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burg\Desktop\"/>
    </mc:Choice>
  </mc:AlternateContent>
  <xr:revisionPtr revIDLastSave="0" documentId="13_ncr:1_{EEBD0823-574A-476E-A11B-CAF5C637A1D9}" xr6:coauthVersionLast="36" xr6:coauthVersionMax="36" xr10:uidLastSave="{00000000-0000-0000-0000-000000000000}"/>
  <workbookProtection workbookAlgorithmName="SHA-512" workbookHashValue="YDFz1MAPxjdyrTAAPY/DmYU4bSup5w9pcLnDuu2/SU7+ePePPSLHOvIhCAh0+ckiQ1zt8yisNC8L+TbCpOs5HA==" workbookSaltValue="wxDhBnIGzbFHd9azdRJaEA==" workbookSpinCount="100000" lockStructure="1"/>
  <bookViews>
    <workbookView xWindow="0" yWindow="0" windowWidth="28800" windowHeight="12225" xr2:uid="{00000000-000D-0000-FFFF-FFFF00000000}"/>
  </bookViews>
  <sheets>
    <sheet name="SLAM REPORT" sheetId="1" r:id="rId1"/>
    <sheet name="DATA" sheetId="2" r:id="rId2"/>
    <sheet name="Op Report" sheetId="40" r:id="rId3"/>
    <sheet name="OP_DATA" sheetId="42" r:id="rId4"/>
    <sheet name="Smartpac Report" sheetId="45" r:id="rId5"/>
    <sheet name="Smartpac_DATA" sheetId="44" r:id="rId6"/>
    <sheet name="Site Setup" sheetId="22" r:id="rId7"/>
    <sheet name="Instructions" sheetId="43" r:id="rId8"/>
    <sheet name="Convert" sheetId="26" state="hidden" r:id="rId9"/>
    <sheet name="Names" sheetId="41" state="hidden" r:id="rId10"/>
    <sheet name="REV Hist." sheetId="5" r:id="rId11"/>
    <sheet name="1" sheetId="33" r:id="rId12"/>
    <sheet name="2" sheetId="34" r:id="rId13"/>
  </sheets>
  <definedNames>
    <definedName name="_xlnm._FilterDatabase" localSheetId="2" hidden="1">'Op Report'!$A$12:$K$115</definedName>
    <definedName name="_xlnm._FilterDatabase" localSheetId="0" hidden="1">'SLAM REPORT'!$A$12:$K$114</definedName>
    <definedName name="_xlnm._FilterDatabase" localSheetId="4" hidden="1">'Smartpac Report'!$A$12:$K$115</definedName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2" l="1"/>
  <c r="A24" i="22"/>
  <c r="S2" i="41" l="1"/>
  <c r="J34" i="40" l="1"/>
  <c r="J51" i="22"/>
  <c r="C9" i="40"/>
  <c r="L51" i="22"/>
  <c r="AM34" i="45" l="1"/>
  <c r="O4" i="45"/>
  <c r="O5" i="45"/>
  <c r="O6" i="45"/>
  <c r="O3" i="45"/>
  <c r="O4" i="40"/>
  <c r="O5" i="40"/>
  <c r="O6" i="40"/>
  <c r="O3" i="40"/>
  <c r="E34" i="40"/>
  <c r="D34" i="40"/>
  <c r="S26" i="22" l="1"/>
  <c r="R26" i="22"/>
  <c r="F1" i="5" l="1"/>
  <c r="M23" i="26"/>
  <c r="M24" i="26" s="1"/>
  <c r="AA27" i="26"/>
  <c r="Z27" i="26"/>
  <c r="Y27" i="26"/>
  <c r="X27" i="26"/>
  <c r="W27" i="26"/>
  <c r="V27" i="26"/>
  <c r="U27" i="26"/>
  <c r="T27" i="26"/>
  <c r="S27" i="26"/>
  <c r="R27" i="26"/>
  <c r="Q27" i="26"/>
  <c r="P27" i="26"/>
  <c r="O27" i="26"/>
  <c r="N27" i="26"/>
  <c r="M27" i="26"/>
  <c r="M25" i="26"/>
  <c r="M28" i="26" l="1"/>
  <c r="M26" i="26"/>
  <c r="R3" i="22"/>
  <c r="N25" i="26"/>
  <c r="N28" i="26" l="1"/>
  <c r="N26" i="26"/>
  <c r="N4" i="45"/>
  <c r="N5" i="45"/>
  <c r="N6" i="45"/>
  <c r="N3" i="45"/>
  <c r="O25" i="26"/>
  <c r="O28" i="26" l="1"/>
  <c r="O26" i="26"/>
  <c r="G10" i="22"/>
  <c r="F10" i="22"/>
  <c r="E10" i="22"/>
  <c r="A59" i="22"/>
  <c r="P25" i="26"/>
  <c r="P28" i="26" l="1"/>
  <c r="P26" i="26"/>
  <c r="G11" i="22"/>
  <c r="G12" i="22"/>
  <c r="F11" i="22"/>
  <c r="F12" i="22"/>
  <c r="E12" i="22"/>
  <c r="E11" i="22"/>
  <c r="G9" i="22"/>
  <c r="F9" i="22"/>
  <c r="F8" i="22"/>
  <c r="G8" i="22"/>
  <c r="H23" i="22"/>
  <c r="H24" i="22"/>
  <c r="H18" i="22"/>
  <c r="L64" i="22"/>
  <c r="Q25" i="26"/>
  <c r="Q28" i="26" l="1"/>
  <c r="Q26" i="26"/>
  <c r="AI25" i="22"/>
  <c r="K2" i="45"/>
  <c r="AH25" i="22"/>
  <c r="K2" i="40"/>
  <c r="W11" i="22"/>
  <c r="W10" i="22"/>
  <c r="V12" i="22" s="1"/>
  <c r="V13" i="22" s="1"/>
  <c r="V14" i="22" s="1"/>
  <c r="V11" i="22"/>
  <c r="V10" i="22"/>
  <c r="K4" i="1"/>
  <c r="K5" i="1"/>
  <c r="K6" i="1"/>
  <c r="K3" i="1"/>
  <c r="R25" i="26"/>
  <c r="R28" i="26" l="1"/>
  <c r="R26" i="26"/>
  <c r="G13" i="22"/>
  <c r="I11" i="22"/>
  <c r="J11" i="22" s="1"/>
  <c r="F13" i="22"/>
  <c r="I10" i="22"/>
  <c r="J10" i="22" s="1"/>
  <c r="I9" i="45"/>
  <c r="C2" i="45"/>
  <c r="B2" i="45"/>
  <c r="C1" i="45"/>
  <c r="B1" i="45"/>
  <c r="S25" i="26"/>
  <c r="S28" i="26" l="1"/>
  <c r="S26" i="26"/>
  <c r="AN34" i="45"/>
  <c r="AL34" i="45"/>
  <c r="AK34" i="45"/>
  <c r="AJ34" i="45"/>
  <c r="AI34" i="45"/>
  <c r="AH34" i="45"/>
  <c r="AG34" i="45"/>
  <c r="AF34" i="45"/>
  <c r="AE34" i="45"/>
  <c r="AD34" i="45"/>
  <c r="AC34" i="45"/>
  <c r="AB34" i="45"/>
  <c r="AA34" i="45"/>
  <c r="Z34" i="45"/>
  <c r="Y34" i="45"/>
  <c r="X34" i="45"/>
  <c r="W34" i="45"/>
  <c r="V34" i="45"/>
  <c r="U34" i="45"/>
  <c r="T34" i="45"/>
  <c r="S34" i="45"/>
  <c r="R34" i="45"/>
  <c r="Q34" i="45"/>
  <c r="P34" i="45"/>
  <c r="O34" i="45"/>
  <c r="N34" i="45"/>
  <c r="M34" i="45"/>
  <c r="L34" i="45"/>
  <c r="K34" i="45"/>
  <c r="J34" i="45"/>
  <c r="I34" i="45"/>
  <c r="H34" i="45"/>
  <c r="G34" i="45"/>
  <c r="F34" i="45"/>
  <c r="E34" i="45"/>
  <c r="D34" i="45"/>
  <c r="C34" i="45"/>
  <c r="AO32" i="45"/>
  <c r="AO31" i="45"/>
  <c r="AO30" i="45"/>
  <c r="AO29" i="45"/>
  <c r="AO28" i="45"/>
  <c r="AO27" i="45"/>
  <c r="AO26" i="45"/>
  <c r="AO25" i="45"/>
  <c r="AO24" i="45"/>
  <c r="AO23" i="45"/>
  <c r="AO22" i="45"/>
  <c r="AO21" i="45"/>
  <c r="AO20" i="45"/>
  <c r="AO19" i="45"/>
  <c r="AO18" i="45"/>
  <c r="AO17" i="45"/>
  <c r="AO16" i="45"/>
  <c r="AO15" i="45"/>
  <c r="AO14" i="45"/>
  <c r="AO13" i="45"/>
  <c r="B11" i="45"/>
  <c r="K3" i="45"/>
  <c r="T4" i="22"/>
  <c r="T25" i="26"/>
  <c r="T28" i="26" l="1"/>
  <c r="T26" i="26"/>
  <c r="N4" i="40"/>
  <c r="N5" i="40"/>
  <c r="N6" i="40"/>
  <c r="N3" i="40"/>
  <c r="U11" i="22"/>
  <c r="U10" i="22"/>
  <c r="T12" i="22" s="1"/>
  <c r="T13" i="22" s="1"/>
  <c r="T14" i="22" s="1"/>
  <c r="T11" i="22"/>
  <c r="T10" i="22"/>
  <c r="B1" i="40"/>
  <c r="I9" i="40"/>
  <c r="C2" i="40"/>
  <c r="B2" i="40"/>
  <c r="C1" i="40"/>
  <c r="R34" i="40"/>
  <c r="S34" i="40"/>
  <c r="T34" i="40"/>
  <c r="U34" i="40"/>
  <c r="V34" i="40"/>
  <c r="W34" i="40"/>
  <c r="X34" i="40"/>
  <c r="Y34" i="40"/>
  <c r="Z34" i="40"/>
  <c r="AA34" i="40"/>
  <c r="AB34" i="40"/>
  <c r="AC34" i="40"/>
  <c r="AD34" i="40"/>
  <c r="AE34" i="40"/>
  <c r="AF34" i="40"/>
  <c r="AG34" i="40"/>
  <c r="AH34" i="40"/>
  <c r="AI34" i="40"/>
  <c r="AJ34" i="40"/>
  <c r="AK34" i="40"/>
  <c r="AL34" i="40"/>
  <c r="AM34" i="40"/>
  <c r="AN34" i="40"/>
  <c r="AO34" i="40"/>
  <c r="AP34" i="40"/>
  <c r="AQ34" i="40"/>
  <c r="Q34" i="40"/>
  <c r="L58" i="22"/>
  <c r="L57" i="22"/>
  <c r="U25" i="26"/>
  <c r="U28" i="26" l="1"/>
  <c r="U26" i="26"/>
  <c r="R31" i="22"/>
  <c r="V25" i="26"/>
  <c r="V28" i="26" l="1"/>
  <c r="V26" i="26"/>
  <c r="Q31" i="22"/>
  <c r="T31" i="22"/>
  <c r="S31" i="22"/>
  <c r="W25" i="26"/>
  <c r="W28" i="26" l="1"/>
  <c r="W26" i="26"/>
  <c r="P2" i="41"/>
  <c r="M1" i="41"/>
  <c r="X25" i="26"/>
  <c r="X28" i="26" l="1"/>
  <c r="X26" i="26"/>
  <c r="Y25" i="26"/>
  <c r="Y28" i="26" l="1"/>
  <c r="Y26" i="26"/>
  <c r="H3" i="1"/>
  <c r="Z25" i="26"/>
  <c r="Z28" i="26" l="1"/>
  <c r="Z26" i="26"/>
  <c r="AA25" i="26"/>
  <c r="AA28" i="26" l="1"/>
  <c r="AA26" i="26"/>
  <c r="M20" i="26" s="1"/>
  <c r="P20" i="26" s="1"/>
  <c r="J5" i="26" s="1"/>
  <c r="R10" i="22"/>
  <c r="R11" i="22"/>
  <c r="S11" i="22"/>
  <c r="J57" i="22"/>
  <c r="P34" i="40"/>
  <c r="S10" i="22"/>
  <c r="K5" i="26" l="1"/>
  <c r="J6" i="26"/>
  <c r="N20" i="26"/>
  <c r="O20" i="26" s="1"/>
  <c r="I24" i="26" s="1"/>
  <c r="U4" i="22"/>
  <c r="K6" i="26" l="1"/>
  <c r="J7" i="26"/>
  <c r="I5" i="26"/>
  <c r="I8" i="26"/>
  <c r="I16" i="26"/>
  <c r="I9" i="26"/>
  <c r="I17" i="26"/>
  <c r="I10" i="26"/>
  <c r="I18" i="26"/>
  <c r="I15" i="26"/>
  <c r="I11" i="26"/>
  <c r="I19" i="26"/>
  <c r="I12" i="26"/>
  <c r="I20" i="26"/>
  <c r="I13" i="26"/>
  <c r="I21" i="26"/>
  <c r="I6" i="26"/>
  <c r="I14" i="26"/>
  <c r="I7" i="26"/>
  <c r="I23" i="26"/>
  <c r="I22" i="26"/>
  <c r="AR13" i="40"/>
  <c r="AR14" i="40"/>
  <c r="AR15" i="40"/>
  <c r="AR16" i="40"/>
  <c r="AR17" i="40"/>
  <c r="AR18" i="40"/>
  <c r="AR19" i="40"/>
  <c r="AR20" i="40"/>
  <c r="AR21" i="40"/>
  <c r="AR22" i="40"/>
  <c r="AR23" i="40"/>
  <c r="AR24" i="40"/>
  <c r="AR25" i="40"/>
  <c r="AR26" i="40"/>
  <c r="AR27" i="40"/>
  <c r="AR28" i="40"/>
  <c r="AR29" i="40"/>
  <c r="AR30" i="40"/>
  <c r="AR31" i="40"/>
  <c r="AR32" i="40"/>
  <c r="J8" i="26" l="1"/>
  <c r="K7" i="26"/>
  <c r="R18" i="22"/>
  <c r="I2" i="26"/>
  <c r="I3" i="26" s="1"/>
  <c r="R12" i="22"/>
  <c r="R13" i="22" s="1"/>
  <c r="R14" i="22" s="1"/>
  <c r="J9" i="26" l="1"/>
  <c r="K8" i="26"/>
  <c r="R16" i="22"/>
  <c r="L2" i="26"/>
  <c r="M2" i="26" s="1"/>
  <c r="O34" i="40"/>
  <c r="N34" i="40"/>
  <c r="M34" i="40"/>
  <c r="L34" i="40"/>
  <c r="K34" i="40"/>
  <c r="I34" i="40"/>
  <c r="H34" i="40"/>
  <c r="G34" i="40"/>
  <c r="F34" i="40"/>
  <c r="C34" i="40"/>
  <c r="G5" i="40"/>
  <c r="G6" i="40"/>
  <c r="G7" i="40"/>
  <c r="G8" i="40"/>
  <c r="G4" i="40"/>
  <c r="C5" i="40"/>
  <c r="C6" i="40"/>
  <c r="C7" i="40"/>
  <c r="C8" i="40"/>
  <c r="C4" i="40"/>
  <c r="J53" i="22"/>
  <c r="J54" i="22"/>
  <c r="J55" i="22"/>
  <c r="J56" i="22"/>
  <c r="J49" i="22"/>
  <c r="L53" i="22"/>
  <c r="L54" i="22"/>
  <c r="L55" i="22"/>
  <c r="L56" i="22"/>
  <c r="L49" i="22"/>
  <c r="J52" i="22"/>
  <c r="J46" i="22"/>
  <c r="J47" i="22"/>
  <c r="J48" i="22"/>
  <c r="J50" i="22"/>
  <c r="L52" i="22"/>
  <c r="L48" i="22"/>
  <c r="L47" i="22"/>
  <c r="L46" i="22"/>
  <c r="L50" i="22"/>
  <c r="W46" i="22" l="1" a="1"/>
  <c r="J10" i="26"/>
  <c r="K9" i="26"/>
  <c r="M3" i="26"/>
  <c r="J2" i="26"/>
  <c r="B11" i="40"/>
  <c r="K3" i="40"/>
  <c r="W46" i="22" l="1"/>
  <c r="AH48" i="22"/>
  <c r="AF47" i="22"/>
  <c r="AD46" i="22"/>
  <c r="AG48" i="22"/>
  <c r="AE47" i="22"/>
  <c r="AC46" i="22"/>
  <c r="AB47" i="22"/>
  <c r="Z47" i="22"/>
  <c r="AJ46" i="22"/>
  <c r="AA48" i="22"/>
  <c r="AE46" i="22"/>
  <c r="Y46" i="22"/>
  <c r="AC47" i="22"/>
  <c r="AC48" i="22"/>
  <c r="AB48" i="22"/>
  <c r="AI48" i="22"/>
  <c r="AF48" i="22"/>
  <c r="Z46" i="22"/>
  <c r="AF46" i="22"/>
  <c r="W48" i="22"/>
  <c r="AG47" i="22"/>
  <c r="AA47" i="22"/>
  <c r="AD48" i="22"/>
  <c r="X47" i="22"/>
  <c r="Y48" i="22"/>
  <c r="AI46" i="22"/>
  <c r="AG46" i="22"/>
  <c r="AH47" i="22"/>
  <c r="X48" i="22"/>
  <c r="AD47" i="22"/>
  <c r="AI47" i="22"/>
  <c r="X46" i="22"/>
  <c r="AA46" i="22"/>
  <c r="Y47" i="22"/>
  <c r="AB46" i="22"/>
  <c r="Z48" i="22"/>
  <c r="AE48" i="22"/>
  <c r="AH46" i="22"/>
  <c r="AJ48" i="22"/>
  <c r="W47" i="22"/>
  <c r="AJ47" i="22"/>
  <c r="J11" i="26"/>
  <c r="K10" i="26"/>
  <c r="R4" i="22"/>
  <c r="S4" i="22"/>
  <c r="O2" i="26"/>
  <c r="L6" i="1"/>
  <c r="J12" i="26" l="1"/>
  <c r="K11" i="26"/>
  <c r="I2" i="45"/>
  <c r="L3" i="22"/>
  <c r="V4" i="22"/>
  <c r="B3" i="22"/>
  <c r="J13" i="26" l="1"/>
  <c r="K12" i="26"/>
  <c r="I2" i="40"/>
  <c r="E8" i="22"/>
  <c r="L5" i="1"/>
  <c r="L4" i="1"/>
  <c r="L3" i="1"/>
  <c r="J14" i="26" l="1"/>
  <c r="K13" i="26"/>
  <c r="H2" i="1"/>
  <c r="AG25" i="22"/>
  <c r="L61" i="22"/>
  <c r="J15" i="26" l="1"/>
  <c r="K14" i="26"/>
  <c r="E13" i="22"/>
  <c r="F4" i="1" s="1"/>
  <c r="I9" i="22"/>
  <c r="J9" i="22" s="1"/>
  <c r="L39" i="22"/>
  <c r="L40" i="22"/>
  <c r="L41" i="22"/>
  <c r="L42" i="22"/>
  <c r="L38" i="22"/>
  <c r="J16" i="26" l="1"/>
  <c r="K15" i="26"/>
  <c r="E9" i="22"/>
  <c r="J17" i="26" l="1"/>
  <c r="K16" i="26"/>
  <c r="M12" i="1"/>
  <c r="L12" i="1"/>
  <c r="Q12" i="1"/>
  <c r="P12" i="1"/>
  <c r="O12" i="1"/>
  <c r="N12" i="1"/>
  <c r="U38" i="1"/>
  <c r="J18" i="26" l="1"/>
  <c r="K17" i="26"/>
  <c r="F9" i="1"/>
  <c r="B90" i="1"/>
  <c r="B11" i="1"/>
  <c r="D114" i="1"/>
  <c r="J19" i="26" l="1"/>
  <c r="K18" i="26"/>
  <c r="C84" i="1"/>
  <c r="C87" i="1"/>
  <c r="B84" i="1"/>
  <c r="C85" i="1"/>
  <c r="B85" i="1"/>
  <c r="J61" i="22"/>
  <c r="J20" i="26" l="1"/>
  <c r="K19" i="26"/>
  <c r="R19" i="22"/>
  <c r="J21" i="26" l="1"/>
  <c r="K20" i="26"/>
  <c r="K1" i="22"/>
  <c r="I8" i="45" s="1"/>
  <c r="K26" i="1"/>
  <c r="K27" i="1"/>
  <c r="K28" i="1"/>
  <c r="K29" i="1"/>
  <c r="K30" i="1"/>
  <c r="K31" i="1"/>
  <c r="K32" i="1"/>
  <c r="K14" i="1"/>
  <c r="K15" i="1"/>
  <c r="K16" i="1"/>
  <c r="K17" i="1"/>
  <c r="K18" i="1"/>
  <c r="K19" i="1"/>
  <c r="K20" i="1"/>
  <c r="K21" i="1"/>
  <c r="K22" i="1"/>
  <c r="K23" i="1"/>
  <c r="K24" i="1"/>
  <c r="K25" i="1"/>
  <c r="K13" i="1"/>
  <c r="J22" i="26" l="1"/>
  <c r="K21" i="26"/>
  <c r="I8" i="40"/>
  <c r="R17" i="22"/>
  <c r="W19" i="22"/>
  <c r="Z19" i="22" s="1"/>
  <c r="W20" i="22"/>
  <c r="Z20" i="22" s="1"/>
  <c r="W21" i="22"/>
  <c r="Z21" i="22" s="1"/>
  <c r="W22" i="22"/>
  <c r="Z22" i="22" s="1"/>
  <c r="W23" i="22"/>
  <c r="Z23" i="22" s="1"/>
  <c r="W24" i="22"/>
  <c r="Z24" i="22" s="1"/>
  <c r="W25" i="22"/>
  <c r="Z25" i="22" s="1"/>
  <c r="W26" i="22"/>
  <c r="Z26" i="22" s="1"/>
  <c r="W27" i="22"/>
  <c r="Z27" i="22" s="1"/>
  <c r="W28" i="22"/>
  <c r="Z28" i="22" s="1"/>
  <c r="W29" i="22"/>
  <c r="Z29" i="22" s="1"/>
  <c r="W30" i="22"/>
  <c r="Z30" i="22" s="1"/>
  <c r="W31" i="22"/>
  <c r="Z31" i="22" s="1"/>
  <c r="W32" i="22"/>
  <c r="Z32" i="22" s="1"/>
  <c r="W33" i="22"/>
  <c r="Z33" i="22" s="1"/>
  <c r="W34" i="22"/>
  <c r="Z34" i="22" s="1"/>
  <c r="W35" i="22"/>
  <c r="Z35" i="22" s="1"/>
  <c r="W36" i="22"/>
  <c r="Z36" i="22" s="1"/>
  <c r="W37" i="22"/>
  <c r="Z37" i="22" s="1"/>
  <c r="W38" i="22"/>
  <c r="Z38" i="22" s="1"/>
  <c r="W39" i="22"/>
  <c r="Z39" i="22" s="1"/>
  <c r="W40" i="22"/>
  <c r="Z40" i="22" s="1"/>
  <c r="W41" i="22"/>
  <c r="Z41" i="22" s="1"/>
  <c r="W18" i="22"/>
  <c r="Z18" i="22" s="1"/>
  <c r="J23" i="26" l="1"/>
  <c r="K22" i="26"/>
  <c r="AA29" i="22"/>
  <c r="AA18" i="22"/>
  <c r="AA27" i="22"/>
  <c r="R15" i="22"/>
  <c r="AA28" i="22"/>
  <c r="AA34" i="22"/>
  <c r="AA26" i="22"/>
  <c r="AA38" i="22"/>
  <c r="AA22" i="22"/>
  <c r="AA41" i="22"/>
  <c r="AA33" i="22"/>
  <c r="AA25" i="22"/>
  <c r="AA37" i="22"/>
  <c r="AA21" i="22"/>
  <c r="AA40" i="22"/>
  <c r="AA32" i="22"/>
  <c r="AA24" i="22"/>
  <c r="AA36" i="22"/>
  <c r="AA20" i="22"/>
  <c r="AA39" i="22"/>
  <c r="AA31" i="22"/>
  <c r="AA23" i="22"/>
  <c r="AA35" i="22"/>
  <c r="AA19" i="22"/>
  <c r="AA30" i="22"/>
  <c r="D4" i="26"/>
  <c r="C4" i="26"/>
  <c r="C5" i="26"/>
  <c r="B3" i="26"/>
  <c r="K23" i="26" l="1"/>
  <c r="C10013" i="26"/>
  <c r="C10023" i="26"/>
  <c r="C10027" i="26"/>
  <c r="C10042" i="26"/>
  <c r="C10047" i="26"/>
  <c r="C10051" i="26"/>
  <c r="C10077" i="26"/>
  <c r="C10082" i="26"/>
  <c r="C10087" i="26"/>
  <c r="C10091" i="26"/>
  <c r="C10095" i="26"/>
  <c r="C10103" i="26"/>
  <c r="C10106" i="26"/>
  <c r="C10111" i="26"/>
  <c r="C10119" i="26"/>
  <c r="C10123" i="26"/>
  <c r="C10130" i="26"/>
  <c r="C10135" i="26"/>
  <c r="C10140" i="26"/>
  <c r="C10146" i="26"/>
  <c r="C10157" i="26"/>
  <c r="C10167" i="26"/>
  <c r="C10170" i="26"/>
  <c r="C10185" i="26"/>
  <c r="C10194" i="26"/>
  <c r="C10197" i="26"/>
  <c r="C10205" i="26"/>
  <c r="C10209" i="26"/>
  <c r="C10217" i="26"/>
  <c r="C10220" i="26"/>
  <c r="C10238" i="26"/>
  <c r="C10251" i="26"/>
  <c r="C10267" i="26"/>
  <c r="C10284" i="26"/>
  <c r="C10303" i="26"/>
  <c r="C10310" i="26"/>
  <c r="C10313" i="26"/>
  <c r="C10318" i="26"/>
  <c r="C10323" i="26"/>
  <c r="C10331" i="26"/>
  <c r="C10335" i="26"/>
  <c r="C10361" i="26"/>
  <c r="C10014" i="26"/>
  <c r="C10018" i="26"/>
  <c r="C10031" i="26"/>
  <c r="C10035" i="26"/>
  <c r="C10048" i="26"/>
  <c r="C10052" i="26"/>
  <c r="C10062" i="26"/>
  <c r="C10066" i="26"/>
  <c r="C10070" i="26"/>
  <c r="C10078" i="26"/>
  <c r="C10096" i="26"/>
  <c r="C10107" i="26"/>
  <c r="C10115" i="26"/>
  <c r="C10127" i="26"/>
  <c r="C10141" i="26"/>
  <c r="C10147" i="26"/>
  <c r="C10161" i="26"/>
  <c r="C10171" i="26"/>
  <c r="C10174" i="26"/>
  <c r="C10182" i="26"/>
  <c r="C10191" i="26"/>
  <c r="C10198" i="26"/>
  <c r="C10206" i="26"/>
  <c r="C10213" i="26"/>
  <c r="C10223" i="26"/>
  <c r="C10226" i="26"/>
  <c r="C10230" i="26"/>
  <c r="C10234" i="26"/>
  <c r="C10252" i="26"/>
  <c r="C10260" i="26"/>
  <c r="C10275" i="26"/>
  <c r="C10280" i="26"/>
  <c r="C10293" i="26"/>
  <c r="C10298" i="26"/>
  <c r="C10307" i="26"/>
  <c r="C10314" i="26"/>
  <c r="C10319" i="26"/>
  <c r="C10344" i="26"/>
  <c r="C10348" i="26"/>
  <c r="C10353" i="26"/>
  <c r="C10357" i="26"/>
  <c r="C10362" i="26"/>
  <c r="C10015" i="26"/>
  <c r="C10024" i="26"/>
  <c r="C10028" i="26"/>
  <c r="C10032" i="26"/>
  <c r="C10039" i="26"/>
  <c r="C10043" i="26"/>
  <c r="C10053" i="26"/>
  <c r="C10058" i="26"/>
  <c r="C10074" i="26"/>
  <c r="C10079" i="26"/>
  <c r="C10083" i="26"/>
  <c r="C10088" i="26"/>
  <c r="C10092" i="26"/>
  <c r="C10100" i="26"/>
  <c r="C10104" i="26"/>
  <c r="C10112" i="26"/>
  <c r="C10120" i="26"/>
  <c r="C10124" i="26"/>
  <c r="C10136" i="26"/>
  <c r="C10142" i="26"/>
  <c r="C10153" i="26"/>
  <c r="C10158" i="26"/>
  <c r="C10162" i="26"/>
  <c r="C10168" i="26"/>
  <c r="C10175" i="26"/>
  <c r="C10178" i="26"/>
  <c r="C10192" i="26"/>
  <c r="C10195" i="26"/>
  <c r="C10202" i="26"/>
  <c r="C10214" i="26"/>
  <c r="C10235" i="26"/>
  <c r="C10242" i="26"/>
  <c r="C10245" i="26"/>
  <c r="C10248" i="26"/>
  <c r="C10256" i="26"/>
  <c r="C10264" i="26"/>
  <c r="C10268" i="26"/>
  <c r="C10272" i="26"/>
  <c r="C10276" i="26"/>
  <c r="C10281" i="26"/>
  <c r="C10285" i="26"/>
  <c r="C10288" i="26"/>
  <c r="C10294" i="26"/>
  <c r="C10299" i="26"/>
  <c r="C10311" i="26"/>
  <c r="C10315" i="26"/>
  <c r="C10328" i="26"/>
  <c r="C10336" i="26"/>
  <c r="C10340" i="26"/>
  <c r="C10349" i="26"/>
  <c r="C10354" i="26"/>
  <c r="C10358" i="26"/>
  <c r="C10019" i="26"/>
  <c r="C10025" i="26"/>
  <c r="C10036" i="26"/>
  <c r="C10040" i="26"/>
  <c r="C10049" i="26"/>
  <c r="C10067" i="26"/>
  <c r="C10080" i="26"/>
  <c r="C10089" i="26"/>
  <c r="C10097" i="26"/>
  <c r="C10108" i="26"/>
  <c r="C10116" i="26"/>
  <c r="C10121" i="26"/>
  <c r="C10128" i="26"/>
  <c r="C10131" i="26"/>
  <c r="C10143" i="26"/>
  <c r="C10148" i="26"/>
  <c r="C10154" i="26"/>
  <c r="C10179" i="26"/>
  <c r="C10183" i="26"/>
  <c r="C10186" i="26"/>
  <c r="C10199" i="26"/>
  <c r="C10207" i="26"/>
  <c r="C10210" i="26"/>
  <c r="C10215" i="26"/>
  <c r="C10218" i="26"/>
  <c r="C10221" i="26"/>
  <c r="C10224" i="26"/>
  <c r="C10227" i="26"/>
  <c r="C10231" i="26"/>
  <c r="C10239" i="26"/>
  <c r="C10249" i="26"/>
  <c r="C10257" i="26"/>
  <c r="C10265" i="26"/>
  <c r="C10269" i="26"/>
  <c r="C10273" i="26"/>
  <c r="C10277" i="26"/>
  <c r="C10282" i="26"/>
  <c r="C10289" i="26"/>
  <c r="C10295" i="26"/>
  <c r="C10300" i="26"/>
  <c r="C10304" i="26"/>
  <c r="C10320" i="26"/>
  <c r="C10324" i="26"/>
  <c r="C10332" i="26"/>
  <c r="C10341" i="26"/>
  <c r="C10350" i="26"/>
  <c r="C10359" i="26"/>
  <c r="C10363" i="26"/>
  <c r="C10016" i="26"/>
  <c r="C10020" i="26"/>
  <c r="C10029" i="26"/>
  <c r="C10033" i="26"/>
  <c r="C10044" i="26"/>
  <c r="C10054" i="26"/>
  <c r="C10059" i="26"/>
  <c r="C10063" i="26"/>
  <c r="C10071" i="26"/>
  <c r="C10075" i="26"/>
  <c r="C10084" i="26"/>
  <c r="C10093" i="26"/>
  <c r="C10109" i="26"/>
  <c r="C10113" i="26"/>
  <c r="C10125" i="26"/>
  <c r="C10144" i="26"/>
  <c r="C10149" i="26"/>
  <c r="C10155" i="26"/>
  <c r="C10159" i="26"/>
  <c r="C10163" i="26"/>
  <c r="C10172" i="26"/>
  <c r="C10176" i="26"/>
  <c r="C10187" i="26"/>
  <c r="C10200" i="26"/>
  <c r="C10203" i="26"/>
  <c r="C10232" i="26"/>
  <c r="C10236" i="26"/>
  <c r="C10246" i="26"/>
  <c r="C10253" i="26"/>
  <c r="C10258" i="26"/>
  <c r="C10261" i="26"/>
  <c r="C10270" i="26"/>
  <c r="C10278" i="26"/>
  <c r="C10286" i="26"/>
  <c r="C10308" i="26"/>
  <c r="C10345" i="26"/>
  <c r="C10355" i="26"/>
  <c r="C10021" i="26"/>
  <c r="C10037" i="26"/>
  <c r="C10041" i="26"/>
  <c r="C10045" i="26"/>
  <c r="C10055" i="26"/>
  <c r="C10064" i="26"/>
  <c r="C10068" i="26"/>
  <c r="C10072" i="26"/>
  <c r="C10081" i="26"/>
  <c r="C10101" i="26"/>
  <c r="C10105" i="26"/>
  <c r="C10117" i="26"/>
  <c r="C10132" i="26"/>
  <c r="C10137" i="26"/>
  <c r="C10150" i="26"/>
  <c r="C10164" i="26"/>
  <c r="C10169" i="26"/>
  <c r="C10184" i="26"/>
  <c r="C10188" i="26"/>
  <c r="C10193" i="26"/>
  <c r="C10196" i="26"/>
  <c r="C10208" i="26"/>
  <c r="C10211" i="26"/>
  <c r="C10216" i="26"/>
  <c r="C10219" i="26"/>
  <c r="C10243" i="26"/>
  <c r="C10250" i="26"/>
  <c r="C10266" i="26"/>
  <c r="C10290" i="26"/>
  <c r="C10301" i="26"/>
  <c r="C10305" i="26"/>
  <c r="C10309" i="26"/>
  <c r="C10312" i="26"/>
  <c r="C10316" i="26"/>
  <c r="C10325" i="26"/>
  <c r="C10329" i="26"/>
  <c r="C10333" i="26"/>
  <c r="C10337" i="26"/>
  <c r="C10342" i="26"/>
  <c r="C10346" i="26"/>
  <c r="C10351" i="26"/>
  <c r="C10360" i="26"/>
  <c r="C10022" i="26"/>
  <c r="C10034" i="26"/>
  <c r="C10038" i="26"/>
  <c r="C10046" i="26"/>
  <c r="C10057" i="26"/>
  <c r="C10061" i="26"/>
  <c r="C10069" i="26"/>
  <c r="C10073" i="26"/>
  <c r="C10086" i="26"/>
  <c r="C10099" i="26"/>
  <c r="C10102" i="26"/>
  <c r="C10114" i="26"/>
  <c r="C10134" i="26"/>
  <c r="C10139" i="26"/>
  <c r="C10145" i="26"/>
  <c r="C10152" i="26"/>
  <c r="C10166" i="26"/>
  <c r="C10173" i="26"/>
  <c r="C10177" i="26"/>
  <c r="C10181" i="26"/>
  <c r="C10190" i="26"/>
  <c r="C10201" i="26"/>
  <c r="C10212" i="26"/>
  <c r="C10229" i="26"/>
  <c r="C10241" i="26"/>
  <c r="C10244" i="26"/>
  <c r="C10247" i="26"/>
  <c r="C10255" i="26"/>
  <c r="C10259" i="26"/>
  <c r="C10263" i="26"/>
  <c r="C10271" i="26"/>
  <c r="C10287" i="26"/>
  <c r="C10292" i="26"/>
  <c r="C10297" i="26"/>
  <c r="C10302" i="26"/>
  <c r="C10322" i="26"/>
  <c r="C10327" i="26"/>
  <c r="C10334" i="26"/>
  <c r="C10339" i="26"/>
  <c r="C10356" i="26"/>
  <c r="C10017" i="26"/>
  <c r="C10050" i="26"/>
  <c r="C10085" i="26"/>
  <c r="C10118" i="26"/>
  <c r="C10156" i="26"/>
  <c r="C10189" i="26"/>
  <c r="C10279" i="26"/>
  <c r="C10347" i="26"/>
  <c r="C10370" i="26"/>
  <c r="C10374" i="26"/>
  <c r="C10378" i="26"/>
  <c r="C10382" i="26"/>
  <c r="C10385" i="26"/>
  <c r="C10389" i="26"/>
  <c r="C10396" i="26"/>
  <c r="C10405" i="26"/>
  <c r="C10414" i="26"/>
  <c r="C10419" i="26"/>
  <c r="C10431" i="26"/>
  <c r="C10435" i="26"/>
  <c r="C10442" i="26"/>
  <c r="C10446" i="26"/>
  <c r="C10449" i="26"/>
  <c r="C10453" i="26"/>
  <c r="C10459" i="26"/>
  <c r="C10463" i="26"/>
  <c r="C10467" i="26"/>
  <c r="C10475" i="26"/>
  <c r="C10482" i="26"/>
  <c r="C10488" i="26"/>
  <c r="C10497" i="26"/>
  <c r="C10504" i="26"/>
  <c r="C10520" i="26"/>
  <c r="C10524" i="26"/>
  <c r="C10541" i="26"/>
  <c r="C10551" i="26"/>
  <c r="C10566" i="26"/>
  <c r="C10571" i="26"/>
  <c r="C10575" i="26"/>
  <c r="C10581" i="26"/>
  <c r="C10586" i="26"/>
  <c r="C10593" i="26"/>
  <c r="C10596" i="26"/>
  <c r="C10599" i="26"/>
  <c r="C10602" i="26"/>
  <c r="C10616" i="26"/>
  <c r="C10620" i="26"/>
  <c r="C10637" i="26"/>
  <c r="C10646" i="26"/>
  <c r="C10650" i="26"/>
  <c r="C10658" i="26"/>
  <c r="C10666" i="26"/>
  <c r="C10056" i="26"/>
  <c r="C10090" i="26"/>
  <c r="C10122" i="26"/>
  <c r="C10160" i="26"/>
  <c r="C10222" i="26"/>
  <c r="C10283" i="26"/>
  <c r="C10317" i="26"/>
  <c r="C10352" i="26"/>
  <c r="C10367" i="26"/>
  <c r="C10375" i="26"/>
  <c r="C10386" i="26"/>
  <c r="C10401" i="26"/>
  <c r="C10406" i="26"/>
  <c r="C10423" i="26"/>
  <c r="C10432" i="26"/>
  <c r="C10443" i="26"/>
  <c r="C10454" i="26"/>
  <c r="C10464" i="26"/>
  <c r="C10471" i="26"/>
  <c r="C10479" i="26"/>
  <c r="C10483" i="26"/>
  <c r="C10489" i="26"/>
  <c r="C10501" i="26"/>
  <c r="C10505" i="26"/>
  <c r="C10509" i="26"/>
  <c r="C10513" i="26"/>
  <c r="C10529" i="26"/>
  <c r="C10537" i="26"/>
  <c r="C10556" i="26"/>
  <c r="C10576" i="26"/>
  <c r="C10582" i="26"/>
  <c r="C10587" i="26"/>
  <c r="C10590" i="26"/>
  <c r="C10605" i="26"/>
  <c r="C10608" i="26"/>
  <c r="C10611" i="26"/>
  <c r="C10621" i="26"/>
  <c r="C10625" i="26"/>
  <c r="C10629" i="26"/>
  <c r="C10633" i="26"/>
  <c r="C10642" i="26"/>
  <c r="C10671" i="26"/>
  <c r="C10026" i="26"/>
  <c r="C10060" i="26"/>
  <c r="C10094" i="26"/>
  <c r="C10126" i="26"/>
  <c r="C10165" i="26"/>
  <c r="C10225" i="26"/>
  <c r="C10254" i="26"/>
  <c r="C10321" i="26"/>
  <c r="C10371" i="26"/>
  <c r="C10379" i="26"/>
  <c r="C10383" i="26"/>
  <c r="C10393" i="26"/>
  <c r="C10397" i="26"/>
  <c r="C10402" i="26"/>
  <c r="C10407" i="26"/>
  <c r="C10411" i="26"/>
  <c r="C10415" i="26"/>
  <c r="C10424" i="26"/>
  <c r="C10428" i="26"/>
  <c r="C10436" i="26"/>
  <c r="C10439" i="26"/>
  <c r="C10455" i="26"/>
  <c r="C10460" i="26"/>
  <c r="C10468" i="26"/>
  <c r="C10472" i="26"/>
  <c r="C10476" i="26"/>
  <c r="C10480" i="26"/>
  <c r="C10484" i="26"/>
  <c r="C10493" i="26"/>
  <c r="C10517" i="26"/>
  <c r="C10521" i="26"/>
  <c r="C10533" i="26"/>
  <c r="C10542" i="26"/>
  <c r="C10546" i="26"/>
  <c r="C10552" i="26"/>
  <c r="C10561" i="26"/>
  <c r="C10567" i="26"/>
  <c r="C10572" i="26"/>
  <c r="C10594" i="26"/>
  <c r="C10638" i="26"/>
  <c r="C10651" i="26"/>
  <c r="C10655" i="26"/>
  <c r="C10659" i="26"/>
  <c r="C10663" i="26"/>
  <c r="C10667" i="26"/>
  <c r="C10030" i="26"/>
  <c r="C10065" i="26"/>
  <c r="C10098" i="26"/>
  <c r="C10129" i="26"/>
  <c r="C10228" i="26"/>
  <c r="C10291" i="26"/>
  <c r="C10326" i="26"/>
  <c r="C10387" i="26"/>
  <c r="C10390" i="26"/>
  <c r="C10394" i="26"/>
  <c r="C10408" i="26"/>
  <c r="C10416" i="26"/>
  <c r="C10420" i="26"/>
  <c r="C10425" i="26"/>
  <c r="C10447" i="26"/>
  <c r="C10450" i="26"/>
  <c r="C10456" i="26"/>
  <c r="C10494" i="26"/>
  <c r="C10498" i="26"/>
  <c r="C10502" i="26"/>
  <c r="C10510" i="26"/>
  <c r="C10518" i="26"/>
  <c r="C10525" i="26"/>
  <c r="C10557" i="26"/>
  <c r="C10562" i="26"/>
  <c r="C10568" i="26"/>
  <c r="C10583" i="26"/>
  <c r="C10588" i="26"/>
  <c r="C10591" i="26"/>
  <c r="C10597" i="26"/>
  <c r="C10600" i="26"/>
  <c r="C10603" i="26"/>
  <c r="C10612" i="26"/>
  <c r="C10617" i="26"/>
  <c r="C10622" i="26"/>
  <c r="C10626" i="26"/>
  <c r="C10630" i="26"/>
  <c r="C10634" i="26"/>
  <c r="C10639" i="26"/>
  <c r="C10647" i="26"/>
  <c r="C10652" i="26"/>
  <c r="C10668" i="26"/>
  <c r="C10133" i="26"/>
  <c r="C10204" i="26"/>
  <c r="C10233" i="26"/>
  <c r="C10262" i="26"/>
  <c r="C10296" i="26"/>
  <c r="C10330" i="26"/>
  <c r="C10364" i="26"/>
  <c r="C10368" i="26"/>
  <c r="C10376" i="26"/>
  <c r="C10398" i="26"/>
  <c r="C10403" i="26"/>
  <c r="C10433" i="26"/>
  <c r="C10440" i="26"/>
  <c r="C10444" i="26"/>
  <c r="C10451" i="26"/>
  <c r="C10457" i="26"/>
  <c r="C10465" i="26"/>
  <c r="C10473" i="26"/>
  <c r="C10490" i="26"/>
  <c r="C10495" i="26"/>
  <c r="C10499" i="26"/>
  <c r="C10506" i="26"/>
  <c r="C10514" i="26"/>
  <c r="C10530" i="26"/>
  <c r="C10534" i="26"/>
  <c r="C10538" i="26"/>
  <c r="C10543" i="26"/>
  <c r="C10547" i="26"/>
  <c r="C10563" i="26"/>
  <c r="C10573" i="26"/>
  <c r="C10577" i="26"/>
  <c r="C10584" i="26"/>
  <c r="C10606" i="26"/>
  <c r="C10609" i="26"/>
  <c r="C10613" i="26"/>
  <c r="C10623" i="26"/>
  <c r="C10631" i="26"/>
  <c r="C10640" i="26"/>
  <c r="C10643" i="26"/>
  <c r="C10656" i="26"/>
  <c r="C10138" i="26"/>
  <c r="C10237" i="26"/>
  <c r="C10365" i="26"/>
  <c r="C10372" i="26"/>
  <c r="C10380" i="26"/>
  <c r="C10384" i="26"/>
  <c r="C10391" i="26"/>
  <c r="C10395" i="26"/>
  <c r="C10399" i="26"/>
  <c r="C10412" i="26"/>
  <c r="C10421" i="26"/>
  <c r="C10429" i="26"/>
  <c r="C10437" i="26"/>
  <c r="C10441" i="26"/>
  <c r="C10448" i="26"/>
  <c r="C10452" i="26"/>
  <c r="C10461" i="26"/>
  <c r="C10469" i="26"/>
  <c r="C10477" i="26"/>
  <c r="C10481" i="26"/>
  <c r="C10485" i="26"/>
  <c r="C10491" i="26"/>
  <c r="C10496" i="26"/>
  <c r="C10507" i="26"/>
  <c r="C10511" i="26"/>
  <c r="C10515" i="26"/>
  <c r="C10522" i="26"/>
  <c r="C10526" i="26"/>
  <c r="C10531" i="26"/>
  <c r="C10548" i="26"/>
  <c r="C10553" i="26"/>
  <c r="C10558" i="26"/>
  <c r="C10578" i="26"/>
  <c r="C10592" i="26"/>
  <c r="C10595" i="26"/>
  <c r="C10614" i="26"/>
  <c r="C10618" i="26"/>
  <c r="C10627" i="26"/>
  <c r="C10635" i="26"/>
  <c r="C10644" i="26"/>
  <c r="C10648" i="26"/>
  <c r="C10653" i="26"/>
  <c r="C10660" i="26"/>
  <c r="C10669" i="26"/>
  <c r="C10151" i="26"/>
  <c r="C10274" i="26"/>
  <c r="C10343" i="26"/>
  <c r="C10366" i="26"/>
  <c r="C10369" i="26"/>
  <c r="C10373" i="26"/>
  <c r="C10377" i="26"/>
  <c r="C10392" i="26"/>
  <c r="C10404" i="26"/>
  <c r="C10410" i="26"/>
  <c r="C10413" i="26"/>
  <c r="C10418" i="26"/>
  <c r="C10422" i="26"/>
  <c r="C10427" i="26"/>
  <c r="C10430" i="26"/>
  <c r="C10434" i="26"/>
  <c r="C10438" i="26"/>
  <c r="C10445" i="26"/>
  <c r="C10458" i="26"/>
  <c r="C10462" i="26"/>
  <c r="C10466" i="26"/>
  <c r="C10470" i="26"/>
  <c r="C10474" i="26"/>
  <c r="C10478" i="26"/>
  <c r="C10487" i="26"/>
  <c r="C10492" i="26"/>
  <c r="C10516" i="26"/>
  <c r="C10528" i="26"/>
  <c r="C10532" i="26"/>
  <c r="C10536" i="26"/>
  <c r="C10540" i="26"/>
  <c r="C10545" i="26"/>
  <c r="C10550" i="26"/>
  <c r="C10555" i="26"/>
  <c r="C10560" i="26"/>
  <c r="C10565" i="26"/>
  <c r="C10570" i="26"/>
  <c r="C10580" i="26"/>
  <c r="C10585" i="26"/>
  <c r="C10628" i="26"/>
  <c r="C10636" i="26"/>
  <c r="C10641" i="26"/>
  <c r="C10645" i="26"/>
  <c r="C10649" i="26"/>
  <c r="C10654" i="26"/>
  <c r="C10662" i="26"/>
  <c r="C10306" i="26"/>
  <c r="C10388" i="26"/>
  <c r="C10486" i="26"/>
  <c r="C10519" i="26"/>
  <c r="C10554" i="26"/>
  <c r="C10619" i="26"/>
  <c r="C10672" i="26"/>
  <c r="C10684" i="26"/>
  <c r="C10688" i="26"/>
  <c r="C10697" i="26"/>
  <c r="C10702" i="26"/>
  <c r="C10709" i="26"/>
  <c r="C10730" i="26"/>
  <c r="C10742" i="26"/>
  <c r="C10746" i="26"/>
  <c r="C10750" i="26"/>
  <c r="C10755" i="26"/>
  <c r="C10766" i="26"/>
  <c r="C10769" i="26"/>
  <c r="C10774" i="26"/>
  <c r="C10777" i="26"/>
  <c r="C10792" i="26"/>
  <c r="C10797" i="26"/>
  <c r="C10805" i="26"/>
  <c r="C10813" i="26"/>
  <c r="C10817" i="26"/>
  <c r="C10825" i="26"/>
  <c r="C10830" i="26"/>
  <c r="C10834" i="26"/>
  <c r="C10842" i="26"/>
  <c r="C10846" i="26"/>
  <c r="C10886" i="26"/>
  <c r="C10902" i="26"/>
  <c r="C10911" i="26"/>
  <c r="C10918" i="26"/>
  <c r="C10934" i="26"/>
  <c r="C10947" i="26"/>
  <c r="C10953" i="26"/>
  <c r="C10965" i="26"/>
  <c r="C10969" i="26"/>
  <c r="C10972" i="26"/>
  <c r="C10976" i="26"/>
  <c r="C10076" i="26"/>
  <c r="C10338" i="26"/>
  <c r="C10426" i="26"/>
  <c r="C10523" i="26"/>
  <c r="C10559" i="26"/>
  <c r="C10624" i="26"/>
  <c r="C10657" i="26"/>
  <c r="C10676" i="26"/>
  <c r="C10680" i="26"/>
  <c r="C10685" i="26"/>
  <c r="C10689" i="26"/>
  <c r="C10694" i="26"/>
  <c r="C10706" i="26"/>
  <c r="C10710" i="26"/>
  <c r="C10714" i="26"/>
  <c r="C10718" i="26"/>
  <c r="C10722" i="26"/>
  <c r="C10735" i="26"/>
  <c r="C10739" i="26"/>
  <c r="C10756" i="26"/>
  <c r="C10760" i="26"/>
  <c r="C10770" i="26"/>
  <c r="C10778" i="26"/>
  <c r="C10782" i="26"/>
  <c r="C10785" i="26"/>
  <c r="C10789" i="26"/>
  <c r="C10806" i="26"/>
  <c r="C10809" i="26"/>
  <c r="C10814" i="26"/>
  <c r="C10818" i="26"/>
  <c r="C10822" i="26"/>
  <c r="C10854" i="26"/>
  <c r="C10858" i="26"/>
  <c r="C10867" i="26"/>
  <c r="C10871" i="26"/>
  <c r="C10875" i="26"/>
  <c r="C10878" i="26"/>
  <c r="C10881" i="26"/>
  <c r="C10890" i="26"/>
  <c r="C10895" i="26"/>
  <c r="C10899" i="26"/>
  <c r="C10907" i="26"/>
  <c r="C10912" i="26"/>
  <c r="C10926" i="26"/>
  <c r="C10929" i="26"/>
  <c r="C10938" i="26"/>
  <c r="C10941" i="26"/>
  <c r="C10944" i="26"/>
  <c r="C10948" i="26"/>
  <c r="C10957" i="26"/>
  <c r="C10960" i="26"/>
  <c r="C10973" i="26"/>
  <c r="C10977" i="26"/>
  <c r="C10110" i="26"/>
  <c r="C10527" i="26"/>
  <c r="C10564" i="26"/>
  <c r="C10598" i="26"/>
  <c r="C10661" i="26"/>
  <c r="C10673" i="26"/>
  <c r="C10681" i="26"/>
  <c r="C10698" i="26"/>
  <c r="C10727" i="26"/>
  <c r="C10731" i="26"/>
  <c r="C10747" i="26"/>
  <c r="C10757" i="26"/>
  <c r="C10761" i="26"/>
  <c r="C10798" i="26"/>
  <c r="C10801" i="26"/>
  <c r="C10826" i="26"/>
  <c r="C10835" i="26"/>
  <c r="C10839" i="26"/>
  <c r="C10843" i="26"/>
  <c r="C10850" i="26"/>
  <c r="C10863" i="26"/>
  <c r="C10882" i="26"/>
  <c r="C10891" i="26"/>
  <c r="C10913" i="26"/>
  <c r="C10923" i="26"/>
  <c r="C10930" i="26"/>
  <c r="C10949" i="26"/>
  <c r="C10970" i="26"/>
  <c r="C10400" i="26"/>
  <c r="C10500" i="26"/>
  <c r="C10569" i="26"/>
  <c r="C10601" i="26"/>
  <c r="C10632" i="26"/>
  <c r="C10664" i="26"/>
  <c r="C10677" i="26"/>
  <c r="C10686" i="26"/>
  <c r="C10690" i="26"/>
  <c r="C10703" i="26"/>
  <c r="C10707" i="26"/>
  <c r="C10715" i="26"/>
  <c r="C10723" i="26"/>
  <c r="C10732" i="26"/>
  <c r="C10736" i="26"/>
  <c r="C10743" i="26"/>
  <c r="C10751" i="26"/>
  <c r="C10762" i="26"/>
  <c r="C10767" i="26"/>
  <c r="C10775" i="26"/>
  <c r="C10786" i="26"/>
  <c r="C10790" i="26"/>
  <c r="C10793" i="26"/>
  <c r="C10810" i="26"/>
  <c r="C10827" i="26"/>
  <c r="C10831" i="26"/>
  <c r="C10847" i="26"/>
  <c r="C10859" i="26"/>
  <c r="C10872" i="26"/>
  <c r="C10887" i="26"/>
  <c r="C10892" i="26"/>
  <c r="C10896" i="26"/>
  <c r="C10900" i="26"/>
  <c r="C10903" i="26"/>
  <c r="C10908" i="26"/>
  <c r="C10914" i="26"/>
  <c r="C10919" i="26"/>
  <c r="C10931" i="26"/>
  <c r="C10935" i="26"/>
  <c r="C10950" i="26"/>
  <c r="C10954" i="26"/>
  <c r="C10961" i="26"/>
  <c r="C10966" i="26"/>
  <c r="C10974" i="26"/>
  <c r="C10180" i="26"/>
  <c r="C10503" i="26"/>
  <c r="C10535" i="26"/>
  <c r="C10574" i="26"/>
  <c r="C10604" i="26"/>
  <c r="C10665" i="26"/>
  <c r="C10674" i="26"/>
  <c r="C10678" i="26"/>
  <c r="C10682" i="26"/>
  <c r="C10695" i="26"/>
  <c r="C10699" i="26"/>
  <c r="C10711" i="26"/>
  <c r="C10719" i="26"/>
  <c r="C10724" i="26"/>
  <c r="C10728" i="26"/>
  <c r="C10740" i="26"/>
  <c r="C10758" i="26"/>
  <c r="C10771" i="26"/>
  <c r="C10779" i="26"/>
  <c r="C10783" i="26"/>
  <c r="C10802" i="26"/>
  <c r="C10807" i="26"/>
  <c r="C10811" i="26"/>
  <c r="C10815" i="26"/>
  <c r="C10819" i="26"/>
  <c r="C10823" i="26"/>
  <c r="C10840" i="26"/>
  <c r="C10855" i="26"/>
  <c r="C10860" i="26"/>
  <c r="C10864" i="26"/>
  <c r="C10868" i="26"/>
  <c r="C10876" i="26"/>
  <c r="C10879" i="26"/>
  <c r="C10883" i="26"/>
  <c r="C10893" i="26"/>
  <c r="C10897" i="26"/>
  <c r="C10904" i="26"/>
  <c r="C10909" i="26"/>
  <c r="C10915" i="26"/>
  <c r="C10920" i="26"/>
  <c r="C10927" i="26"/>
  <c r="C10936" i="26"/>
  <c r="C10939" i="26"/>
  <c r="C10942" i="26"/>
  <c r="C10945" i="26"/>
  <c r="C10958" i="26"/>
  <c r="C10962" i="26"/>
  <c r="C10409" i="26"/>
  <c r="C10508" i="26"/>
  <c r="C10539" i="26"/>
  <c r="C10579" i="26"/>
  <c r="C10607" i="26"/>
  <c r="C10691" i="26"/>
  <c r="C10700" i="26"/>
  <c r="C10704" i="26"/>
  <c r="C10725" i="26"/>
  <c r="C10733" i="26"/>
  <c r="C10737" i="26"/>
  <c r="C10744" i="26"/>
  <c r="C10748" i="26"/>
  <c r="C10752" i="26"/>
  <c r="C10763" i="26"/>
  <c r="C10768" i="26"/>
  <c r="C10772" i="26"/>
  <c r="C10776" i="26"/>
  <c r="C10780" i="26"/>
  <c r="C10794" i="26"/>
  <c r="C10799" i="26"/>
  <c r="C10803" i="26"/>
  <c r="C10820" i="26"/>
  <c r="C10832" i="26"/>
  <c r="C10836" i="26"/>
  <c r="C10844" i="26"/>
  <c r="C10848" i="26"/>
  <c r="C10851" i="26"/>
  <c r="C10865" i="26"/>
  <c r="C10869" i="26"/>
  <c r="C10873" i="26"/>
  <c r="C10888" i="26"/>
  <c r="C10901" i="26"/>
  <c r="C10910" i="26"/>
  <c r="C10921" i="26"/>
  <c r="C10924" i="26"/>
  <c r="C10932" i="26"/>
  <c r="C10963" i="26"/>
  <c r="C10971" i="26"/>
  <c r="C10417" i="26"/>
  <c r="C10549" i="26"/>
  <c r="C10589" i="26"/>
  <c r="C10615" i="26"/>
  <c r="C10679" i="26"/>
  <c r="C10693" i="26"/>
  <c r="C10701" i="26"/>
  <c r="C10705" i="26"/>
  <c r="C10713" i="26"/>
  <c r="C10717" i="26"/>
  <c r="C10721" i="26"/>
  <c r="C10726" i="26"/>
  <c r="C10738" i="26"/>
  <c r="C10754" i="26"/>
  <c r="C10759" i="26"/>
  <c r="C10765" i="26"/>
  <c r="C10773" i="26"/>
  <c r="C10781" i="26"/>
  <c r="C10788" i="26"/>
  <c r="C10796" i="26"/>
  <c r="C10800" i="26"/>
  <c r="C10804" i="26"/>
  <c r="C10812" i="26"/>
  <c r="C10821" i="26"/>
  <c r="C10829" i="26"/>
  <c r="C10838" i="26"/>
  <c r="C10849" i="26"/>
  <c r="C10853" i="26"/>
  <c r="C10857" i="26"/>
  <c r="C10862" i="26"/>
  <c r="C10866" i="26"/>
  <c r="C10874" i="26"/>
  <c r="C10885" i="26"/>
  <c r="C10889" i="26"/>
  <c r="C10898" i="26"/>
  <c r="C10906" i="26"/>
  <c r="C10917" i="26"/>
  <c r="C10922" i="26"/>
  <c r="C10925" i="26"/>
  <c r="C10940" i="26"/>
  <c r="C10943" i="26"/>
  <c r="C10952" i="26"/>
  <c r="C10956" i="26"/>
  <c r="C10959" i="26"/>
  <c r="C10964" i="26"/>
  <c r="C10968" i="26"/>
  <c r="C10240" i="26"/>
  <c r="C10610" i="26"/>
  <c r="C10696" i="26"/>
  <c r="C10729" i="26"/>
  <c r="C10764" i="26"/>
  <c r="C10795" i="26"/>
  <c r="C10828" i="26"/>
  <c r="C10861" i="26"/>
  <c r="C10894" i="26"/>
  <c r="C10928" i="26"/>
  <c r="C10980" i="26"/>
  <c r="C10984" i="26"/>
  <c r="C10988" i="26"/>
  <c r="C10992" i="26"/>
  <c r="C10997" i="26"/>
  <c r="C11001" i="26"/>
  <c r="C11010" i="26"/>
  <c r="C11020" i="26"/>
  <c r="C11024" i="26"/>
  <c r="C11029" i="26"/>
  <c r="C11034" i="26"/>
  <c r="C11038" i="26"/>
  <c r="C11049" i="26"/>
  <c r="C11053" i="26"/>
  <c r="C11058" i="26"/>
  <c r="C11063" i="26"/>
  <c r="C11068" i="26"/>
  <c r="C11075" i="26"/>
  <c r="C11079" i="26"/>
  <c r="C11083" i="26"/>
  <c r="C11087" i="26"/>
  <c r="C11101" i="26"/>
  <c r="C11108" i="26"/>
  <c r="C10381" i="26"/>
  <c r="C10734" i="26"/>
  <c r="C10833" i="26"/>
  <c r="C10933" i="26"/>
  <c r="C10989" i="26"/>
  <c r="C10993" i="26"/>
  <c r="C10998" i="26"/>
  <c r="C11004" i="26"/>
  <c r="C11007" i="26"/>
  <c r="C10670" i="26"/>
  <c r="C10837" i="26"/>
  <c r="C10870" i="26"/>
  <c r="C10937" i="26"/>
  <c r="C10967" i="26"/>
  <c r="C10981" i="26"/>
  <c r="C10985" i="26"/>
  <c r="C10994" i="26"/>
  <c r="C11011" i="26"/>
  <c r="C11016" i="26"/>
  <c r="C11021" i="26"/>
  <c r="C11030" i="26"/>
  <c r="C11046" i="26"/>
  <c r="C11050" i="26"/>
  <c r="C11054" i="26"/>
  <c r="C11060" i="26"/>
  <c r="C11064" i="26"/>
  <c r="C11080" i="26"/>
  <c r="C11084" i="26"/>
  <c r="C11093" i="26"/>
  <c r="C11097" i="26"/>
  <c r="C11113" i="26"/>
  <c r="C11117" i="26"/>
  <c r="C11121" i="26"/>
  <c r="C11126" i="26"/>
  <c r="C11139" i="26"/>
  <c r="C11143" i="26"/>
  <c r="C11147" i="26"/>
  <c r="C11150" i="26"/>
  <c r="C11154" i="26"/>
  <c r="C11159" i="26"/>
  <c r="C11168" i="26"/>
  <c r="C11176" i="26"/>
  <c r="C11179" i="26"/>
  <c r="C11189" i="26"/>
  <c r="C11200" i="26"/>
  <c r="C11205" i="26"/>
  <c r="C11209" i="26"/>
  <c r="C11213" i="26"/>
  <c r="C11217" i="26"/>
  <c r="C11221" i="26"/>
  <c r="C11224" i="26"/>
  <c r="C11227" i="26"/>
  <c r="C11237" i="26"/>
  <c r="C11246" i="26"/>
  <c r="C11256" i="26"/>
  <c r="C11260" i="26"/>
  <c r="C11270" i="26"/>
  <c r="C11279" i="26"/>
  <c r="C11282" i="26"/>
  <c r="C10675" i="26"/>
  <c r="C10708" i="26"/>
  <c r="C10741" i="26"/>
  <c r="C10808" i="26"/>
  <c r="C10841" i="26"/>
  <c r="C10905" i="26"/>
  <c r="C10990" i="26"/>
  <c r="C10995" i="26"/>
  <c r="C11002" i="26"/>
  <c r="C11005" i="26"/>
  <c r="C11008" i="26"/>
  <c r="C10712" i="26"/>
  <c r="C10745" i="26"/>
  <c r="C10845" i="26"/>
  <c r="C10877" i="26"/>
  <c r="C10975" i="26"/>
  <c r="C10982" i="26"/>
  <c r="C10986" i="26"/>
  <c r="C10999" i="26"/>
  <c r="C11013" i="26"/>
  <c r="C11017" i="26"/>
  <c r="C11056" i="26"/>
  <c r="C11070" i="26"/>
  <c r="C11073" i="26"/>
  <c r="C11089" i="26"/>
  <c r="C11094" i="26"/>
  <c r="C11099" i="26"/>
  <c r="C11110" i="26"/>
  <c r="C11114" i="26"/>
  <c r="C11118" i="26"/>
  <c r="C10512" i="26"/>
  <c r="C10683" i="26"/>
  <c r="C10716" i="26"/>
  <c r="C10749" i="26"/>
  <c r="C10784" i="26"/>
  <c r="C10816" i="26"/>
  <c r="C10880" i="26"/>
  <c r="C10916" i="26"/>
  <c r="C10946" i="26"/>
  <c r="C10978" i="26"/>
  <c r="C11018" i="26"/>
  <c r="C11026" i="26"/>
  <c r="C11031" i="26"/>
  <c r="C11036" i="26"/>
  <c r="C11040" i="26"/>
  <c r="C11048" i="26"/>
  <c r="C11052" i="26"/>
  <c r="C11061" i="26"/>
  <c r="C11065" i="26"/>
  <c r="C11081" i="26"/>
  <c r="C11085" i="26"/>
  <c r="C11090" i="26"/>
  <c r="C11095" i="26"/>
  <c r="C11100" i="26"/>
  <c r="C11107" i="26"/>
  <c r="C11111" i="26"/>
  <c r="C11115" i="26"/>
  <c r="C11124" i="26"/>
  <c r="C11140" i="26"/>
  <c r="C11148" i="26"/>
  <c r="C11156" i="26"/>
  <c r="C11166" i="26"/>
  <c r="C11169" i="26"/>
  <c r="C11177" i="26"/>
  <c r="C11180" i="26"/>
  <c r="C11183" i="26"/>
  <c r="C11186" i="26"/>
  <c r="C11191" i="26"/>
  <c r="C11195" i="26"/>
  <c r="C11201" i="26"/>
  <c r="C11211" i="26"/>
  <c r="C11215" i="26"/>
  <c r="C11222" i="26"/>
  <c r="C11225" i="26"/>
  <c r="C11234" i="26"/>
  <c r="C11248" i="26"/>
  <c r="C11253" i="26"/>
  <c r="C11257" i="26"/>
  <c r="C11263" i="26"/>
  <c r="C11267" i="26"/>
  <c r="C11276" i="26"/>
  <c r="C11280" i="26"/>
  <c r="C11283" i="26"/>
  <c r="C10544" i="26"/>
  <c r="C10687" i="26"/>
  <c r="C10720" i="26"/>
  <c r="C10753" i="26"/>
  <c r="C10787" i="26"/>
  <c r="C10852" i="26"/>
  <c r="C10884" i="26"/>
  <c r="C10951" i="26"/>
  <c r="C10987" i="26"/>
  <c r="C10991" i="26"/>
  <c r="C10996" i="26"/>
  <c r="C11000" i="26"/>
  <c r="C11003" i="26"/>
  <c r="C11006" i="26"/>
  <c r="C11009" i="26"/>
  <c r="C11014" i="26"/>
  <c r="C11023" i="26"/>
  <c r="C11027" i="26"/>
  <c r="C11032" i="26"/>
  <c r="C11037" i="26"/>
  <c r="C11044" i="26"/>
  <c r="C11066" i="26"/>
  <c r="C11071" i="26"/>
  <c r="C11074" i="26"/>
  <c r="C11077" i="26"/>
  <c r="C11091" i="26"/>
  <c r="C11104" i="26"/>
  <c r="C11119" i="26"/>
  <c r="C11133" i="26"/>
  <c r="C11152" i="26"/>
  <c r="C11161" i="26"/>
  <c r="C11192" i="26"/>
  <c r="C11196" i="26"/>
  <c r="C11202" i="26"/>
  <c r="C11207" i="26"/>
  <c r="C11229" i="26"/>
  <c r="C11239" i="26"/>
  <c r="C11243" i="26"/>
  <c r="C11254" i="26"/>
  <c r="C11286" i="26"/>
  <c r="C11033" i="26"/>
  <c r="C11043" i="26"/>
  <c r="C11067" i="26"/>
  <c r="C11076" i="26"/>
  <c r="C11088" i="26"/>
  <c r="C11109" i="26"/>
  <c r="C11120" i="26"/>
  <c r="C11127" i="26"/>
  <c r="C11146" i="26"/>
  <c r="C11160" i="26"/>
  <c r="C11173" i="26"/>
  <c r="C11198" i="26"/>
  <c r="C11206" i="26"/>
  <c r="C11220" i="26"/>
  <c r="C11231" i="26"/>
  <c r="C11238" i="26"/>
  <c r="C11261" i="26"/>
  <c r="C11290" i="26"/>
  <c r="C11293" i="26"/>
  <c r="C11315" i="26"/>
  <c r="C11326" i="26"/>
  <c r="C11334" i="26"/>
  <c r="C11337" i="26"/>
  <c r="C11340" i="26"/>
  <c r="C11351" i="26"/>
  <c r="C11361" i="26"/>
  <c r="C11366" i="26"/>
  <c r="C11370" i="26"/>
  <c r="C11374" i="26"/>
  <c r="C11384" i="26"/>
  <c r="C11391" i="26"/>
  <c r="C11394" i="26"/>
  <c r="C11401" i="26"/>
  <c r="C11406" i="26"/>
  <c r="C11410" i="26"/>
  <c r="C11414" i="26"/>
  <c r="C11417" i="26"/>
  <c r="C11420" i="26"/>
  <c r="C10692" i="26"/>
  <c r="C10955" i="26"/>
  <c r="C11022" i="26"/>
  <c r="C11055" i="26"/>
  <c r="C11078" i="26"/>
  <c r="C11102" i="26"/>
  <c r="C11112" i="26"/>
  <c r="C11128" i="26"/>
  <c r="C11135" i="26"/>
  <c r="C11174" i="26"/>
  <c r="C11184" i="26"/>
  <c r="C11190" i="26"/>
  <c r="C11199" i="26"/>
  <c r="C11208" i="26"/>
  <c r="C11232" i="26"/>
  <c r="C11255" i="26"/>
  <c r="C11262" i="26"/>
  <c r="C11269" i="26"/>
  <c r="C11287" i="26"/>
  <c r="C11312" i="26"/>
  <c r="C11316" i="26"/>
  <c r="C11322" i="26"/>
  <c r="C10979" i="26"/>
  <c r="C11035" i="26"/>
  <c r="C11045" i="26"/>
  <c r="C11057" i="26"/>
  <c r="C11069" i="26"/>
  <c r="C11092" i="26"/>
  <c r="C11103" i="26"/>
  <c r="C11129" i="26"/>
  <c r="C11141" i="26"/>
  <c r="C11153" i="26"/>
  <c r="C11162" i="26"/>
  <c r="C11214" i="26"/>
  <c r="C11226" i="26"/>
  <c r="C11240" i="26"/>
  <c r="C11247" i="26"/>
  <c r="C11271" i="26"/>
  <c r="C11277" i="26"/>
  <c r="C11294" i="26"/>
  <c r="C11299" i="26"/>
  <c r="C11303" i="26"/>
  <c r="C11307" i="26"/>
  <c r="C11317" i="26"/>
  <c r="C11327" i="26"/>
  <c r="C11331" i="26"/>
  <c r="C11345" i="26"/>
  <c r="C11356" i="26"/>
  <c r="C11376" i="26"/>
  <c r="C11380" i="26"/>
  <c r="C11385" i="26"/>
  <c r="C11392" i="26"/>
  <c r="C11407" i="26"/>
  <c r="C11412" i="26"/>
  <c r="C11421" i="26"/>
  <c r="C11429" i="26"/>
  <c r="C11442" i="26"/>
  <c r="C11455" i="26"/>
  <c r="C11461" i="26"/>
  <c r="C11472" i="26"/>
  <c r="C10983" i="26"/>
  <c r="C11012" i="26"/>
  <c r="C11047" i="26"/>
  <c r="C11059" i="26"/>
  <c r="C11122" i="26"/>
  <c r="C11130" i="26"/>
  <c r="C11136" i="26"/>
  <c r="C11142" i="26"/>
  <c r="C11155" i="26"/>
  <c r="C11163" i="26"/>
  <c r="C11175" i="26"/>
  <c r="C11185" i="26"/>
  <c r="C11216" i="26"/>
  <c r="C11233" i="26"/>
  <c r="C11264" i="26"/>
  <c r="C11272" i="26"/>
  <c r="C11278" i="26"/>
  <c r="C11288" i="26"/>
  <c r="C11291" i="26"/>
  <c r="C11295" i="26"/>
  <c r="C11304" i="26"/>
  <c r="C11308" i="26"/>
  <c r="C11313" i="26"/>
  <c r="C11318" i="26"/>
  <c r="C10791" i="26"/>
  <c r="C11025" i="26"/>
  <c r="C11072" i="26"/>
  <c r="C11082" i="26"/>
  <c r="C11105" i="26"/>
  <c r="C11116" i="26"/>
  <c r="C11123" i="26"/>
  <c r="C11131" i="26"/>
  <c r="C11137" i="26"/>
  <c r="C11149" i="26"/>
  <c r="C11164" i="26"/>
  <c r="C11170" i="26"/>
  <c r="C11181" i="26"/>
  <c r="C11193" i="26"/>
  <c r="C11203" i="26"/>
  <c r="C11210" i="26"/>
  <c r="C11235" i="26"/>
  <c r="C11241" i="26"/>
  <c r="C11249" i="26"/>
  <c r="C11273" i="26"/>
  <c r="C11284" i="26"/>
  <c r="C11296" i="26"/>
  <c r="C11300" i="26"/>
  <c r="C11309" i="26"/>
  <c r="C11319" i="26"/>
  <c r="C11323" i="26"/>
  <c r="C11328" i="26"/>
  <c r="C11346" i="26"/>
  <c r="C11357" i="26"/>
  <c r="C11363" i="26"/>
  <c r="C11368" i="26"/>
  <c r="C11372" i="26"/>
  <c r="C11377" i="26"/>
  <c r="C11382" i="26"/>
  <c r="C11389" i="26"/>
  <c r="C11397" i="26"/>
  <c r="C11403" i="26"/>
  <c r="C11422" i="26"/>
  <c r="C11426" i="26"/>
  <c r="C11430" i="26"/>
  <c r="C11434" i="26"/>
  <c r="C11444" i="26"/>
  <c r="C11457" i="26"/>
  <c r="C11462" i="26"/>
  <c r="C11467" i="26"/>
  <c r="C11486" i="26"/>
  <c r="C10824" i="26"/>
  <c r="C11015" i="26"/>
  <c r="C11028" i="26"/>
  <c r="C11039" i="26"/>
  <c r="C11062" i="26"/>
  <c r="C11096" i="26"/>
  <c r="C11106" i="26"/>
  <c r="C11132" i="26"/>
  <c r="C11138" i="26"/>
  <c r="C11144" i="26"/>
  <c r="C11171" i="26"/>
  <c r="C11194" i="26"/>
  <c r="C11204" i="26"/>
  <c r="C11223" i="26"/>
  <c r="C11236" i="26"/>
  <c r="C11242" i="26"/>
  <c r="C11250" i="26"/>
  <c r="C11258" i="26"/>
  <c r="C11265" i="26"/>
  <c r="C11292" i="26"/>
  <c r="C11297" i="26"/>
  <c r="C11301" i="26"/>
  <c r="C11305" i="26"/>
  <c r="C11314" i="26"/>
  <c r="C11320" i="26"/>
  <c r="C11324" i="26"/>
  <c r="C11333" i="26"/>
  <c r="C11342" i="26"/>
  <c r="C11353" i="26"/>
  <c r="C11358" i="26"/>
  <c r="C11364" i="26"/>
  <c r="C11369" i="26"/>
  <c r="C11386" i="26"/>
  <c r="C11393" i="26"/>
  <c r="C11398" i="26"/>
  <c r="C11404" i="26"/>
  <c r="C11409" i="26"/>
  <c r="C11413" i="26"/>
  <c r="C11416" i="26"/>
  <c r="C11419" i="26"/>
  <c r="C11019" i="26"/>
  <c r="C11042" i="26"/>
  <c r="C11086" i="26"/>
  <c r="C11098" i="26"/>
  <c r="C11134" i="26"/>
  <c r="C11158" i="26"/>
  <c r="C11167" i="26"/>
  <c r="C11188" i="26"/>
  <c r="C11197" i="26"/>
  <c r="C11219" i="26"/>
  <c r="C11230" i="26"/>
  <c r="C11245" i="26"/>
  <c r="C11252" i="26"/>
  <c r="C11268" i="26"/>
  <c r="C11275" i="26"/>
  <c r="C11281" i="26"/>
  <c r="C11298" i="26"/>
  <c r="C11302" i="26"/>
  <c r="C11306" i="26"/>
  <c r="C11311" i="26"/>
  <c r="C11321" i="26"/>
  <c r="C11325" i="26"/>
  <c r="C11330" i="26"/>
  <c r="C11343" i="26"/>
  <c r="C11347" i="26"/>
  <c r="C11360" i="26"/>
  <c r="C11365" i="26"/>
  <c r="C11400" i="26"/>
  <c r="C11405" i="26"/>
  <c r="C11424" i="26"/>
  <c r="C11432" i="26"/>
  <c r="C11441" i="26"/>
  <c r="C11453" i="26"/>
  <c r="C11458" i="26"/>
  <c r="C11464" i="26"/>
  <c r="C11475" i="26"/>
  <c r="C11487" i="26"/>
  <c r="C10856" i="26"/>
  <c r="C11151" i="26"/>
  <c r="C11259" i="26"/>
  <c r="C11332" i="26"/>
  <c r="C11350" i="26"/>
  <c r="C11375" i="26"/>
  <c r="C11387" i="26"/>
  <c r="C11396" i="26"/>
  <c r="C11411" i="26"/>
  <c r="C11428" i="26"/>
  <c r="C11449" i="26"/>
  <c r="C11456" i="26"/>
  <c r="C11465" i="26"/>
  <c r="C11479" i="26"/>
  <c r="C11484" i="26"/>
  <c r="C11489" i="26"/>
  <c r="C11497" i="26"/>
  <c r="C11510" i="26"/>
  <c r="C11518" i="26"/>
  <c r="C11522" i="26"/>
  <c r="C11528" i="26"/>
  <c r="C11550" i="26"/>
  <c r="C11553" i="26"/>
  <c r="C11587" i="26"/>
  <c r="C11590" i="26"/>
  <c r="C11599" i="26"/>
  <c r="C11603" i="26"/>
  <c r="C11617" i="26"/>
  <c r="C11621" i="26"/>
  <c r="C11625" i="26"/>
  <c r="C11638" i="26"/>
  <c r="C11642" i="26"/>
  <c r="C11646" i="26"/>
  <c r="C11655" i="26"/>
  <c r="C11658" i="26"/>
  <c r="C11662" i="26"/>
  <c r="C11668" i="26"/>
  <c r="C11671" i="26"/>
  <c r="C11674" i="26"/>
  <c r="C11683" i="26"/>
  <c r="C11688" i="26"/>
  <c r="C11693" i="26"/>
  <c r="C11697" i="26"/>
  <c r="C11702" i="26"/>
  <c r="C11705" i="26"/>
  <c r="C11714" i="26"/>
  <c r="C11726" i="26"/>
  <c r="C11735" i="26"/>
  <c r="C11738" i="26"/>
  <c r="C11157" i="26"/>
  <c r="C11212" i="26"/>
  <c r="C11266" i="26"/>
  <c r="C11341" i="26"/>
  <c r="C11388" i="26"/>
  <c r="C11399" i="26"/>
  <c r="C11435" i="26"/>
  <c r="C11443" i="26"/>
  <c r="C11474" i="26"/>
  <c r="C11480" i="26"/>
  <c r="C11493" i="26"/>
  <c r="C11501" i="26"/>
  <c r="C11514" i="26"/>
  <c r="C11519" i="26"/>
  <c r="C11523" i="26"/>
  <c r="C11533" i="26"/>
  <c r="C11537" i="26"/>
  <c r="C11540" i="26"/>
  <c r="C11558" i="26"/>
  <c r="C11561" i="26"/>
  <c r="C11564" i="26"/>
  <c r="C11571" i="26"/>
  <c r="C11591" i="26"/>
  <c r="C11595" i="26"/>
  <c r="C11614" i="26"/>
  <c r="C11626" i="26"/>
  <c r="C11630" i="26"/>
  <c r="C11652" i="26"/>
  <c r="C11659" i="26"/>
  <c r="C11675" i="26"/>
  <c r="C11679" i="26"/>
  <c r="C11698" i="26"/>
  <c r="C11709" i="26"/>
  <c r="C11715" i="26"/>
  <c r="C11719" i="26"/>
  <c r="C11722" i="26"/>
  <c r="C11727" i="26"/>
  <c r="C11739" i="26"/>
  <c r="C11165" i="26"/>
  <c r="C11218" i="26"/>
  <c r="C11274" i="26"/>
  <c r="C11310" i="26"/>
  <c r="C11352" i="26"/>
  <c r="C11367" i="26"/>
  <c r="C11378" i="26"/>
  <c r="C11436" i="26"/>
  <c r="C11445" i="26"/>
  <c r="C11450" i="26"/>
  <c r="C11466" i="26"/>
  <c r="C11476" i="26"/>
  <c r="C11485" i="26"/>
  <c r="C11502" i="26"/>
  <c r="C11506" i="26"/>
  <c r="C11515" i="26"/>
  <c r="C11520" i="26"/>
  <c r="C11524" i="26"/>
  <c r="C11529" i="26"/>
  <c r="C11534" i="26"/>
  <c r="C11541" i="26"/>
  <c r="C11545" i="26"/>
  <c r="C11551" i="26"/>
  <c r="C11554" i="26"/>
  <c r="C11568" i="26"/>
  <c r="C11572" i="26"/>
  <c r="C11576" i="26"/>
  <c r="C11579" i="26"/>
  <c r="C11584" i="26"/>
  <c r="C11588" i="26"/>
  <c r="C11604" i="26"/>
  <c r="C11607" i="26"/>
  <c r="C11610" i="26"/>
  <c r="C11618" i="26"/>
  <c r="C11635" i="26"/>
  <c r="C11643" i="26"/>
  <c r="C11653" i="26"/>
  <c r="C11656" i="26"/>
  <c r="C11669" i="26"/>
  <c r="C11672" i="26"/>
  <c r="C11676" i="26"/>
  <c r="C11684" i="26"/>
  <c r="C11689" i="26"/>
  <c r="C11699" i="26"/>
  <c r="C11710" i="26"/>
  <c r="C11723" i="26"/>
  <c r="C11728" i="26"/>
  <c r="C11732" i="26"/>
  <c r="C11736" i="26"/>
  <c r="C11172" i="26"/>
  <c r="C11335" i="26"/>
  <c r="C11344" i="26"/>
  <c r="C11354" i="26"/>
  <c r="C11379" i="26"/>
  <c r="C11390" i="26"/>
  <c r="C11402" i="26"/>
  <c r="C11423" i="26"/>
  <c r="C11437" i="26"/>
  <c r="C11451" i="26"/>
  <c r="C11459" i="26"/>
  <c r="C11468" i="26"/>
  <c r="C11481" i="26"/>
  <c r="C11490" i="26"/>
  <c r="C11494" i="26"/>
  <c r="C11498" i="26"/>
  <c r="C11511" i="26"/>
  <c r="C11525" i="26"/>
  <c r="C11535" i="26"/>
  <c r="C11538" i="26"/>
  <c r="C11542" i="26"/>
  <c r="C11559" i="26"/>
  <c r="C11562" i="26"/>
  <c r="C11580" i="26"/>
  <c r="C11592" i="26"/>
  <c r="C11600" i="26"/>
  <c r="C11611" i="26"/>
  <c r="C11622" i="26"/>
  <c r="C11639" i="26"/>
  <c r="C11647" i="26"/>
  <c r="C11660" i="26"/>
  <c r="C11663" i="26"/>
  <c r="C11677" i="26"/>
  <c r="C11680" i="26"/>
  <c r="C11685" i="26"/>
  <c r="C11694" i="26"/>
  <c r="C11703" i="26"/>
  <c r="C11706" i="26"/>
  <c r="C11711" i="26"/>
  <c r="C11720" i="26"/>
  <c r="C11729" i="26"/>
  <c r="C11041" i="26"/>
  <c r="C11125" i="26"/>
  <c r="C11178" i="26"/>
  <c r="C11228" i="26"/>
  <c r="C11285" i="26"/>
  <c r="C11336" i="26"/>
  <c r="C11355" i="26"/>
  <c r="C11381" i="26"/>
  <c r="C11415" i="26"/>
  <c r="C11425" i="26"/>
  <c r="C11431" i="26"/>
  <c r="C11438" i="26"/>
  <c r="C11446" i="26"/>
  <c r="C11452" i="26"/>
  <c r="C11460" i="26"/>
  <c r="C11469" i="26"/>
  <c r="C11477" i="26"/>
  <c r="C11503" i="26"/>
  <c r="C11507" i="26"/>
  <c r="C11512" i="26"/>
  <c r="C11516" i="26"/>
  <c r="C11526" i="26"/>
  <c r="C11543" i="26"/>
  <c r="C11546" i="26"/>
  <c r="C11555" i="26"/>
  <c r="C11565" i="26"/>
  <c r="C11573" i="26"/>
  <c r="C11581" i="26"/>
  <c r="C11596" i="26"/>
  <c r="C11605" i="26"/>
  <c r="C11608" i="26"/>
  <c r="C11612" i="26"/>
  <c r="C11615" i="26"/>
  <c r="C11627" i="26"/>
  <c r="C11631" i="26"/>
  <c r="C11636" i="26"/>
  <c r="C11640" i="26"/>
  <c r="C11644" i="26"/>
  <c r="C11648" i="26"/>
  <c r="C11664" i="26"/>
  <c r="C11686" i="26"/>
  <c r="C11707" i="26"/>
  <c r="C11712" i="26"/>
  <c r="C11716" i="26"/>
  <c r="C11733" i="26"/>
  <c r="C11051" i="26"/>
  <c r="C11182" i="26"/>
  <c r="C11289" i="26"/>
  <c r="C11383" i="26"/>
  <c r="C11439" i="26"/>
  <c r="C11470" i="26"/>
  <c r="C11482" i="26"/>
  <c r="C11491" i="26"/>
  <c r="C11495" i="26"/>
  <c r="C11499" i="26"/>
  <c r="C11504" i="26"/>
  <c r="C11508" i="26"/>
  <c r="C11521" i="26"/>
  <c r="C11530" i="26"/>
  <c r="C11547" i="26"/>
  <c r="C11552" i="26"/>
  <c r="C11566" i="26"/>
  <c r="C11569" i="26"/>
  <c r="C11574" i="26"/>
  <c r="C11577" i="26"/>
  <c r="C11585" i="26"/>
  <c r="C11589" i="26"/>
  <c r="C11619" i="26"/>
  <c r="C11628" i="26"/>
  <c r="C11632" i="26"/>
  <c r="C11637" i="26"/>
  <c r="C11645" i="26"/>
  <c r="C11649" i="26"/>
  <c r="C11654" i="26"/>
  <c r="C11657" i="26"/>
  <c r="C11661" i="26"/>
  <c r="C11665" i="26"/>
  <c r="C11670" i="26"/>
  <c r="C11673" i="26"/>
  <c r="C11681" i="26"/>
  <c r="C11690" i="26"/>
  <c r="C11700" i="26"/>
  <c r="C11704" i="26"/>
  <c r="C11713" i="26"/>
  <c r="C11724" i="26"/>
  <c r="C11737" i="26"/>
  <c r="C11187" i="26"/>
  <c r="C11244" i="26"/>
  <c r="C11329" i="26"/>
  <c r="C11338" i="26"/>
  <c r="C11348" i="26"/>
  <c r="C11359" i="26"/>
  <c r="C11371" i="26"/>
  <c r="C11408" i="26"/>
  <c r="C11433" i="26"/>
  <c r="C11440" i="26"/>
  <c r="C11447" i="26"/>
  <c r="C11463" i="26"/>
  <c r="C11471" i="26"/>
  <c r="C11478" i="26"/>
  <c r="C11483" i="26"/>
  <c r="C11496" i="26"/>
  <c r="C11509" i="26"/>
  <c r="C11513" i="26"/>
  <c r="C11527" i="26"/>
  <c r="C11531" i="26"/>
  <c r="C11536" i="26"/>
  <c r="C11539" i="26"/>
  <c r="C11548" i="26"/>
  <c r="C11556" i="26"/>
  <c r="C11560" i="26"/>
  <c r="C11563" i="26"/>
  <c r="C11570" i="26"/>
  <c r="C11582" i="26"/>
  <c r="C11593" i="26"/>
  <c r="C11597" i="26"/>
  <c r="C11601" i="26"/>
  <c r="C11613" i="26"/>
  <c r="C11616" i="26"/>
  <c r="C11620" i="26"/>
  <c r="C11623" i="26"/>
  <c r="C11629" i="26"/>
  <c r="C11633" i="26"/>
  <c r="C11641" i="26"/>
  <c r="C11650" i="26"/>
  <c r="C11666" i="26"/>
  <c r="C11678" i="26"/>
  <c r="C11682" i="26"/>
  <c r="C11691" i="26"/>
  <c r="C11695" i="26"/>
  <c r="C11717" i="26"/>
  <c r="C11721" i="26"/>
  <c r="C11730" i="26"/>
  <c r="C11734" i="26"/>
  <c r="C11362" i="26"/>
  <c r="C11492" i="26"/>
  <c r="C11687" i="26"/>
  <c r="C11742" i="26"/>
  <c r="C11751" i="26"/>
  <c r="C11754" i="26"/>
  <c r="C11758" i="26"/>
  <c r="C11766" i="26"/>
  <c r="C11771" i="26"/>
  <c r="C11781" i="26"/>
  <c r="C11786" i="26"/>
  <c r="C11800" i="26"/>
  <c r="C11806" i="26"/>
  <c r="C11825" i="26"/>
  <c r="C11842" i="26"/>
  <c r="C11848" i="26"/>
  <c r="C11856" i="26"/>
  <c r="C11873" i="26"/>
  <c r="C11879" i="26"/>
  <c r="C11882" i="26"/>
  <c r="C11895" i="26"/>
  <c r="C11901" i="26"/>
  <c r="C11906" i="26"/>
  <c r="C11920" i="26"/>
  <c r="C11935" i="26"/>
  <c r="C11943" i="26"/>
  <c r="C11946" i="26"/>
  <c r="C11958" i="26"/>
  <c r="C11963" i="26"/>
  <c r="C11973" i="26"/>
  <c r="C11978" i="26"/>
  <c r="C11983" i="26"/>
  <c r="C11987" i="26"/>
  <c r="C11995" i="26"/>
  <c r="C11998" i="26"/>
  <c r="C12007" i="26"/>
  <c r="C12011" i="26"/>
  <c r="C12016" i="26"/>
  <c r="C12020" i="26"/>
  <c r="C12037" i="26"/>
  <c r="C12041" i="26"/>
  <c r="C12049" i="26"/>
  <c r="C12058" i="26"/>
  <c r="C12062" i="26"/>
  <c r="C12071" i="26"/>
  <c r="C12075" i="26"/>
  <c r="C12079" i="26"/>
  <c r="C12091" i="26"/>
  <c r="C12096" i="26"/>
  <c r="C12100" i="26"/>
  <c r="C12104" i="26"/>
  <c r="C12109" i="26"/>
  <c r="C12112" i="26"/>
  <c r="C12115" i="26"/>
  <c r="C12118" i="26"/>
  <c r="C12128" i="26"/>
  <c r="C12132" i="26"/>
  <c r="C12136" i="26"/>
  <c r="C12153" i="26"/>
  <c r="C12158" i="26"/>
  <c r="C12171" i="26"/>
  <c r="C12185" i="26"/>
  <c r="C12190" i="26"/>
  <c r="C12195" i="26"/>
  <c r="C12199" i="26"/>
  <c r="C12207" i="26"/>
  <c r="C12210" i="26"/>
  <c r="C12213" i="26"/>
  <c r="C12218" i="26"/>
  <c r="C12223" i="26"/>
  <c r="C12233" i="26"/>
  <c r="C12237" i="26"/>
  <c r="C12256" i="26"/>
  <c r="C12261" i="26"/>
  <c r="C12265" i="26"/>
  <c r="C12269" i="26"/>
  <c r="C12288" i="26"/>
  <c r="C12293" i="26"/>
  <c r="C12298" i="26"/>
  <c r="C12301" i="26"/>
  <c r="C12325" i="26"/>
  <c r="C12328" i="26"/>
  <c r="C12332" i="26"/>
  <c r="C12339" i="26"/>
  <c r="C12347" i="26"/>
  <c r="C12356" i="26"/>
  <c r="C12378" i="26"/>
  <c r="C12382" i="26"/>
  <c r="C12387" i="26"/>
  <c r="C11145" i="26"/>
  <c r="C11373" i="26"/>
  <c r="C11448" i="26"/>
  <c r="C11532" i="26"/>
  <c r="C11594" i="26"/>
  <c r="C11624" i="26"/>
  <c r="C11692" i="26"/>
  <c r="C11725" i="26"/>
  <c r="C11743" i="26"/>
  <c r="C11755" i="26"/>
  <c r="C11767" i="26"/>
  <c r="C11772" i="26"/>
  <c r="C11782" i="26"/>
  <c r="C11787" i="26"/>
  <c r="C11791" i="26"/>
  <c r="C11794" i="26"/>
  <c r="C11801" i="26"/>
  <c r="C11811" i="26"/>
  <c r="C11814" i="26"/>
  <c r="C11817" i="26"/>
  <c r="C11820" i="26"/>
  <c r="C11829" i="26"/>
  <c r="C11834" i="26"/>
  <c r="C11839" i="26"/>
  <c r="C11843" i="26"/>
  <c r="C11849" i="26"/>
  <c r="C11860" i="26"/>
  <c r="C11866" i="26"/>
  <c r="C11886" i="26"/>
  <c r="C11890" i="26"/>
  <c r="C11896" i="26"/>
  <c r="C11902" i="26"/>
  <c r="C11907" i="26"/>
  <c r="C11913" i="26"/>
  <c r="C11924" i="26"/>
  <c r="C11930" i="26"/>
  <c r="C11936" i="26"/>
  <c r="C11950" i="26"/>
  <c r="C11954" i="26"/>
  <c r="C11959" i="26"/>
  <c r="C11964" i="26"/>
  <c r="C11969" i="26"/>
  <c r="C11974" i="26"/>
  <c r="C11979" i="26"/>
  <c r="C11991" i="26"/>
  <c r="C11999" i="26"/>
  <c r="C12008" i="26"/>
  <c r="C12021" i="26"/>
  <c r="C12028" i="26"/>
  <c r="C12033" i="26"/>
  <c r="C12042" i="26"/>
  <c r="C12045" i="26"/>
  <c r="C12050" i="26"/>
  <c r="C12054" i="26"/>
  <c r="C12063" i="26"/>
  <c r="C12072" i="26"/>
  <c r="C12080" i="26"/>
  <c r="C12084" i="26"/>
  <c r="C12088" i="26"/>
  <c r="C12105" i="26"/>
  <c r="C12133" i="26"/>
  <c r="C12140" i="26"/>
  <c r="C12143" i="26"/>
  <c r="C12146" i="26"/>
  <c r="C12149" i="26"/>
  <c r="C12154" i="26"/>
  <c r="C12159" i="26"/>
  <c r="C12164" i="26"/>
  <c r="C12175" i="26"/>
  <c r="C12178" i="26"/>
  <c r="C12181" i="26"/>
  <c r="C12186" i="26"/>
  <c r="C12204" i="26"/>
  <c r="C12228" i="26"/>
  <c r="C12240" i="26"/>
  <c r="C12243" i="26"/>
  <c r="C12246" i="26"/>
  <c r="C12262" i="26"/>
  <c r="C12270" i="26"/>
  <c r="C12279" i="26"/>
  <c r="C12284" i="26"/>
  <c r="C12289" i="26"/>
  <c r="C12302" i="26"/>
  <c r="C12305" i="26"/>
  <c r="C12308" i="26"/>
  <c r="C12320" i="26"/>
  <c r="C11454" i="26"/>
  <c r="C11500" i="26"/>
  <c r="C11567" i="26"/>
  <c r="C11598" i="26"/>
  <c r="C11696" i="26"/>
  <c r="C11731" i="26"/>
  <c r="C11744" i="26"/>
  <c r="C11748" i="26"/>
  <c r="C11752" i="26"/>
  <c r="C11762" i="26"/>
  <c r="C11768" i="26"/>
  <c r="C11775" i="26"/>
  <c r="C11778" i="26"/>
  <c r="C11788" i="26"/>
  <c r="C11795" i="26"/>
  <c r="C11807" i="26"/>
  <c r="C11821" i="26"/>
  <c r="C11830" i="26"/>
  <c r="C11835" i="26"/>
  <c r="C11853" i="26"/>
  <c r="C11861" i="26"/>
  <c r="C11867" i="26"/>
  <c r="C11877" i="26"/>
  <c r="C11880" i="26"/>
  <c r="C11883" i="26"/>
  <c r="C11897" i="26"/>
  <c r="C11908" i="26"/>
  <c r="C11917" i="26"/>
  <c r="C11925" i="26"/>
  <c r="C11931" i="26"/>
  <c r="C11937" i="26"/>
  <c r="C11941" i="26"/>
  <c r="C11944" i="26"/>
  <c r="C11947" i="26"/>
  <c r="C11960" i="26"/>
  <c r="C11965" i="26"/>
  <c r="C11970" i="26"/>
  <c r="C11984" i="26"/>
  <c r="C11992" i="26"/>
  <c r="C12000" i="26"/>
  <c r="C12004" i="26"/>
  <c r="C12025" i="26"/>
  <c r="C12034" i="26"/>
  <c r="C12038" i="26"/>
  <c r="C12051" i="26"/>
  <c r="C12064" i="26"/>
  <c r="C12068" i="26"/>
  <c r="C12085" i="26"/>
  <c r="C12101" i="26"/>
  <c r="C12110" i="26"/>
  <c r="C12119" i="26"/>
  <c r="C12124" i="26"/>
  <c r="C12129" i="26"/>
  <c r="C12168" i="26"/>
  <c r="C12191" i="26"/>
  <c r="C12200" i="26"/>
  <c r="C12205" i="26"/>
  <c r="C12219" i="26"/>
  <c r="C12224" i="26"/>
  <c r="C12234" i="26"/>
  <c r="C12247" i="26"/>
  <c r="C12252" i="26"/>
  <c r="C12257" i="26"/>
  <c r="C12266" i="26"/>
  <c r="C12273" i="26"/>
  <c r="C12276" i="26"/>
  <c r="C12280" i="26"/>
  <c r="C12285" i="26"/>
  <c r="C12290" i="26"/>
  <c r="C12294" i="26"/>
  <c r="C12312" i="26"/>
  <c r="C12316" i="26"/>
  <c r="C12321" i="26"/>
  <c r="C12326" i="26"/>
  <c r="C12352" i="26"/>
  <c r="C12361" i="26"/>
  <c r="C12365" i="26"/>
  <c r="C12368" i="26"/>
  <c r="C12375" i="26"/>
  <c r="C12383" i="26"/>
  <c r="C12396" i="26"/>
  <c r="C11251" i="26"/>
  <c r="C11395" i="26"/>
  <c r="C11505" i="26"/>
  <c r="C11602" i="26"/>
  <c r="C11634" i="26"/>
  <c r="C11667" i="26"/>
  <c r="C11701" i="26"/>
  <c r="C11745" i="26"/>
  <c r="C11759" i="26"/>
  <c r="C11763" i="26"/>
  <c r="C11783" i="26"/>
  <c r="C11792" i="26"/>
  <c r="C11808" i="26"/>
  <c r="C11812" i="26"/>
  <c r="C11826" i="26"/>
  <c r="C11831" i="26"/>
  <c r="C11836" i="26"/>
  <c r="C11840" i="26"/>
  <c r="C11844" i="26"/>
  <c r="C11857" i="26"/>
  <c r="C11862" i="26"/>
  <c r="C11868" i="26"/>
  <c r="C11874" i="26"/>
  <c r="C11887" i="26"/>
  <c r="C11891" i="26"/>
  <c r="C11903" i="26"/>
  <c r="C11909" i="26"/>
  <c r="C11921" i="26"/>
  <c r="C11926" i="26"/>
  <c r="C11932" i="26"/>
  <c r="C11951" i="26"/>
  <c r="C11955" i="26"/>
  <c r="C11966" i="26"/>
  <c r="C11971" i="26"/>
  <c r="C11975" i="26"/>
  <c r="C11988" i="26"/>
  <c r="C11996" i="26"/>
  <c r="C12012" i="26"/>
  <c r="C12017" i="26"/>
  <c r="C12026" i="26"/>
  <c r="C12029" i="26"/>
  <c r="C12035" i="26"/>
  <c r="C12046" i="26"/>
  <c r="C12055" i="26"/>
  <c r="C12059" i="26"/>
  <c r="C12076" i="26"/>
  <c r="C12092" i="26"/>
  <c r="C12097" i="26"/>
  <c r="C12106" i="26"/>
  <c r="C12113" i="26"/>
  <c r="C12116" i="26"/>
  <c r="C12120" i="26"/>
  <c r="C12125" i="26"/>
  <c r="C12134" i="26"/>
  <c r="C12137" i="26"/>
  <c r="C12141" i="26"/>
  <c r="C12155" i="26"/>
  <c r="C12160" i="26"/>
  <c r="C12165" i="26"/>
  <c r="C12169" i="26"/>
  <c r="C12172" i="26"/>
  <c r="C12187" i="26"/>
  <c r="C12196" i="26"/>
  <c r="C12201" i="26"/>
  <c r="C12208" i="26"/>
  <c r="C12211" i="26"/>
  <c r="C12214" i="26"/>
  <c r="C12229" i="26"/>
  <c r="C12238" i="26"/>
  <c r="C12248" i="26"/>
  <c r="C12253" i="26"/>
  <c r="C12258" i="26"/>
  <c r="C12263" i="26"/>
  <c r="C12281" i="26"/>
  <c r="C12286" i="26"/>
  <c r="C12295" i="26"/>
  <c r="C12299" i="26"/>
  <c r="C12306" i="26"/>
  <c r="C12309" i="26"/>
  <c r="C12322" i="26"/>
  <c r="C11473" i="26"/>
  <c r="C11544" i="26"/>
  <c r="C11575" i="26"/>
  <c r="C11606" i="26"/>
  <c r="C11749" i="26"/>
  <c r="C11756" i="26"/>
  <c r="C11764" i="26"/>
  <c r="C11769" i="26"/>
  <c r="C11773" i="26"/>
  <c r="C11776" i="26"/>
  <c r="C11779" i="26"/>
  <c r="C11784" i="26"/>
  <c r="C11796" i="26"/>
  <c r="C11802" i="26"/>
  <c r="C11809" i="26"/>
  <c r="C11815" i="26"/>
  <c r="C11818" i="26"/>
  <c r="C11822" i="26"/>
  <c r="C11832" i="26"/>
  <c r="C11845" i="26"/>
  <c r="C11850" i="26"/>
  <c r="C11854" i="26"/>
  <c r="C11863" i="26"/>
  <c r="C11869" i="26"/>
  <c r="C11888" i="26"/>
  <c r="C11904" i="26"/>
  <c r="C11910" i="26"/>
  <c r="C11914" i="26"/>
  <c r="C11918" i="26"/>
  <c r="C11927" i="26"/>
  <c r="C11933" i="26"/>
  <c r="C11952" i="26"/>
  <c r="C11961" i="26"/>
  <c r="C11976" i="26"/>
  <c r="C11980" i="26"/>
  <c r="C12005" i="26"/>
  <c r="C12009" i="26"/>
  <c r="C12013" i="26"/>
  <c r="C12018" i="26"/>
  <c r="C12022" i="26"/>
  <c r="C12030" i="26"/>
  <c r="C12039" i="26"/>
  <c r="C12043" i="26"/>
  <c r="C12047" i="26"/>
  <c r="C12056" i="26"/>
  <c r="C12069" i="26"/>
  <c r="C12073" i="26"/>
  <c r="C12081" i="26"/>
  <c r="C12089" i="26"/>
  <c r="C12098" i="26"/>
  <c r="C12102" i="26"/>
  <c r="C12107" i="26"/>
  <c r="C12121" i="26"/>
  <c r="C12126" i="26"/>
  <c r="C12130" i="26"/>
  <c r="C12138" i="26"/>
  <c r="C12144" i="26"/>
  <c r="C12147" i="26"/>
  <c r="C12150" i="26"/>
  <c r="C12161" i="26"/>
  <c r="C12166" i="26"/>
  <c r="C12173" i="26"/>
  <c r="C12176" i="26"/>
  <c r="C12179" i="26"/>
  <c r="C12182" i="26"/>
  <c r="C12192" i="26"/>
  <c r="C12197" i="26"/>
  <c r="C12202" i="26"/>
  <c r="C12225" i="26"/>
  <c r="C12230" i="26"/>
  <c r="C12235" i="26"/>
  <c r="C12241" i="26"/>
  <c r="C12244" i="26"/>
  <c r="C12249" i="26"/>
  <c r="C12254" i="26"/>
  <c r="C12259" i="26"/>
  <c r="C12267" i="26"/>
  <c r="C12271" i="26"/>
  <c r="C12274" i="26"/>
  <c r="C12277" i="26"/>
  <c r="C12282" i="26"/>
  <c r="C12291" i="26"/>
  <c r="C12296" i="26"/>
  <c r="C12303" i="26"/>
  <c r="C12310" i="26"/>
  <c r="C12313" i="26"/>
  <c r="C12317" i="26"/>
  <c r="C12323" i="26"/>
  <c r="C12344" i="26"/>
  <c r="C12354" i="26"/>
  <c r="C12362" i="26"/>
  <c r="C12366" i="26"/>
  <c r="C12369" i="26"/>
  <c r="C12372" i="26"/>
  <c r="C12380" i="26"/>
  <c r="C12389" i="26"/>
  <c r="C12392" i="26"/>
  <c r="C11418" i="26"/>
  <c r="C11549" i="26"/>
  <c r="C11578" i="26"/>
  <c r="C11609" i="26"/>
  <c r="C11708" i="26"/>
  <c r="C11740" i="26"/>
  <c r="C11753" i="26"/>
  <c r="C11760" i="26"/>
  <c r="C11785" i="26"/>
  <c r="C11789" i="26"/>
  <c r="C11797" i="26"/>
  <c r="C11803" i="26"/>
  <c r="C11827" i="26"/>
  <c r="C11837" i="26"/>
  <c r="C11841" i="26"/>
  <c r="C11846" i="26"/>
  <c r="C11864" i="26"/>
  <c r="C11870" i="26"/>
  <c r="C11875" i="26"/>
  <c r="C11878" i="26"/>
  <c r="C11881" i="26"/>
  <c r="C11884" i="26"/>
  <c r="C11892" i="26"/>
  <c r="C11898" i="26"/>
  <c r="C11905" i="26"/>
  <c r="C11911" i="26"/>
  <c r="C11928" i="26"/>
  <c r="C11938" i="26"/>
  <c r="C11942" i="26"/>
  <c r="C11945" i="26"/>
  <c r="C11948" i="26"/>
  <c r="C11956" i="26"/>
  <c r="C11967" i="26"/>
  <c r="C11985" i="26"/>
  <c r="C11989" i="26"/>
  <c r="C11993" i="26"/>
  <c r="C11997" i="26"/>
  <c r="C12001" i="26"/>
  <c r="C12010" i="26"/>
  <c r="C12019" i="26"/>
  <c r="C12031" i="26"/>
  <c r="C12040" i="26"/>
  <c r="C12048" i="26"/>
  <c r="C12052" i="26"/>
  <c r="C12065" i="26"/>
  <c r="C12074" i="26"/>
  <c r="C12077" i="26"/>
  <c r="C12082" i="26"/>
  <c r="C12086" i="26"/>
  <c r="C12090" i="26"/>
  <c r="C12093" i="26"/>
  <c r="C12099" i="26"/>
  <c r="C12111" i="26"/>
  <c r="C12114" i="26"/>
  <c r="C12117" i="26"/>
  <c r="C12122" i="26"/>
  <c r="C12131" i="26"/>
  <c r="C12135" i="26"/>
  <c r="C12162" i="26"/>
  <c r="C12170" i="26"/>
  <c r="C12206" i="26"/>
  <c r="C12215" i="26"/>
  <c r="C12220" i="26"/>
  <c r="C12226" i="26"/>
  <c r="C12250" i="26"/>
  <c r="C12287" i="26"/>
  <c r="C12314" i="26"/>
  <c r="C12318" i="26"/>
  <c r="C12327" i="26"/>
  <c r="C12331" i="26"/>
  <c r="C12338" i="26"/>
  <c r="C12341" i="26"/>
  <c r="C12349" i="26"/>
  <c r="C12355" i="26"/>
  <c r="C12373" i="26"/>
  <c r="C12376" i="26"/>
  <c r="C12384" i="26"/>
  <c r="C12393" i="26"/>
  <c r="C11349" i="26"/>
  <c r="C11488" i="26"/>
  <c r="C11557" i="26"/>
  <c r="C11586" i="26"/>
  <c r="C11651" i="26"/>
  <c r="C11718" i="26"/>
  <c r="C11741" i="26"/>
  <c r="C11747" i="26"/>
  <c r="C11757" i="26"/>
  <c r="C11761" i="26"/>
  <c r="C11765" i="26"/>
  <c r="C11770" i="26"/>
  <c r="C11774" i="26"/>
  <c r="C11777" i="26"/>
  <c r="C11780" i="26"/>
  <c r="C11790" i="26"/>
  <c r="C11799" i="26"/>
  <c r="C11805" i="26"/>
  <c r="C11810" i="26"/>
  <c r="C11824" i="26"/>
  <c r="C11828" i="26"/>
  <c r="C11838" i="26"/>
  <c r="C11847" i="26"/>
  <c r="C11852" i="26"/>
  <c r="C11859" i="26"/>
  <c r="C11872" i="26"/>
  <c r="C11876" i="26"/>
  <c r="C11885" i="26"/>
  <c r="C11894" i="26"/>
  <c r="C11900" i="26"/>
  <c r="C11912" i="26"/>
  <c r="C11916" i="26"/>
  <c r="C11923" i="26"/>
  <c r="C11940" i="26"/>
  <c r="C11949" i="26"/>
  <c r="C11957" i="26"/>
  <c r="C11962" i="26"/>
  <c r="C11977" i="26"/>
  <c r="C11982" i="26"/>
  <c r="C11990" i="26"/>
  <c r="C12003" i="26"/>
  <c r="C12015" i="26"/>
  <c r="C12024" i="26"/>
  <c r="C12044" i="26"/>
  <c r="C12057" i="26"/>
  <c r="C12061" i="26"/>
  <c r="C12067" i="26"/>
  <c r="C12078" i="26"/>
  <c r="C12087" i="26"/>
  <c r="C12095" i="26"/>
  <c r="C12108" i="26"/>
  <c r="C12123" i="26"/>
  <c r="C12145" i="26"/>
  <c r="C12148" i="26"/>
  <c r="C12152" i="26"/>
  <c r="C12157" i="26"/>
  <c r="C12167" i="26"/>
  <c r="C12177" i="26"/>
  <c r="C12180" i="26"/>
  <c r="C12184" i="26"/>
  <c r="C12189" i="26"/>
  <c r="C12194" i="26"/>
  <c r="C12217" i="26"/>
  <c r="C12222" i="26"/>
  <c r="C12232" i="26"/>
  <c r="C12236" i="26"/>
  <c r="C12251" i="26"/>
  <c r="C12260" i="26"/>
  <c r="C12268" i="26"/>
  <c r="C12272" i="26"/>
  <c r="C12275" i="26"/>
  <c r="C12278" i="26"/>
  <c r="C12292" i="26"/>
  <c r="C12297" i="26"/>
  <c r="C12304" i="26"/>
  <c r="C12311" i="26"/>
  <c r="C12315" i="26"/>
  <c r="C12324" i="26"/>
  <c r="C12342" i="26"/>
  <c r="C12346" i="26"/>
  <c r="C12351" i="26"/>
  <c r="C12367" i="26"/>
  <c r="C12374" i="26"/>
  <c r="C12377" i="26"/>
  <c r="C12386" i="26"/>
  <c r="C12395" i="26"/>
  <c r="C12402" i="26"/>
  <c r="C11339" i="26"/>
  <c r="C11798" i="26"/>
  <c r="C11833" i="26"/>
  <c r="C11871" i="26"/>
  <c r="C12142" i="26"/>
  <c r="C12174" i="26"/>
  <c r="C12239" i="26"/>
  <c r="C12329" i="26"/>
  <c r="C12348" i="26"/>
  <c r="C12360" i="26"/>
  <c r="C12370" i="26"/>
  <c r="C12391" i="26"/>
  <c r="C12416" i="26"/>
  <c r="C12421" i="26"/>
  <c r="C12424" i="26"/>
  <c r="C12429" i="26"/>
  <c r="C12432" i="26"/>
  <c r="C12440" i="26"/>
  <c r="C12444" i="26"/>
  <c r="C12448" i="26"/>
  <c r="C12453" i="26"/>
  <c r="C12456" i="26"/>
  <c r="C12460" i="26"/>
  <c r="C12467" i="26"/>
  <c r="C12471" i="26"/>
  <c r="C12479" i="26"/>
  <c r="C12487" i="26"/>
  <c r="C12495" i="26"/>
  <c r="C12502" i="26"/>
  <c r="C12505" i="26"/>
  <c r="C11427" i="26"/>
  <c r="C11804" i="26"/>
  <c r="C11981" i="26"/>
  <c r="C12014" i="26"/>
  <c r="C12083" i="26"/>
  <c r="C12209" i="26"/>
  <c r="C12242" i="26"/>
  <c r="C12307" i="26"/>
  <c r="C12330" i="26"/>
  <c r="C12350" i="26"/>
  <c r="C12371" i="26"/>
  <c r="C12381" i="26"/>
  <c r="C12400" i="26"/>
  <c r="C12404" i="26"/>
  <c r="C12408" i="26"/>
  <c r="C12412" i="26"/>
  <c r="C12417" i="26"/>
  <c r="C12425" i="26"/>
  <c r="C12449" i="26"/>
  <c r="C12457" i="26"/>
  <c r="C12461" i="26"/>
  <c r="C12464" i="26"/>
  <c r="C12506" i="26"/>
  <c r="C11915" i="26"/>
  <c r="C11986" i="26"/>
  <c r="C12053" i="26"/>
  <c r="C12212" i="26"/>
  <c r="C12245" i="26"/>
  <c r="C12340" i="26"/>
  <c r="C12363" i="26"/>
  <c r="C12394" i="26"/>
  <c r="C12401" i="26"/>
  <c r="C12418" i="26"/>
  <c r="C12422" i="26"/>
  <c r="C12430" i="26"/>
  <c r="C12433" i="26"/>
  <c r="C12436" i="26"/>
  <c r="C12441" i="26"/>
  <c r="C12445" i="26"/>
  <c r="C12450" i="26"/>
  <c r="C12454" i="26"/>
  <c r="C12476" i="26"/>
  <c r="C12484" i="26"/>
  <c r="C12492" i="26"/>
  <c r="C12499" i="26"/>
  <c r="C11517" i="26"/>
  <c r="C11746" i="26"/>
  <c r="C11813" i="26"/>
  <c r="C11919" i="26"/>
  <c r="C11953" i="26"/>
  <c r="C12023" i="26"/>
  <c r="C12151" i="26"/>
  <c r="C12183" i="26"/>
  <c r="C12216" i="26"/>
  <c r="C12283" i="26"/>
  <c r="C12333" i="26"/>
  <c r="C12353" i="26"/>
  <c r="C12364" i="26"/>
  <c r="C12405" i="26"/>
  <c r="C12409" i="26"/>
  <c r="C12413" i="26"/>
  <c r="C12419" i="26"/>
  <c r="C12426" i="26"/>
  <c r="C12437" i="26"/>
  <c r="C12442" i="26"/>
  <c r="C12446" i="26"/>
  <c r="C12458" i="26"/>
  <c r="C12462" i="26"/>
  <c r="C12465" i="26"/>
  <c r="C12468" i="26"/>
  <c r="C12472" i="26"/>
  <c r="C12480" i="26"/>
  <c r="C12485" i="26"/>
  <c r="C12488" i="26"/>
  <c r="C12493" i="26"/>
  <c r="C12496" i="26"/>
  <c r="C12503" i="26"/>
  <c r="C11750" i="26"/>
  <c r="C11816" i="26"/>
  <c r="C11851" i="26"/>
  <c r="C11922" i="26"/>
  <c r="C11994" i="26"/>
  <c r="C12027" i="26"/>
  <c r="C12060" i="26"/>
  <c r="C12094" i="26"/>
  <c r="C12127" i="26"/>
  <c r="C12156" i="26"/>
  <c r="C12188" i="26"/>
  <c r="C12221" i="26"/>
  <c r="C12255" i="26"/>
  <c r="C12319" i="26"/>
  <c r="C12334" i="26"/>
  <c r="C12343" i="26"/>
  <c r="C12385" i="26"/>
  <c r="C12397" i="26"/>
  <c r="C12410" i="26"/>
  <c r="C12414" i="26"/>
  <c r="C12427" i="26"/>
  <c r="C12434" i="26"/>
  <c r="C12438" i="26"/>
  <c r="C12451" i="26"/>
  <c r="C12469" i="26"/>
  <c r="C12477" i="26"/>
  <c r="C12481" i="26"/>
  <c r="C12489" i="26"/>
  <c r="C11583" i="26"/>
  <c r="C11819" i="26"/>
  <c r="C11855" i="26"/>
  <c r="C11889" i="26"/>
  <c r="C11929" i="26"/>
  <c r="C12032" i="26"/>
  <c r="C12066" i="26"/>
  <c r="C12163" i="26"/>
  <c r="C12193" i="26"/>
  <c r="C12227" i="26"/>
  <c r="C12335" i="26"/>
  <c r="C12357" i="26"/>
  <c r="C12398" i="26"/>
  <c r="C12406" i="26"/>
  <c r="C12415" i="26"/>
  <c r="C12423" i="26"/>
  <c r="C12431" i="26"/>
  <c r="C12439" i="26"/>
  <c r="C12443" i="26"/>
  <c r="C12447" i="26"/>
  <c r="C12455" i="26"/>
  <c r="C12459" i="26"/>
  <c r="C12466" i="26"/>
  <c r="C12473" i="26"/>
  <c r="C12482" i="26"/>
  <c r="C12486" i="26"/>
  <c r="C12490" i="26"/>
  <c r="C12494" i="26"/>
  <c r="C12497" i="26"/>
  <c r="C12500" i="26"/>
  <c r="C11793" i="26"/>
  <c r="C11865" i="26"/>
  <c r="C11899" i="26"/>
  <c r="C11939" i="26"/>
  <c r="C11972" i="26"/>
  <c r="C12006" i="26"/>
  <c r="C12139" i="26"/>
  <c r="C12203" i="26"/>
  <c r="C12300" i="26"/>
  <c r="C12337" i="26"/>
  <c r="C12359" i="26"/>
  <c r="C12379" i="26"/>
  <c r="C12390" i="26"/>
  <c r="C12399" i="26"/>
  <c r="C12428" i="26"/>
  <c r="C12435" i="26"/>
  <c r="C12452" i="26"/>
  <c r="C12475" i="26"/>
  <c r="C12483" i="26"/>
  <c r="C12491" i="26"/>
  <c r="C12498" i="26"/>
  <c r="C12002" i="26"/>
  <c r="C12264" i="26"/>
  <c r="C12388" i="26"/>
  <c r="C12036" i="26"/>
  <c r="C12463" i="26"/>
  <c r="C12070" i="26"/>
  <c r="C12403" i="26"/>
  <c r="C11823" i="26"/>
  <c r="C12103" i="26"/>
  <c r="C12336" i="26"/>
  <c r="C12407" i="26"/>
  <c r="C12470" i="26"/>
  <c r="C12501" i="26"/>
  <c r="C11858" i="26"/>
  <c r="C12345" i="26"/>
  <c r="C12411" i="26"/>
  <c r="C12474" i="26"/>
  <c r="C12504" i="26"/>
  <c r="C11893" i="26"/>
  <c r="C12358" i="26"/>
  <c r="C12478" i="26"/>
  <c r="C11934" i="26"/>
  <c r="C12198" i="26"/>
  <c r="C12420" i="26"/>
  <c r="C11968" i="26"/>
  <c r="C12231" i="26"/>
  <c r="C10012" i="26"/>
  <c r="C10005" i="26"/>
  <c r="C7896" i="26"/>
  <c r="C7904" i="26"/>
  <c r="C7911" i="26"/>
  <c r="C7918" i="26"/>
  <c r="C7926" i="26"/>
  <c r="C7934" i="26"/>
  <c r="C7941" i="26"/>
  <c r="C7948" i="26"/>
  <c r="C7956" i="26"/>
  <c r="C7964" i="26"/>
  <c r="C7978" i="26"/>
  <c r="C7986" i="26"/>
  <c r="C7993" i="26"/>
  <c r="C8001" i="26"/>
  <c r="C8015" i="26"/>
  <c r="C8023" i="26"/>
  <c r="C8031" i="26"/>
  <c r="C8038" i="26"/>
  <c r="C8044" i="26"/>
  <c r="C8051" i="26"/>
  <c r="C8058" i="26"/>
  <c r="C8066" i="26"/>
  <c r="C8072" i="26"/>
  <c r="C8079" i="26"/>
  <c r="C8086" i="26"/>
  <c r="C8094" i="26"/>
  <c r="C8101" i="26"/>
  <c r="C8114" i="26"/>
  <c r="C8121" i="26"/>
  <c r="C8129" i="26"/>
  <c r="C8148" i="26"/>
  <c r="C8155" i="26"/>
  <c r="C8162" i="26"/>
  <c r="C8180" i="26"/>
  <c r="C8187" i="26"/>
  <c r="C8194" i="26"/>
  <c r="C8200" i="26"/>
  <c r="C8207" i="26"/>
  <c r="C8214" i="26"/>
  <c r="C8220" i="26"/>
  <c r="C8226" i="26"/>
  <c r="C8231" i="26"/>
  <c r="C8237" i="26"/>
  <c r="C8242" i="26"/>
  <c r="C8252" i="26"/>
  <c r="C8257" i="26"/>
  <c r="C8262" i="26"/>
  <c r="C8267" i="26"/>
  <c r="C8272" i="26"/>
  <c r="C8278" i="26"/>
  <c r="C8284" i="26"/>
  <c r="C8289" i="26"/>
  <c r="C8300" i="26"/>
  <c r="C8305" i="26"/>
  <c r="C8317" i="26"/>
  <c r="C8327" i="26"/>
  <c r="C8333" i="26"/>
  <c r="C8338" i="26"/>
  <c r="C8343" i="26"/>
  <c r="C8354" i="26"/>
  <c r="C8371" i="26"/>
  <c r="C8382" i="26"/>
  <c r="C8387" i="26"/>
  <c r="C8393" i="26"/>
  <c r="C8404" i="26"/>
  <c r="C8410" i="26"/>
  <c r="C8422" i="26"/>
  <c r="C8427" i="26"/>
  <c r="C8432" i="26"/>
  <c r="C8438" i="26"/>
  <c r="C8444" i="26"/>
  <c r="C8449" i="26"/>
  <c r="C8460" i="26"/>
  <c r="C8466" i="26"/>
  <c r="C8471" i="26"/>
  <c r="C8478" i="26"/>
  <c r="C8484" i="26"/>
  <c r="C8489" i="26"/>
  <c r="C8496" i="26"/>
  <c r="C8504" i="26"/>
  <c r="C8517" i="26"/>
  <c r="C8524" i="26"/>
  <c r="C8532" i="26"/>
  <c r="C8539" i="26"/>
  <c r="C8546" i="26"/>
  <c r="C8553" i="26"/>
  <c r="C8559" i="26"/>
  <c r="C8565" i="26"/>
  <c r="C8572" i="26"/>
  <c r="C8578" i="26"/>
  <c r="C8585" i="26"/>
  <c r="C8591" i="26"/>
  <c r="C8597" i="26"/>
  <c r="C8604" i="26"/>
  <c r="C8610" i="26"/>
  <c r="C8617" i="26"/>
  <c r="C8623" i="26"/>
  <c r="C8629" i="26"/>
  <c r="C8636" i="26"/>
  <c r="C8642" i="26"/>
  <c r="C8649" i="26"/>
  <c r="C8655" i="26"/>
  <c r="C8661" i="26"/>
  <c r="C8668" i="26"/>
  <c r="C8674" i="26"/>
  <c r="C8681" i="26"/>
  <c r="C8687" i="26"/>
  <c r="C8693" i="26"/>
  <c r="C8700" i="26"/>
  <c r="C8706" i="26"/>
  <c r="C8713" i="26"/>
  <c r="C8719" i="26"/>
  <c r="C8725" i="26"/>
  <c r="C8737" i="26"/>
  <c r="C8743" i="26"/>
  <c r="C8750" i="26"/>
  <c r="C8756" i="26"/>
  <c r="C8769" i="26"/>
  <c r="C8775" i="26"/>
  <c r="C8782" i="26"/>
  <c r="C8788" i="26"/>
  <c r="C8801" i="26"/>
  <c r="C8807" i="26"/>
  <c r="C8814" i="26"/>
  <c r="C8821" i="26"/>
  <c r="C8829" i="26"/>
  <c r="C8836" i="26"/>
  <c r="C8843" i="26"/>
  <c r="C8850" i="26"/>
  <c r="C8858" i="26"/>
  <c r="C8865" i="26"/>
  <c r="C8873" i="26"/>
  <c r="C8879" i="26"/>
  <c r="C8887" i="26"/>
  <c r="C8902" i="26"/>
  <c r="C8909" i="26"/>
  <c r="C8916" i="26"/>
  <c r="C8924" i="26"/>
  <c r="C8931" i="26"/>
  <c r="C8945" i="26"/>
  <c r="C8960" i="26"/>
  <c r="C8967" i="26"/>
  <c r="C8974" i="26"/>
  <c r="C8981" i="26"/>
  <c r="C8988" i="26"/>
  <c r="C8995" i="26"/>
  <c r="C9002" i="26"/>
  <c r="C9008" i="26"/>
  <c r="C9014" i="26"/>
  <c r="C9020" i="26"/>
  <c r="C9032" i="26"/>
  <c r="C9037" i="26"/>
  <c r="C9043" i="26"/>
  <c r="C9049" i="26"/>
  <c r="C10010" i="26"/>
  <c r="C10006" i="26"/>
  <c r="C7897" i="26"/>
  <c r="C7905" i="26"/>
  <c r="C7919" i="26"/>
  <c r="C7927" i="26"/>
  <c r="C7935" i="26"/>
  <c r="C7942" i="26"/>
  <c r="C7949" i="26"/>
  <c r="C7957" i="26"/>
  <c r="C7965" i="26"/>
  <c r="C7972" i="26"/>
  <c r="C7979" i="26"/>
  <c r="C7987" i="26"/>
  <c r="C7994" i="26"/>
  <c r="C8002" i="26"/>
  <c r="C8008" i="26"/>
  <c r="C8016" i="26"/>
  <c r="C8024" i="26"/>
  <c r="C8032" i="26"/>
  <c r="C8039" i="26"/>
  <c r="C8045" i="26"/>
  <c r="C8059" i="26"/>
  <c r="C8067" i="26"/>
  <c r="C8073" i="26"/>
  <c r="C8087" i="26"/>
  <c r="C8095" i="26"/>
  <c r="C8102" i="26"/>
  <c r="C8108" i="26"/>
  <c r="C8115" i="26"/>
  <c r="C8122" i="26"/>
  <c r="C8130" i="26"/>
  <c r="C8136" i="26"/>
  <c r="C8143" i="26"/>
  <c r="C8149" i="26"/>
  <c r="C8156" i="26"/>
  <c r="C8168" i="26"/>
  <c r="C8175" i="26"/>
  <c r="C8181" i="26"/>
  <c r="C8188" i="26"/>
  <c r="C8201" i="26"/>
  <c r="C8208" i="26"/>
  <c r="C8215" i="26"/>
  <c r="C8221" i="26"/>
  <c r="C8227" i="26"/>
  <c r="C8247" i="26"/>
  <c r="C8253" i="26"/>
  <c r="C8268" i="26"/>
  <c r="C8273" i="26"/>
  <c r="C8285" i="26"/>
  <c r="C8295" i="26"/>
  <c r="C8301" i="26"/>
  <c r="C8306" i="26"/>
  <c r="C8311" i="26"/>
  <c r="C8322" i="26"/>
  <c r="C8339" i="26"/>
  <c r="C8350" i="26"/>
  <c r="C8355" i="26"/>
  <c r="C8360" i="26"/>
  <c r="C8366" i="26"/>
  <c r="C8376" i="26"/>
  <c r="C8388" i="26"/>
  <c r="C8394" i="26"/>
  <c r="C8399" i="26"/>
  <c r="C8405" i="26"/>
  <c r="C8411" i="26"/>
  <c r="C8416" i="26"/>
  <c r="C8428" i="26"/>
  <c r="C8433" i="26"/>
  <c r="C8445" i="26"/>
  <c r="C8455" i="26"/>
  <c r="C8461" i="26"/>
  <c r="C8467" i="26"/>
  <c r="C8472" i="26"/>
  <c r="C8485" i="26"/>
  <c r="C8490" i="26"/>
  <c r="C8497" i="26"/>
  <c r="C8505" i="26"/>
  <c r="C8511" i="26"/>
  <c r="C8518" i="26"/>
  <c r="C8525" i="26"/>
  <c r="C8533" i="26"/>
  <c r="C8540" i="26"/>
  <c r="C8554" i="26"/>
  <c r="C8560" i="26"/>
  <c r="C8566" i="26"/>
  <c r="C8573" i="26"/>
  <c r="C8586" i="26"/>
  <c r="C8592" i="26"/>
  <c r="C8598" i="26"/>
  <c r="C8605" i="26"/>
  <c r="C8618" i="26"/>
  <c r="C8624" i="26"/>
  <c r="C8630" i="26"/>
  <c r="C8637" i="26"/>
  <c r="C8650" i="26"/>
  <c r="C8656" i="26"/>
  <c r="C8662" i="26"/>
  <c r="C8669" i="26"/>
  <c r="C8682" i="26"/>
  <c r="C8688" i="26"/>
  <c r="C8694" i="26"/>
  <c r="C8701" i="26"/>
  <c r="C8714" i="26"/>
  <c r="C8720" i="26"/>
  <c r="C8726" i="26"/>
  <c r="C8731" i="26"/>
  <c r="C8738" i="26"/>
  <c r="C8744" i="26"/>
  <c r="C8757" i="26"/>
  <c r="C8763" i="26"/>
  <c r="C8770" i="26"/>
  <c r="C8776" i="26"/>
  <c r="C8789" i="26"/>
  <c r="C8795" i="26"/>
  <c r="C8802" i="26"/>
  <c r="C8808" i="26"/>
  <c r="C8822" i="26"/>
  <c r="C8830" i="26"/>
  <c r="C8837" i="26"/>
  <c r="C8844" i="26"/>
  <c r="C8851" i="26"/>
  <c r="C8859" i="26"/>
  <c r="C8866" i="26"/>
  <c r="C8874" i="26"/>
  <c r="C8880" i="26"/>
  <c r="C8888" i="26"/>
  <c r="C8895" i="26"/>
  <c r="C8903" i="26"/>
  <c r="C8910" i="26"/>
  <c r="C8917" i="26"/>
  <c r="C8925" i="26"/>
  <c r="C8932" i="26"/>
  <c r="C8939" i="26"/>
  <c r="C8946" i="26"/>
  <c r="C8953" i="26"/>
  <c r="C8968" i="26"/>
  <c r="C8975" i="26"/>
  <c r="C8982" i="26"/>
  <c r="C8989" i="26"/>
  <c r="C8996" i="26"/>
  <c r="C10011" i="26"/>
  <c r="C10007" i="26"/>
  <c r="C7898" i="26"/>
  <c r="C7906" i="26"/>
  <c r="C7912" i="26"/>
  <c r="C7920" i="26"/>
  <c r="C7928" i="26"/>
  <c r="C7936" i="26"/>
  <c r="C7943" i="26"/>
  <c r="C7950" i="26"/>
  <c r="C7958" i="26"/>
  <c r="C7966" i="26"/>
  <c r="C7973" i="26"/>
  <c r="C7980" i="26"/>
  <c r="C7995" i="26"/>
  <c r="C8003" i="26"/>
  <c r="C8009" i="26"/>
  <c r="C8017" i="26"/>
  <c r="C8025" i="26"/>
  <c r="C8033" i="26"/>
  <c r="C8046" i="26"/>
  <c r="C8052" i="26"/>
  <c r="C8060" i="26"/>
  <c r="C8074" i="26"/>
  <c r="C8080" i="26"/>
  <c r="C8088" i="26"/>
  <c r="C8096" i="26"/>
  <c r="C8103" i="26"/>
  <c r="C8109" i="26"/>
  <c r="C8123" i="26"/>
  <c r="C8131" i="26"/>
  <c r="C8137" i="26"/>
  <c r="C8144" i="26"/>
  <c r="C8150" i="26"/>
  <c r="C8157" i="26"/>
  <c r="C8163" i="26"/>
  <c r="C8169" i="26"/>
  <c r="C8176" i="26"/>
  <c r="C8182" i="26"/>
  <c r="C8189" i="26"/>
  <c r="C8195" i="26"/>
  <c r="C8202" i="26"/>
  <c r="C8209" i="26"/>
  <c r="C8222" i="26"/>
  <c r="C8232" i="26"/>
  <c r="C8238" i="26"/>
  <c r="C8243" i="26"/>
  <c r="C8258" i="26"/>
  <c r="C8263" i="26"/>
  <c r="C8269" i="26"/>
  <c r="C8274" i="26"/>
  <c r="C8279" i="26"/>
  <c r="C8290" i="26"/>
  <c r="C8307" i="26"/>
  <c r="C8318" i="26"/>
  <c r="C8323" i="26"/>
  <c r="C8328" i="26"/>
  <c r="C8334" i="26"/>
  <c r="C8344" i="26"/>
  <c r="C8356" i="26"/>
  <c r="C8361" i="26"/>
  <c r="C8372" i="26"/>
  <c r="C8377" i="26"/>
  <c r="C8383" i="26"/>
  <c r="C8389" i="26"/>
  <c r="C8412" i="26"/>
  <c r="C8417" i="26"/>
  <c r="C8423" i="26"/>
  <c r="C8429" i="26"/>
  <c r="C8434" i="26"/>
  <c r="C8439" i="26"/>
  <c r="C8450" i="26"/>
  <c r="C8473" i="26"/>
  <c r="C8479" i="26"/>
  <c r="C8498" i="26"/>
  <c r="C8506" i="26"/>
  <c r="C8512" i="26"/>
  <c r="C8519" i="26"/>
  <c r="C8526" i="26"/>
  <c r="C8534" i="26"/>
  <c r="C8541" i="26"/>
  <c r="C8547" i="26"/>
  <c r="C8567" i="26"/>
  <c r="C8574" i="26"/>
  <c r="C8579" i="26"/>
  <c r="C8599" i="26"/>
  <c r="C8606" i="26"/>
  <c r="C8611" i="26"/>
  <c r="C8631" i="26"/>
  <c r="C8638" i="26"/>
  <c r="C8643" i="26"/>
  <c r="C8663" i="26"/>
  <c r="C8670" i="26"/>
  <c r="C8675" i="26"/>
  <c r="C8695" i="26"/>
  <c r="C8702" i="26"/>
  <c r="C8707" i="26"/>
  <c r="C8727" i="26"/>
  <c r="C8732" i="26"/>
  <c r="C8745" i="26"/>
  <c r="C8751" i="26"/>
  <c r="C8758" i="26"/>
  <c r="C8764" i="26"/>
  <c r="C8777" i="26"/>
  <c r="C8783" i="26"/>
  <c r="C8790" i="26"/>
  <c r="C8796" i="26"/>
  <c r="C8809" i="26"/>
  <c r="C8815" i="26"/>
  <c r="C8823" i="26"/>
  <c r="C8838" i="26"/>
  <c r="C8845" i="26"/>
  <c r="C8852" i="26"/>
  <c r="C8860" i="26"/>
  <c r="C8867" i="26"/>
  <c r="C8881" i="26"/>
  <c r="C8889" i="26"/>
  <c r="C8896" i="26"/>
  <c r="C8904" i="26"/>
  <c r="C8918" i="26"/>
  <c r="C8926" i="26"/>
  <c r="C8933" i="26"/>
  <c r="C8940" i="26"/>
  <c r="C8947" i="26"/>
  <c r="C8954" i="26"/>
  <c r="C8961" i="26"/>
  <c r="C8976" i="26"/>
  <c r="C8983" i="26"/>
  <c r="C8990" i="26"/>
  <c r="C8997" i="26"/>
  <c r="C9003" i="26"/>
  <c r="C9009" i="26"/>
  <c r="C9016" i="26"/>
  <c r="C9021" i="26"/>
  <c r="C9027" i="26"/>
  <c r="C9033" i="26"/>
  <c r="C10000" i="26"/>
  <c r="C10008" i="26"/>
  <c r="C7899" i="26"/>
  <c r="C7907" i="26"/>
  <c r="C7913" i="26"/>
  <c r="C7921" i="26"/>
  <c r="C7929" i="26"/>
  <c r="C7937" i="26"/>
  <c r="C7951" i="26"/>
  <c r="C7959" i="26"/>
  <c r="C7967" i="26"/>
  <c r="C7974" i="26"/>
  <c r="C7981" i="26"/>
  <c r="C7988" i="26"/>
  <c r="C7996" i="26"/>
  <c r="C8010" i="26"/>
  <c r="C8018" i="26"/>
  <c r="C8026" i="26"/>
  <c r="C8034" i="26"/>
  <c r="C8040" i="26"/>
  <c r="C8047" i="26"/>
  <c r="C8053" i="26"/>
  <c r="C8061" i="26"/>
  <c r="C8068" i="26"/>
  <c r="C8075" i="26"/>
  <c r="C8081" i="26"/>
  <c r="C8089" i="26"/>
  <c r="C8097" i="26"/>
  <c r="C8110" i="26"/>
  <c r="C8116" i="26"/>
  <c r="C8124" i="26"/>
  <c r="C8138" i="26"/>
  <c r="C8145" i="26"/>
  <c r="C8151" i="26"/>
  <c r="C8158" i="26"/>
  <c r="C8170" i="26"/>
  <c r="C8177" i="26"/>
  <c r="C8183" i="26"/>
  <c r="C8190" i="26"/>
  <c r="C8196" i="26"/>
  <c r="C8203" i="26"/>
  <c r="C8210" i="26"/>
  <c r="C8216" i="26"/>
  <c r="C8228" i="26"/>
  <c r="C8233" i="26"/>
  <c r="C8248" i="26"/>
  <c r="C8254" i="26"/>
  <c r="C8275" i="26"/>
  <c r="C8286" i="26"/>
  <c r="C8291" i="26"/>
  <c r="C8296" i="26"/>
  <c r="C8302" i="26"/>
  <c r="C8312" i="26"/>
  <c r="C8324" i="26"/>
  <c r="C8329" i="26"/>
  <c r="C8340" i="26"/>
  <c r="C8345" i="26"/>
  <c r="C8351" i="26"/>
  <c r="C8357" i="26"/>
  <c r="C8362" i="26"/>
  <c r="C8367" i="26"/>
  <c r="C8373" i="26"/>
  <c r="C8378" i="26"/>
  <c r="C8390" i="26"/>
  <c r="C8395" i="26"/>
  <c r="C8400" i="26"/>
  <c r="C8406" i="26"/>
  <c r="C8413" i="26"/>
  <c r="C8435" i="26"/>
  <c r="C8446" i="26"/>
  <c r="C8451" i="26"/>
  <c r="C8456" i="26"/>
  <c r="C8462" i="26"/>
  <c r="C8468" i="26"/>
  <c r="C8474" i="26"/>
  <c r="C8486" i="26"/>
  <c r="C8491" i="26"/>
  <c r="C8499" i="26"/>
  <c r="C8513" i="26"/>
  <c r="C8520" i="26"/>
  <c r="C8527" i="26"/>
  <c r="C8535" i="26"/>
  <c r="C8542" i="26"/>
  <c r="C8548" i="26"/>
  <c r="C8555" i="26"/>
  <c r="C8561" i="26"/>
  <c r="C8568" i="26"/>
  <c r="C8580" i="26"/>
  <c r="C8587" i="26"/>
  <c r="C8593" i="26"/>
  <c r="C8600" i="26"/>
  <c r="C8612" i="26"/>
  <c r="C8619" i="26"/>
  <c r="C8625" i="26"/>
  <c r="C8632" i="26"/>
  <c r="C8644" i="26"/>
  <c r="C8651" i="26"/>
  <c r="C8657" i="26"/>
  <c r="C8664" i="26"/>
  <c r="C8676" i="26"/>
  <c r="C8683" i="26"/>
  <c r="C8689" i="26"/>
  <c r="C8696" i="26"/>
  <c r="C8708" i="26"/>
  <c r="C8715" i="26"/>
  <c r="C8721" i="26"/>
  <c r="C8733" i="26"/>
  <c r="C8739" i="26"/>
  <c r="C8746" i="26"/>
  <c r="C8752" i="26"/>
  <c r="C8765" i="26"/>
  <c r="C8771" i="26"/>
  <c r="C8778" i="26"/>
  <c r="C8784" i="26"/>
  <c r="C8797" i="26"/>
  <c r="C8803" i="26"/>
  <c r="C8810" i="26"/>
  <c r="C8816" i="26"/>
  <c r="C8824" i="26"/>
  <c r="C8831" i="26"/>
  <c r="C8839" i="26"/>
  <c r="C8846" i="26"/>
  <c r="C8853" i="26"/>
  <c r="C8861" i="26"/>
  <c r="C8868" i="26"/>
  <c r="C8875" i="26"/>
  <c r="C8882" i="26"/>
  <c r="C8890" i="26"/>
  <c r="C8897" i="26"/>
  <c r="C8905" i="26"/>
  <c r="C8911" i="26"/>
  <c r="C8919" i="26"/>
  <c r="C8934" i="26"/>
  <c r="C8941" i="26"/>
  <c r="C8948" i="26"/>
  <c r="C8955" i="26"/>
  <c r="C8962" i="26"/>
  <c r="C8969" i="26"/>
  <c r="C8984" i="26"/>
  <c r="C8991" i="26"/>
  <c r="C8998" i="26"/>
  <c r="C9004" i="26"/>
  <c r="C9010" i="26"/>
  <c r="C9022" i="26"/>
  <c r="C9028" i="26"/>
  <c r="C9034" i="26"/>
  <c r="C10001" i="26"/>
  <c r="C10009" i="26"/>
  <c r="C7900" i="26"/>
  <c r="C7914" i="26"/>
  <c r="C7922" i="26"/>
  <c r="C7930" i="26"/>
  <c r="C7938" i="26"/>
  <c r="C7944" i="26"/>
  <c r="C7952" i="26"/>
  <c r="C7960" i="26"/>
  <c r="C7968" i="26"/>
  <c r="C7975" i="26"/>
  <c r="C7982" i="26"/>
  <c r="C7989" i="26"/>
  <c r="C7997" i="26"/>
  <c r="C8004" i="26"/>
  <c r="C8011" i="26"/>
  <c r="C8019" i="26"/>
  <c r="C8027" i="26"/>
  <c r="C8035" i="26"/>
  <c r="C8041" i="26"/>
  <c r="C8054" i="26"/>
  <c r="C8062" i="26"/>
  <c r="C8069" i="26"/>
  <c r="C8082" i="26"/>
  <c r="C8090" i="26"/>
  <c r="C8098" i="26"/>
  <c r="C8104" i="26"/>
  <c r="C8111" i="26"/>
  <c r="C8117" i="26"/>
  <c r="C8125" i="26"/>
  <c r="C8132" i="26"/>
  <c r="C8139" i="26"/>
  <c r="C8146" i="26"/>
  <c r="C8164" i="26"/>
  <c r="C8171" i="26"/>
  <c r="C8178" i="26"/>
  <c r="C8197" i="26"/>
  <c r="C8204" i="26"/>
  <c r="C8217" i="26"/>
  <c r="C8223" i="26"/>
  <c r="C8229" i="26"/>
  <c r="C8234" i="26"/>
  <c r="C8239" i="26"/>
  <c r="C8244" i="26"/>
  <c r="C8249" i="26"/>
  <c r="C8259" i="26"/>
  <c r="C8264" i="26"/>
  <c r="C8270" i="26"/>
  <c r="C8280" i="26"/>
  <c r="C8292" i="26"/>
  <c r="C8297" i="26"/>
  <c r="C8308" i="26"/>
  <c r="C8313" i="26"/>
  <c r="C8319" i="26"/>
  <c r="C8325" i="26"/>
  <c r="C8330" i="26"/>
  <c r="C8335" i="26"/>
  <c r="C8341" i="26"/>
  <c r="C8346" i="26"/>
  <c r="C8379" i="26"/>
  <c r="C8384" i="26"/>
  <c r="C8396" i="26"/>
  <c r="C8401" i="26"/>
  <c r="C8418" i="26"/>
  <c r="C8424" i="26"/>
  <c r="C8430" i="26"/>
  <c r="C8440" i="26"/>
  <c r="C8452" i="26"/>
  <c r="C8457" i="26"/>
  <c r="C8463" i="26"/>
  <c r="C8469" i="26"/>
  <c r="C8475" i="26"/>
  <c r="C8480" i="26"/>
  <c r="C8492" i="26"/>
  <c r="C8500" i="26"/>
  <c r="C8507" i="26"/>
  <c r="C8514" i="26"/>
  <c r="C8521" i="26"/>
  <c r="C8528" i="26"/>
  <c r="C8536" i="26"/>
  <c r="C8549" i="26"/>
  <c r="C8556" i="26"/>
  <c r="C8562" i="26"/>
  <c r="C8569" i="26"/>
  <c r="C8575" i="26"/>
  <c r="C8581" i="26"/>
  <c r="C8588" i="26"/>
  <c r="C8594" i="26"/>
  <c r="C8601" i="26"/>
  <c r="C10002" i="26"/>
  <c r="C7893" i="26"/>
  <c r="C7901" i="26"/>
  <c r="C7908" i="26"/>
  <c r="C7915" i="26"/>
  <c r="C7923" i="26"/>
  <c r="C7931" i="26"/>
  <c r="C7939" i="26"/>
  <c r="C7945" i="26"/>
  <c r="C7953" i="26"/>
  <c r="C7961" i="26"/>
  <c r="C7969" i="26"/>
  <c r="C7983" i="26"/>
  <c r="C7990" i="26"/>
  <c r="C7998" i="26"/>
  <c r="C8005" i="26"/>
  <c r="C8012" i="26"/>
  <c r="C8020" i="26"/>
  <c r="C8028" i="26"/>
  <c r="C8042" i="26"/>
  <c r="C8048" i="26"/>
  <c r="C8055" i="26"/>
  <c r="C8063" i="26"/>
  <c r="C8070" i="26"/>
  <c r="C8076" i="26"/>
  <c r="C8083" i="26"/>
  <c r="C8091" i="26"/>
  <c r="C8099" i="26"/>
  <c r="C8105" i="26"/>
  <c r="C8118" i="26"/>
  <c r="C8126" i="26"/>
  <c r="C8133" i="26"/>
  <c r="C8140" i="26"/>
  <c r="C8152" i="26"/>
  <c r="C8159" i="26"/>
  <c r="C8165" i="26"/>
  <c r="C8172" i="26"/>
  <c r="C8184" i="26"/>
  <c r="C8191" i="26"/>
  <c r="C8198" i="26"/>
  <c r="C8205" i="26"/>
  <c r="C8211" i="26"/>
  <c r="C8218" i="26"/>
  <c r="C8224" i="26"/>
  <c r="C8245" i="26"/>
  <c r="C8250" i="26"/>
  <c r="C8255" i="26"/>
  <c r="C8260" i="26"/>
  <c r="C8265" i="26"/>
  <c r="C8276" i="26"/>
  <c r="C8281" i="26"/>
  <c r="C8287" i="26"/>
  <c r="C8293" i="26"/>
  <c r="C8298" i="26"/>
  <c r="C8303" i="26"/>
  <c r="C8309" i="26"/>
  <c r="C8314" i="26"/>
  <c r="C8347" i="26"/>
  <c r="C8352" i="26"/>
  <c r="C8358" i="26"/>
  <c r="C8363" i="26"/>
  <c r="C8368" i="26"/>
  <c r="C8374" i="26"/>
  <c r="C8380" i="26"/>
  <c r="C8385" i="26"/>
  <c r="C8391" i="26"/>
  <c r="C8397" i="26"/>
  <c r="C8402" i="26"/>
  <c r="C8407" i="26"/>
  <c r="C8414" i="26"/>
  <c r="C8419" i="26"/>
  <c r="C8425" i="26"/>
  <c r="C8436" i="26"/>
  <c r="C8441" i="26"/>
  <c r="C8447" i="26"/>
  <c r="C8453" i="26"/>
  <c r="C8458" i="26"/>
  <c r="C8476" i="26"/>
  <c r="C8481" i="26"/>
  <c r="C8487" i="26"/>
  <c r="C8493" i="26"/>
  <c r="C8501" i="26"/>
  <c r="C8508" i="26"/>
  <c r="C8522" i="26"/>
  <c r="C8529" i="26"/>
  <c r="C8537" i="26"/>
  <c r="C8543" i="26"/>
  <c r="C8550" i="26"/>
  <c r="C8557" i="26"/>
  <c r="C8570" i="26"/>
  <c r="C8576" i="26"/>
  <c r="C8582" i="26"/>
  <c r="C8589" i="26"/>
  <c r="C8602" i="26"/>
  <c r="C8608" i="26"/>
  <c r="C8614" i="26"/>
  <c r="C8621" i="26"/>
  <c r="C8634" i="26"/>
  <c r="C8640" i="26"/>
  <c r="C8646" i="26"/>
  <c r="C8653" i="26"/>
  <c r="C8666" i="26"/>
  <c r="C8672" i="26"/>
  <c r="C8678" i="26"/>
  <c r="C8685" i="26"/>
  <c r="C8698" i="26"/>
  <c r="C8704" i="26"/>
  <c r="C8710" i="26"/>
  <c r="C8717" i="26"/>
  <c r="C8741" i="26"/>
  <c r="C8747" i="26"/>
  <c r="C8754" i="26"/>
  <c r="C8760" i="26"/>
  <c r="C8773" i="26"/>
  <c r="C8779" i="26"/>
  <c r="C8786" i="26"/>
  <c r="C8792" i="26"/>
  <c r="C8805" i="26"/>
  <c r="C8811" i="26"/>
  <c r="C8818" i="26"/>
  <c r="C8826" i="26"/>
  <c r="C8833" i="26"/>
  <c r="C8841" i="26"/>
  <c r="C8847" i="26"/>
  <c r="C8855" i="26"/>
  <c r="C8870" i="26"/>
  <c r="C8877" i="26"/>
  <c r="C8884" i="26"/>
  <c r="C8892" i="26"/>
  <c r="C8899" i="26"/>
  <c r="C8913" i="26"/>
  <c r="C8921" i="26"/>
  <c r="C8928" i="26"/>
  <c r="C8936" i="26"/>
  <c r="C8943" i="26"/>
  <c r="C8950" i="26"/>
  <c r="C8957" i="26"/>
  <c r="C8964" i="26"/>
  <c r="C8971" i="26"/>
  <c r="C8978" i="26"/>
  <c r="C8985" i="26"/>
  <c r="C9000" i="26"/>
  <c r="C9006" i="26"/>
  <c r="C9012" i="26"/>
  <c r="C9018" i="26"/>
  <c r="C9023" i="26"/>
  <c r="C9035" i="26"/>
  <c r="C9041" i="26"/>
  <c r="C9047" i="26"/>
  <c r="C9052" i="26"/>
  <c r="C9057" i="26"/>
  <c r="C9062" i="26"/>
  <c r="C9067" i="26"/>
  <c r="C9082" i="26"/>
  <c r="C9087" i="26"/>
  <c r="C9099" i="26"/>
  <c r="C9107" i="26"/>
  <c r="C9114" i="26"/>
  <c r="C9122" i="26"/>
  <c r="C9129" i="26"/>
  <c r="C10003" i="26"/>
  <c r="C7894" i="26"/>
  <c r="C7902" i="26"/>
  <c r="C7909" i="26"/>
  <c r="C7916" i="26"/>
  <c r="C7924" i="26"/>
  <c r="C7932" i="26"/>
  <c r="C7946" i="26"/>
  <c r="C7954" i="26"/>
  <c r="C7962" i="26"/>
  <c r="C7970" i="26"/>
  <c r="C7976" i="26"/>
  <c r="C7984" i="26"/>
  <c r="C7991" i="26"/>
  <c r="C7999" i="26"/>
  <c r="C8006" i="26"/>
  <c r="C8013" i="26"/>
  <c r="C8021" i="26"/>
  <c r="C8029" i="26"/>
  <c r="C8036" i="26"/>
  <c r="C8043" i="26"/>
  <c r="C8049" i="26"/>
  <c r="C8056" i="26"/>
  <c r="C8064" i="26"/>
  <c r="C8071" i="26"/>
  <c r="C8077" i="26"/>
  <c r="C8084" i="26"/>
  <c r="C8092" i="26"/>
  <c r="C8106" i="26"/>
  <c r="C8112" i="26"/>
  <c r="C8119" i="26"/>
  <c r="C8127" i="26"/>
  <c r="C8134" i="26"/>
  <c r="C8141" i="26"/>
  <c r="C8147" i="26"/>
  <c r="C8153" i="26"/>
  <c r="C8160" i="26"/>
  <c r="C8166" i="26"/>
  <c r="C8173" i="26"/>
  <c r="C8179" i="26"/>
  <c r="C8185" i="26"/>
  <c r="C8192" i="26"/>
  <c r="C8199" i="26"/>
  <c r="C8206" i="26"/>
  <c r="C8212" i="26"/>
  <c r="C8219" i="26"/>
  <c r="C8225" i="26"/>
  <c r="C8230" i="26"/>
  <c r="C8235" i="26"/>
  <c r="C8240" i="26"/>
  <c r="C8261" i="26"/>
  <c r="C8266" i="26"/>
  <c r="C8271" i="26"/>
  <c r="C8277" i="26"/>
  <c r="C8282" i="26"/>
  <c r="C8315" i="26"/>
  <c r="C8320" i="26"/>
  <c r="C8326" i="26"/>
  <c r="C8331" i="26"/>
  <c r="C8336" i="26"/>
  <c r="C8342" i="26"/>
  <c r="C8348" i="26"/>
  <c r="C8353" i="26"/>
  <c r="C8364" i="26"/>
  <c r="C8369" i="26"/>
  <c r="C8381" i="26"/>
  <c r="C8403" i="26"/>
  <c r="C8408" i="26"/>
  <c r="C8420" i="26"/>
  <c r="C8426" i="26"/>
  <c r="C8431" i="26"/>
  <c r="C8437" i="26"/>
  <c r="C8442" i="26"/>
  <c r="C8464" i="26"/>
  <c r="C8470" i="26"/>
  <c r="C8477" i="26"/>
  <c r="C8482" i="26"/>
  <c r="C8494" i="26"/>
  <c r="C8502" i="26"/>
  <c r="C8509" i="26"/>
  <c r="C8515" i="26"/>
  <c r="C8530" i="26"/>
  <c r="C8538" i="26"/>
  <c r="C8544" i="26"/>
  <c r="C8551" i="26"/>
  <c r="C8558" i="26"/>
  <c r="C8563" i="26"/>
  <c r="C8583" i="26"/>
  <c r="C8590" i="26"/>
  <c r="C8595" i="26"/>
  <c r="C8615" i="26"/>
  <c r="C8622" i="26"/>
  <c r="C8627" i="26"/>
  <c r="C8647" i="26"/>
  <c r="C8654" i="26"/>
  <c r="C8659" i="26"/>
  <c r="C8679" i="26"/>
  <c r="C8686" i="26"/>
  <c r="C8691" i="26"/>
  <c r="C8711" i="26"/>
  <c r="C8718" i="26"/>
  <c r="C8723" i="26"/>
  <c r="C8729" i="26"/>
  <c r="C8735" i="26"/>
  <c r="C8742" i="26"/>
  <c r="C8748" i="26"/>
  <c r="C8761" i="26"/>
  <c r="C8767" i="26"/>
  <c r="C8774" i="26"/>
  <c r="C8780" i="26"/>
  <c r="C8793" i="26"/>
  <c r="C8799" i="26"/>
  <c r="C8806" i="26"/>
  <c r="C8812" i="26"/>
  <c r="C8819" i="26"/>
  <c r="C8827" i="26"/>
  <c r="C8834" i="26"/>
  <c r="C8842" i="26"/>
  <c r="C8848" i="26"/>
  <c r="C8856" i="26"/>
  <c r="C8863" i="26"/>
  <c r="C8871" i="26"/>
  <c r="C8878" i="26"/>
  <c r="C8885" i="26"/>
  <c r="C8893" i="26"/>
  <c r="C8900" i="26"/>
  <c r="C8907" i="26"/>
  <c r="C8914" i="26"/>
  <c r="C8922" i="26"/>
  <c r="C8929" i="26"/>
  <c r="C8937" i="26"/>
  <c r="C8944" i="26"/>
  <c r="C8951" i="26"/>
  <c r="C8958" i="26"/>
  <c r="C8965" i="26"/>
  <c r="C8972" i="26"/>
  <c r="C8979" i="26"/>
  <c r="C8986" i="26"/>
  <c r="C8993" i="26"/>
  <c r="C9013" i="26"/>
  <c r="C9024" i="26"/>
  <c r="C9030" i="26"/>
  <c r="C9036" i="26"/>
  <c r="C9048" i="26"/>
  <c r="C9058" i="26"/>
  <c r="C9068" i="26"/>
  <c r="C9073" i="26"/>
  <c r="C9078" i="26"/>
  <c r="C9088" i="26"/>
  <c r="C9093" i="26"/>
  <c r="C9100" i="26"/>
  <c r="C9108" i="26"/>
  <c r="C9115" i="26"/>
  <c r="C9123" i="26"/>
  <c r="C9130" i="26"/>
  <c r="C9138" i="26"/>
  <c r="C9145" i="26"/>
  <c r="C9153" i="26"/>
  <c r="C7895" i="26"/>
  <c r="C7955" i="26"/>
  <c r="C8014" i="26"/>
  <c r="C8128" i="26"/>
  <c r="C8316" i="26"/>
  <c r="C8359" i="26"/>
  <c r="C8448" i="26"/>
  <c r="C8495" i="26"/>
  <c r="C8552" i="26"/>
  <c r="C8603" i="26"/>
  <c r="C8628" i="26"/>
  <c r="C8680" i="26"/>
  <c r="C8705" i="26"/>
  <c r="C8730" i="26"/>
  <c r="C8755" i="26"/>
  <c r="C8781" i="26"/>
  <c r="C8835" i="26"/>
  <c r="C8864" i="26"/>
  <c r="C8894" i="26"/>
  <c r="C8923" i="26"/>
  <c r="C8952" i="26"/>
  <c r="C8980" i="26"/>
  <c r="C9007" i="26"/>
  <c r="C9038" i="26"/>
  <c r="C9055" i="26"/>
  <c r="C9069" i="26"/>
  <c r="C9076" i="26"/>
  <c r="C9089" i="26"/>
  <c r="C9096" i="26"/>
  <c r="C9106" i="26"/>
  <c r="C9117" i="26"/>
  <c r="C9126" i="26"/>
  <c r="C9136" i="26"/>
  <c r="C9144" i="26"/>
  <c r="C9154" i="26"/>
  <c r="C9161" i="26"/>
  <c r="C9169" i="26"/>
  <c r="C9176" i="26"/>
  <c r="C9184" i="26"/>
  <c r="C9191" i="26"/>
  <c r="C9199" i="26"/>
  <c r="C9213" i="26"/>
  <c r="C9221" i="26"/>
  <c r="C9228" i="26"/>
  <c r="C9236" i="26"/>
  <c r="C9243" i="26"/>
  <c r="C9251" i="26"/>
  <c r="C9258" i="26"/>
  <c r="C9272" i="26"/>
  <c r="C9280" i="26"/>
  <c r="C9287" i="26"/>
  <c r="C9295" i="26"/>
  <c r="C9302" i="26"/>
  <c r="C9310" i="26"/>
  <c r="C9325" i="26"/>
  <c r="C9333" i="26"/>
  <c r="C9340" i="26"/>
  <c r="C9348" i="26"/>
  <c r="C9355" i="26"/>
  <c r="C9363" i="26"/>
  <c r="C9370" i="26"/>
  <c r="C9378" i="26"/>
  <c r="C9386" i="26"/>
  <c r="C9394" i="26"/>
  <c r="C9401" i="26"/>
  <c r="C9407" i="26"/>
  <c r="C9419" i="26"/>
  <c r="C9424" i="26"/>
  <c r="C9435" i="26"/>
  <c r="C9440" i="26"/>
  <c r="C9451" i="26"/>
  <c r="C9456" i="26"/>
  <c r="C9467" i="26"/>
  <c r="C9472" i="26"/>
  <c r="C9483" i="26"/>
  <c r="C9488" i="26"/>
  <c r="C9499" i="26"/>
  <c r="C9504" i="26"/>
  <c r="C9511" i="26"/>
  <c r="C9516" i="26"/>
  <c r="C9523" i="26"/>
  <c r="C9529" i="26"/>
  <c r="C9535" i="26"/>
  <c r="C9543" i="26"/>
  <c r="C9548" i="26"/>
  <c r="C9556" i="26"/>
  <c r="C9562" i="26"/>
  <c r="C9569" i="26"/>
  <c r="C9576" i="26"/>
  <c r="C9582" i="26"/>
  <c r="C9590" i="26"/>
  <c r="C9603" i="26"/>
  <c r="C9616" i="26"/>
  <c r="C9629" i="26"/>
  <c r="C9637" i="26"/>
  <c r="C9643" i="26"/>
  <c r="C9650" i="26"/>
  <c r="C9657" i="26"/>
  <c r="C9663" i="26"/>
  <c r="C9671" i="26"/>
  <c r="C9676" i="26"/>
  <c r="C9684" i="26"/>
  <c r="C9690" i="26"/>
  <c r="C9697" i="26"/>
  <c r="C9704" i="26"/>
  <c r="C9710" i="26"/>
  <c r="C9715" i="26"/>
  <c r="C9720" i="26"/>
  <c r="C9726" i="26"/>
  <c r="C9731" i="26"/>
  <c r="C9736" i="26"/>
  <c r="C9742" i="26"/>
  <c r="C9747" i="26"/>
  <c r="C9752" i="26"/>
  <c r="C9758" i="26"/>
  <c r="C9763" i="26"/>
  <c r="C9768" i="26"/>
  <c r="C9774" i="26"/>
  <c r="C9779" i="26"/>
  <c r="C9784" i="26"/>
  <c r="C9790" i="26"/>
  <c r="C9795" i="26"/>
  <c r="C9800" i="26"/>
  <c r="C9806" i="26"/>
  <c r="C9811" i="26"/>
  <c r="C9816" i="26"/>
  <c r="C9822" i="26"/>
  <c r="C9827" i="26"/>
  <c r="C9832" i="26"/>
  <c r="C9838" i="26"/>
  <c r="C9843" i="26"/>
  <c r="C9848" i="26"/>
  <c r="C9854" i="26"/>
  <c r="C9859" i="26"/>
  <c r="C9864" i="26"/>
  <c r="C9870" i="26"/>
  <c r="C9875" i="26"/>
  <c r="C9880" i="26"/>
  <c r="C9886" i="26"/>
  <c r="C9891" i="26"/>
  <c r="C9896" i="26"/>
  <c r="C9902" i="26"/>
  <c r="C9907" i="26"/>
  <c r="C9912" i="26"/>
  <c r="C9918" i="26"/>
  <c r="C9923" i="26"/>
  <c r="C9928" i="26"/>
  <c r="C9934" i="26"/>
  <c r="C9939" i="26"/>
  <c r="C9944" i="26"/>
  <c r="C9950" i="26"/>
  <c r="C9955" i="26"/>
  <c r="C9960" i="26"/>
  <c r="C9966" i="26"/>
  <c r="C9971" i="26"/>
  <c r="C9976" i="26"/>
  <c r="C9982" i="26"/>
  <c r="C9987" i="26"/>
  <c r="C9992" i="26"/>
  <c r="C9998" i="26"/>
  <c r="C7065" i="26"/>
  <c r="C7073" i="26"/>
  <c r="C7081" i="26"/>
  <c r="C7089" i="26"/>
  <c r="C7097" i="26"/>
  <c r="C7105" i="26"/>
  <c r="C7113" i="26"/>
  <c r="C7121" i="26"/>
  <c r="C7129" i="26"/>
  <c r="C7137" i="26"/>
  <c r="C7145" i="26"/>
  <c r="C7153" i="26"/>
  <c r="C7161" i="26"/>
  <c r="C7169" i="26"/>
  <c r="C7177" i="26"/>
  <c r="C7185" i="26"/>
  <c r="C7193" i="26"/>
  <c r="C7201" i="26"/>
  <c r="C7209" i="26"/>
  <c r="C7217" i="26"/>
  <c r="C7225" i="26"/>
  <c r="C7233" i="26"/>
  <c r="C7241" i="26"/>
  <c r="C7249" i="26"/>
  <c r="C7257" i="26"/>
  <c r="C7265" i="26"/>
  <c r="C7273" i="26"/>
  <c r="C7281" i="26"/>
  <c r="C7289" i="26"/>
  <c r="C7297" i="26"/>
  <c r="C7305" i="26"/>
  <c r="C7313" i="26"/>
  <c r="C7321" i="26"/>
  <c r="C7329" i="26"/>
  <c r="C7337" i="26"/>
  <c r="C7345" i="26"/>
  <c r="C7353" i="26"/>
  <c r="C7361" i="26"/>
  <c r="C7368" i="26"/>
  <c r="C7374" i="26"/>
  <c r="C7382" i="26"/>
  <c r="C7388" i="26"/>
  <c r="C7395" i="26"/>
  <c r="C7401" i="26"/>
  <c r="C7406" i="26"/>
  <c r="C7417" i="26"/>
  <c r="C7422" i="26"/>
  <c r="C7433" i="26"/>
  <c r="C7438" i="26"/>
  <c r="C7449" i="26"/>
  <c r="C7454" i="26"/>
  <c r="C7465" i="26"/>
  <c r="C7470" i="26"/>
  <c r="C7481" i="26"/>
  <c r="C7486" i="26"/>
  <c r="C7497" i="26"/>
  <c r="C7502" i="26"/>
  <c r="C7513" i="26"/>
  <c r="C7518" i="26"/>
  <c r="C7529" i="26"/>
  <c r="C7534" i="26"/>
  <c r="C7545" i="26"/>
  <c r="C7550" i="26"/>
  <c r="C7561" i="26"/>
  <c r="C7566" i="26"/>
  <c r="C7573" i="26"/>
  <c r="C7586" i="26"/>
  <c r="C7593" i="26"/>
  <c r="C7607" i="26"/>
  <c r="C7613" i="26"/>
  <c r="C7620" i="26"/>
  <c r="C7627" i="26"/>
  <c r="C7633" i="26"/>
  <c r="C7640" i="26"/>
  <c r="C7647" i="26"/>
  <c r="C7654" i="26"/>
  <c r="C7660" i="26"/>
  <c r="C7667" i="26"/>
  <c r="C7674" i="26"/>
  <c r="C7680" i="26"/>
  <c r="C7694" i="26"/>
  <c r="C7701" i="26"/>
  <c r="C7714" i="26"/>
  <c r="C7721" i="26"/>
  <c r="C7735" i="26"/>
  <c r="C7740" i="26"/>
  <c r="C7747" i="26"/>
  <c r="C7760" i="26"/>
  <c r="C7766" i="26"/>
  <c r="C7774" i="26"/>
  <c r="C7782" i="26"/>
  <c r="C7790" i="26"/>
  <c r="C7798" i="26"/>
  <c r="C7806" i="26"/>
  <c r="C7814" i="26"/>
  <c r="C7822" i="26"/>
  <c r="C7830" i="26"/>
  <c r="C7838" i="26"/>
  <c r="C7846" i="26"/>
  <c r="C7854" i="26"/>
  <c r="C7862" i="26"/>
  <c r="C7870" i="26"/>
  <c r="C7878" i="26"/>
  <c r="C7886" i="26"/>
  <c r="C7008" i="26"/>
  <c r="C7016" i="26"/>
  <c r="C7024" i="26"/>
  <c r="C7032" i="26"/>
  <c r="C7040" i="26"/>
  <c r="C7048" i="26"/>
  <c r="C7056" i="26"/>
  <c r="C7729" i="26"/>
  <c r="C7784" i="26"/>
  <c r="C7800" i="26"/>
  <c r="C7816" i="26"/>
  <c r="C7840" i="26"/>
  <c r="C7864" i="26"/>
  <c r="C7880" i="26"/>
  <c r="C7010" i="26"/>
  <c r="C7657" i="26"/>
  <c r="C7744" i="26"/>
  <c r="C7778" i="26"/>
  <c r="C7818" i="26"/>
  <c r="C7850" i="26"/>
  <c r="C7890" i="26"/>
  <c r="C7028" i="26"/>
  <c r="C9347" i="26"/>
  <c r="C9400" i="26"/>
  <c r="C9429" i="26"/>
  <c r="C9450" i="26"/>
  <c r="C9477" i="26"/>
  <c r="C9542" i="26"/>
  <c r="C9589" i="26"/>
  <c r="C9636" i="26"/>
  <c r="C9709" i="26"/>
  <c r="C9805" i="26"/>
  <c r="C9853" i="26"/>
  <c r="C9901" i="26"/>
  <c r="C7064" i="26"/>
  <c r="C7120" i="26"/>
  <c r="C7160" i="26"/>
  <c r="C7224" i="26"/>
  <c r="C7264" i="26"/>
  <c r="C7312" i="26"/>
  <c r="C7344" i="26"/>
  <c r="C7411" i="26"/>
  <c r="C7443" i="26"/>
  <c r="C7480" i="26"/>
  <c r="C7512" i="26"/>
  <c r="C7539" i="26"/>
  <c r="C7572" i="26"/>
  <c r="C7606" i="26"/>
  <c r="C7673" i="26"/>
  <c r="C7707" i="26"/>
  <c r="C7765" i="26"/>
  <c r="C7813" i="26"/>
  <c r="C7853" i="26"/>
  <c r="C7015" i="26"/>
  <c r="C7055" i="26"/>
  <c r="C7903" i="26"/>
  <c r="C7963" i="26"/>
  <c r="C8022" i="26"/>
  <c r="C8078" i="26"/>
  <c r="C8135" i="26"/>
  <c r="C8186" i="26"/>
  <c r="C8236" i="26"/>
  <c r="C8321" i="26"/>
  <c r="C8365" i="26"/>
  <c r="C8409" i="26"/>
  <c r="C8454" i="26"/>
  <c r="C8503" i="26"/>
  <c r="C8607" i="26"/>
  <c r="C8633" i="26"/>
  <c r="C8658" i="26"/>
  <c r="C8684" i="26"/>
  <c r="C8709" i="26"/>
  <c r="C8734" i="26"/>
  <c r="C8759" i="26"/>
  <c r="C8785" i="26"/>
  <c r="C8840" i="26"/>
  <c r="C8869" i="26"/>
  <c r="C8898" i="26"/>
  <c r="C8927" i="26"/>
  <c r="C8956" i="26"/>
  <c r="C9025" i="26"/>
  <c r="C9039" i="26"/>
  <c r="C9056" i="26"/>
  <c r="C9063" i="26"/>
  <c r="C9070" i="26"/>
  <c r="C9083" i="26"/>
  <c r="C9090" i="26"/>
  <c r="C9097" i="26"/>
  <c r="C9109" i="26"/>
  <c r="C9118" i="26"/>
  <c r="C9127" i="26"/>
  <c r="C9137" i="26"/>
  <c r="C9146" i="26"/>
  <c r="C9155" i="26"/>
  <c r="C9162" i="26"/>
  <c r="C9170" i="26"/>
  <c r="C9177" i="26"/>
  <c r="C9185" i="26"/>
  <c r="C9192" i="26"/>
  <c r="C9200" i="26"/>
  <c r="C9206" i="26"/>
  <c r="C9214" i="26"/>
  <c r="C9229" i="26"/>
  <c r="C9237" i="26"/>
  <c r="C9244" i="26"/>
  <c r="C9252" i="26"/>
  <c r="C9259" i="26"/>
  <c r="C9266" i="26"/>
  <c r="C9273" i="26"/>
  <c r="C9281" i="26"/>
  <c r="C9288" i="26"/>
  <c r="C9296" i="26"/>
  <c r="C9303" i="26"/>
  <c r="C9311" i="26"/>
  <c r="C9318" i="26"/>
  <c r="C9326" i="26"/>
  <c r="C9341" i="26"/>
  <c r="C9349" i="26"/>
  <c r="C9356" i="26"/>
  <c r="C9364" i="26"/>
  <c r="C9371" i="26"/>
  <c r="C9379" i="26"/>
  <c r="C9387" i="26"/>
  <c r="C9395" i="26"/>
  <c r="C9402" i="26"/>
  <c r="C9408" i="26"/>
  <c r="C9414" i="26"/>
  <c r="C9425" i="26"/>
  <c r="C9430" i="26"/>
  <c r="C9441" i="26"/>
  <c r="C9446" i="26"/>
  <c r="C9457" i="26"/>
  <c r="C9462" i="26"/>
  <c r="C9473" i="26"/>
  <c r="C9478" i="26"/>
  <c r="C9489" i="26"/>
  <c r="C9494" i="26"/>
  <c r="C9505" i="26"/>
  <c r="C9517" i="26"/>
  <c r="C9536" i="26"/>
  <c r="C9549" i="26"/>
  <c r="C9557" i="26"/>
  <c r="C9563" i="26"/>
  <c r="C9570" i="26"/>
  <c r="C9577" i="26"/>
  <c r="C9583" i="26"/>
  <c r="C9591" i="26"/>
  <c r="C9596" i="26"/>
  <c r="C9604" i="26"/>
  <c r="C9610" i="26"/>
  <c r="C9617" i="26"/>
  <c r="C9624" i="26"/>
  <c r="C9630" i="26"/>
  <c r="C9638" i="26"/>
  <c r="C9651" i="26"/>
  <c r="C9664" i="26"/>
  <c r="C9677" i="26"/>
  <c r="C9685" i="26"/>
  <c r="C9691" i="26"/>
  <c r="C9698" i="26"/>
  <c r="C9705" i="26"/>
  <c r="C9721" i="26"/>
  <c r="C9737" i="26"/>
  <c r="C9753" i="26"/>
  <c r="C9769" i="26"/>
  <c r="C9785" i="26"/>
  <c r="C9801" i="26"/>
  <c r="C9817" i="26"/>
  <c r="C9833" i="26"/>
  <c r="C9849" i="26"/>
  <c r="C9865" i="26"/>
  <c r="C9881" i="26"/>
  <c r="C9897" i="26"/>
  <c r="C9913" i="26"/>
  <c r="C9929" i="26"/>
  <c r="C9945" i="26"/>
  <c r="C9961" i="26"/>
  <c r="C9977" i="26"/>
  <c r="C9993" i="26"/>
  <c r="C7066" i="26"/>
  <c r="C7074" i="26"/>
  <c r="C7082" i="26"/>
  <c r="C7090" i="26"/>
  <c r="C7098" i="26"/>
  <c r="C7106" i="26"/>
  <c r="C7114" i="26"/>
  <c r="C7122" i="26"/>
  <c r="C7130" i="26"/>
  <c r="C7138" i="26"/>
  <c r="C7146" i="26"/>
  <c r="C7154" i="26"/>
  <c r="C7162" i="26"/>
  <c r="C7170" i="26"/>
  <c r="C7178" i="26"/>
  <c r="C7186" i="26"/>
  <c r="C7194" i="26"/>
  <c r="C7202" i="26"/>
  <c r="C7210" i="26"/>
  <c r="C7218" i="26"/>
  <c r="C7226" i="26"/>
  <c r="C7234" i="26"/>
  <c r="C7242" i="26"/>
  <c r="C7250" i="26"/>
  <c r="C7258" i="26"/>
  <c r="C7266" i="26"/>
  <c r="C7274" i="26"/>
  <c r="C7282" i="26"/>
  <c r="C7290" i="26"/>
  <c r="C7298" i="26"/>
  <c r="C7306" i="26"/>
  <c r="C7314" i="26"/>
  <c r="C7322" i="26"/>
  <c r="C7330" i="26"/>
  <c r="C7338" i="26"/>
  <c r="C7346" i="26"/>
  <c r="C7354" i="26"/>
  <c r="C7362" i="26"/>
  <c r="C7369" i="26"/>
  <c r="C7375" i="26"/>
  <c r="C7383" i="26"/>
  <c r="C7389" i="26"/>
  <c r="C7396" i="26"/>
  <c r="C7407" i="26"/>
  <c r="C7412" i="26"/>
  <c r="C7423" i="26"/>
  <c r="C7428" i="26"/>
  <c r="C7439" i="26"/>
  <c r="C7444" i="26"/>
  <c r="C7455" i="26"/>
  <c r="C7460" i="26"/>
  <c r="C7471" i="26"/>
  <c r="C7476" i="26"/>
  <c r="C7487" i="26"/>
  <c r="C7492" i="26"/>
  <c r="C7503" i="26"/>
  <c r="C7508" i="26"/>
  <c r="C7519" i="26"/>
  <c r="C7524" i="26"/>
  <c r="C7535" i="26"/>
  <c r="C7540" i="26"/>
  <c r="C7551" i="26"/>
  <c r="C7556" i="26"/>
  <c r="C7567" i="26"/>
  <c r="C7574" i="26"/>
  <c r="C7580" i="26"/>
  <c r="C7587" i="26"/>
  <c r="C7594" i="26"/>
  <c r="C7600" i="26"/>
  <c r="C7614" i="26"/>
  <c r="C7621" i="26"/>
  <c r="C7634" i="26"/>
  <c r="C7641" i="26"/>
  <c r="C7655" i="26"/>
  <c r="C7661" i="26"/>
  <c r="C7668" i="26"/>
  <c r="C7675" i="26"/>
  <c r="C7681" i="26"/>
  <c r="C7688" i="26"/>
  <c r="C7695" i="26"/>
  <c r="C7702" i="26"/>
  <c r="C7708" i="26"/>
  <c r="C7715" i="26"/>
  <c r="C7722" i="26"/>
  <c r="C7728" i="26"/>
  <c r="C7736" i="26"/>
  <c r="C7741" i="26"/>
  <c r="C7754" i="26"/>
  <c r="C7761" i="26"/>
  <c r="C7767" i="26"/>
  <c r="C7775" i="26"/>
  <c r="C7783" i="26"/>
  <c r="C7791" i="26"/>
  <c r="C7799" i="26"/>
  <c r="C7807" i="26"/>
  <c r="C7815" i="26"/>
  <c r="C7823" i="26"/>
  <c r="C7831" i="26"/>
  <c r="C7839" i="26"/>
  <c r="C7847" i="26"/>
  <c r="C7855" i="26"/>
  <c r="C7863" i="26"/>
  <c r="C7871" i="26"/>
  <c r="C7879" i="26"/>
  <c r="C7887" i="26"/>
  <c r="C7009" i="26"/>
  <c r="C7017" i="26"/>
  <c r="C7025" i="26"/>
  <c r="C7033" i="26"/>
  <c r="C7041" i="26"/>
  <c r="C7049" i="26"/>
  <c r="C7057" i="26"/>
  <c r="C7716" i="26"/>
  <c r="C7737" i="26"/>
  <c r="C7748" i="26"/>
  <c r="C7768" i="26"/>
  <c r="C7792" i="26"/>
  <c r="C7824" i="26"/>
  <c r="C7848" i="26"/>
  <c r="C7872" i="26"/>
  <c r="C7018" i="26"/>
  <c r="C7034" i="26"/>
  <c r="C7050" i="26"/>
  <c r="C7058" i="26"/>
  <c r="C7441" i="26"/>
  <c r="C7510" i="26"/>
  <c r="C7537" i="26"/>
  <c r="C7576" i="26"/>
  <c r="C7596" i="26"/>
  <c r="C7616" i="26"/>
  <c r="C7677" i="26"/>
  <c r="C7704" i="26"/>
  <c r="C7724" i="26"/>
  <c r="C7756" i="26"/>
  <c r="C7794" i="26"/>
  <c r="C7842" i="26"/>
  <c r="C7874" i="26"/>
  <c r="C7044" i="26"/>
  <c r="C8920" i="26"/>
  <c r="C9354" i="26"/>
  <c r="C9493" i="26"/>
  <c r="C9534" i="26"/>
  <c r="C9609" i="26"/>
  <c r="C9649" i="26"/>
  <c r="C9696" i="26"/>
  <c r="C9741" i="26"/>
  <c r="C9789" i="26"/>
  <c r="C9837" i="26"/>
  <c r="C9933" i="26"/>
  <c r="C7072" i="26"/>
  <c r="C7128" i="26"/>
  <c r="C7184" i="26"/>
  <c r="C7240" i="26"/>
  <c r="C7280" i="26"/>
  <c r="C7328" i="26"/>
  <c r="C7400" i="26"/>
  <c r="C7432" i="26"/>
  <c r="C7459" i="26"/>
  <c r="C7496" i="26"/>
  <c r="C7528" i="26"/>
  <c r="C7560" i="26"/>
  <c r="C7579" i="26"/>
  <c r="C7619" i="26"/>
  <c r="C7646" i="26"/>
  <c r="C7687" i="26"/>
  <c r="C7720" i="26"/>
  <c r="C7753" i="26"/>
  <c r="C7797" i="26"/>
  <c r="C7837" i="26"/>
  <c r="C7877" i="26"/>
  <c r="C7039" i="26"/>
  <c r="C7910" i="26"/>
  <c r="C7971" i="26"/>
  <c r="C8030" i="26"/>
  <c r="C8085" i="26"/>
  <c r="C8142" i="26"/>
  <c r="C8193" i="26"/>
  <c r="C8241" i="26"/>
  <c r="C8283" i="26"/>
  <c r="C8370" i="26"/>
  <c r="C8415" i="26"/>
  <c r="C8459" i="26"/>
  <c r="C8510" i="26"/>
  <c r="C8564" i="26"/>
  <c r="C8609" i="26"/>
  <c r="C8635" i="26"/>
  <c r="C8660" i="26"/>
  <c r="C8712" i="26"/>
  <c r="C8736" i="26"/>
  <c r="C8762" i="26"/>
  <c r="C8787" i="26"/>
  <c r="C8813" i="26"/>
  <c r="C8872" i="26"/>
  <c r="C8901" i="26"/>
  <c r="C8930" i="26"/>
  <c r="C8959" i="26"/>
  <c r="C8987" i="26"/>
  <c r="C9011" i="26"/>
  <c r="C9026" i="26"/>
  <c r="C9040" i="26"/>
  <c r="C9050" i="26"/>
  <c r="C9064" i="26"/>
  <c r="C9077" i="26"/>
  <c r="C9084" i="26"/>
  <c r="C9098" i="26"/>
  <c r="C9119" i="26"/>
  <c r="C9128" i="26"/>
  <c r="C9139" i="26"/>
  <c r="C9147" i="26"/>
  <c r="C9156" i="26"/>
  <c r="C9163" i="26"/>
  <c r="C9171" i="26"/>
  <c r="C9178" i="26"/>
  <c r="C9186" i="26"/>
  <c r="C9193" i="26"/>
  <c r="C9201" i="26"/>
  <c r="C9207" i="26"/>
  <c r="C9215" i="26"/>
  <c r="C9222" i="26"/>
  <c r="C9230" i="26"/>
  <c r="C9245" i="26"/>
  <c r="C9253" i="26"/>
  <c r="C9260" i="26"/>
  <c r="C9267" i="26"/>
  <c r="C9274" i="26"/>
  <c r="C9282" i="26"/>
  <c r="C9289" i="26"/>
  <c r="C9297" i="26"/>
  <c r="C9304" i="26"/>
  <c r="C9312" i="26"/>
  <c r="C9319" i="26"/>
  <c r="C9327" i="26"/>
  <c r="C9334" i="26"/>
  <c r="C9342" i="26"/>
  <c r="C9357" i="26"/>
  <c r="C9365" i="26"/>
  <c r="C9372" i="26"/>
  <c r="C9380" i="26"/>
  <c r="C9388" i="26"/>
  <c r="C9396" i="26"/>
  <c r="C9403" i="26"/>
  <c r="C9415" i="26"/>
  <c r="C9420" i="26"/>
  <c r="C9431" i="26"/>
  <c r="C9436" i="26"/>
  <c r="C9447" i="26"/>
  <c r="C9452" i="26"/>
  <c r="C9463" i="26"/>
  <c r="C9468" i="26"/>
  <c r="C9479" i="26"/>
  <c r="C9484" i="26"/>
  <c r="C9495" i="26"/>
  <c r="C9500" i="26"/>
  <c r="C9506" i="26"/>
  <c r="C9512" i="26"/>
  <c r="C9518" i="26"/>
  <c r="C9524" i="26"/>
  <c r="C9530" i="26"/>
  <c r="C9537" i="26"/>
  <c r="C9544" i="26"/>
  <c r="C9550" i="26"/>
  <c r="C9558" i="26"/>
  <c r="C9571" i="26"/>
  <c r="C9584" i="26"/>
  <c r="C9597" i="26"/>
  <c r="C9605" i="26"/>
  <c r="C9611" i="26"/>
  <c r="C9618" i="26"/>
  <c r="C9625" i="26"/>
  <c r="C9631" i="26"/>
  <c r="C9639" i="26"/>
  <c r="C9644" i="26"/>
  <c r="C9652" i="26"/>
  <c r="C9658" i="26"/>
  <c r="C9665" i="26"/>
  <c r="C9672" i="26"/>
  <c r="C9678" i="26"/>
  <c r="C9686" i="26"/>
  <c r="C9699" i="26"/>
  <c r="C9706" i="26"/>
  <c r="C9711" i="26"/>
  <c r="C9716" i="26"/>
  <c r="C9722" i="26"/>
  <c r="C9727" i="26"/>
  <c r="C9732" i="26"/>
  <c r="C9738" i="26"/>
  <c r="C9743" i="26"/>
  <c r="C9748" i="26"/>
  <c r="C9754" i="26"/>
  <c r="C9759" i="26"/>
  <c r="C9764" i="26"/>
  <c r="C9770" i="26"/>
  <c r="C9775" i="26"/>
  <c r="C9780" i="26"/>
  <c r="C9786" i="26"/>
  <c r="C9791" i="26"/>
  <c r="C9796" i="26"/>
  <c r="C9802" i="26"/>
  <c r="C9807" i="26"/>
  <c r="C9812" i="26"/>
  <c r="C9818" i="26"/>
  <c r="C9823" i="26"/>
  <c r="C9828" i="26"/>
  <c r="C9834" i="26"/>
  <c r="C9839" i="26"/>
  <c r="C9844" i="26"/>
  <c r="C9850" i="26"/>
  <c r="C9855" i="26"/>
  <c r="C9860" i="26"/>
  <c r="C9866" i="26"/>
  <c r="C9871" i="26"/>
  <c r="C9876" i="26"/>
  <c r="C9882" i="26"/>
  <c r="C9887" i="26"/>
  <c r="C9892" i="26"/>
  <c r="C9898" i="26"/>
  <c r="C9903" i="26"/>
  <c r="C9908" i="26"/>
  <c r="C9914" i="26"/>
  <c r="C9919" i="26"/>
  <c r="C9924" i="26"/>
  <c r="C9930" i="26"/>
  <c r="C9935" i="26"/>
  <c r="C9940" i="26"/>
  <c r="C9946" i="26"/>
  <c r="C9951" i="26"/>
  <c r="C9956" i="26"/>
  <c r="C9962" i="26"/>
  <c r="C9967" i="26"/>
  <c r="C9972" i="26"/>
  <c r="C9978" i="26"/>
  <c r="C9983" i="26"/>
  <c r="C9988" i="26"/>
  <c r="C9994" i="26"/>
  <c r="C9999" i="26"/>
  <c r="C7067" i="26"/>
  <c r="C7075" i="26"/>
  <c r="C7083" i="26"/>
  <c r="C7091" i="26"/>
  <c r="C7099" i="26"/>
  <c r="C7107" i="26"/>
  <c r="C7115" i="26"/>
  <c r="C7123" i="26"/>
  <c r="C7131" i="26"/>
  <c r="C7139" i="26"/>
  <c r="C7147" i="26"/>
  <c r="C7155" i="26"/>
  <c r="C7163" i="26"/>
  <c r="C7171" i="26"/>
  <c r="C7179" i="26"/>
  <c r="C7187" i="26"/>
  <c r="C7195" i="26"/>
  <c r="C7203" i="26"/>
  <c r="C7211" i="26"/>
  <c r="C7219" i="26"/>
  <c r="C7227" i="26"/>
  <c r="C7235" i="26"/>
  <c r="C7243" i="26"/>
  <c r="C7251" i="26"/>
  <c r="C7259" i="26"/>
  <c r="C7267" i="26"/>
  <c r="C7275" i="26"/>
  <c r="C7283" i="26"/>
  <c r="C7291" i="26"/>
  <c r="C7299" i="26"/>
  <c r="C7307" i="26"/>
  <c r="C7315" i="26"/>
  <c r="C7323" i="26"/>
  <c r="C7331" i="26"/>
  <c r="C7339" i="26"/>
  <c r="C7347" i="26"/>
  <c r="C7355" i="26"/>
  <c r="C7363" i="26"/>
  <c r="C7376" i="26"/>
  <c r="C7384" i="26"/>
  <c r="C7390" i="26"/>
  <c r="C7402" i="26"/>
  <c r="C7413" i="26"/>
  <c r="C7418" i="26"/>
  <c r="C7429" i="26"/>
  <c r="C7434" i="26"/>
  <c r="C7445" i="26"/>
  <c r="C7450" i="26"/>
  <c r="C7461" i="26"/>
  <c r="C7466" i="26"/>
  <c r="C7477" i="26"/>
  <c r="C7482" i="26"/>
  <c r="C7493" i="26"/>
  <c r="C7498" i="26"/>
  <c r="C7509" i="26"/>
  <c r="C7514" i="26"/>
  <c r="C7525" i="26"/>
  <c r="C7530" i="26"/>
  <c r="C7541" i="26"/>
  <c r="C7546" i="26"/>
  <c r="C7557" i="26"/>
  <c r="C7562" i="26"/>
  <c r="C7575" i="26"/>
  <c r="C7581" i="26"/>
  <c r="C7588" i="26"/>
  <c r="C7595" i="26"/>
  <c r="C7601" i="26"/>
  <c r="C7608" i="26"/>
  <c r="C7615" i="26"/>
  <c r="C7622" i="26"/>
  <c r="C7628" i="26"/>
  <c r="C7635" i="26"/>
  <c r="C7642" i="26"/>
  <c r="C7648" i="26"/>
  <c r="C7662" i="26"/>
  <c r="C7669" i="26"/>
  <c r="C7682" i="26"/>
  <c r="C7689" i="26"/>
  <c r="C7703" i="26"/>
  <c r="C7709" i="26"/>
  <c r="C7723" i="26"/>
  <c r="C7742" i="26"/>
  <c r="C7755" i="26"/>
  <c r="C7776" i="26"/>
  <c r="C7808" i="26"/>
  <c r="C7832" i="26"/>
  <c r="C7856" i="26"/>
  <c r="C7888" i="26"/>
  <c r="C7026" i="26"/>
  <c r="C7042" i="26"/>
  <c r="C7425" i="26"/>
  <c r="C7505" i="26"/>
  <c r="C7542" i="26"/>
  <c r="C7583" i="26"/>
  <c r="C7610" i="26"/>
  <c r="C7637" i="26"/>
  <c r="C7671" i="26"/>
  <c r="C7697" i="26"/>
  <c r="C7718" i="26"/>
  <c r="C7750" i="26"/>
  <c r="C7786" i="26"/>
  <c r="C7826" i="26"/>
  <c r="C7866" i="26"/>
  <c r="C7020" i="26"/>
  <c r="C8891" i="26"/>
  <c r="C9369" i="26"/>
  <c r="C9482" i="26"/>
  <c r="C9581" i="26"/>
  <c r="C9623" i="26"/>
  <c r="C9670" i="26"/>
  <c r="C9757" i="26"/>
  <c r="C9917" i="26"/>
  <c r="C9965" i="26"/>
  <c r="C7080" i="26"/>
  <c r="C7144" i="26"/>
  <c r="C7208" i="26"/>
  <c r="C7917" i="26"/>
  <c r="C7977" i="26"/>
  <c r="C8037" i="26"/>
  <c r="C8093" i="26"/>
  <c r="C8246" i="26"/>
  <c r="C8288" i="26"/>
  <c r="C8332" i="26"/>
  <c r="C8375" i="26"/>
  <c r="C8421" i="26"/>
  <c r="C8465" i="26"/>
  <c r="C8516" i="26"/>
  <c r="C8571" i="26"/>
  <c r="C8613" i="26"/>
  <c r="C8639" i="26"/>
  <c r="C8665" i="26"/>
  <c r="C8690" i="26"/>
  <c r="C8716" i="26"/>
  <c r="C8740" i="26"/>
  <c r="C8766" i="26"/>
  <c r="C8791" i="26"/>
  <c r="C8817" i="26"/>
  <c r="C8876" i="26"/>
  <c r="C8906" i="26"/>
  <c r="C8935" i="26"/>
  <c r="C8963" i="26"/>
  <c r="C8992" i="26"/>
  <c r="C9029" i="26"/>
  <c r="C9042" i="26"/>
  <c r="C9071" i="26"/>
  <c r="C9091" i="26"/>
  <c r="C9101" i="26"/>
  <c r="C9110" i="26"/>
  <c r="C9120" i="26"/>
  <c r="C9131" i="26"/>
  <c r="C9140" i="26"/>
  <c r="C9148" i="26"/>
  <c r="C9157" i="26"/>
  <c r="C9164" i="26"/>
  <c r="C9172" i="26"/>
  <c r="C9179" i="26"/>
  <c r="C9187" i="26"/>
  <c r="C9194" i="26"/>
  <c r="C9208" i="26"/>
  <c r="C9216" i="26"/>
  <c r="C9223" i="26"/>
  <c r="C9231" i="26"/>
  <c r="C9238" i="26"/>
  <c r="C9246" i="26"/>
  <c r="C9261" i="26"/>
  <c r="C9268" i="26"/>
  <c r="C9275" i="26"/>
  <c r="C9283" i="26"/>
  <c r="C9290" i="26"/>
  <c r="C9298" i="26"/>
  <c r="C9305" i="26"/>
  <c r="C9313" i="26"/>
  <c r="C9320" i="26"/>
  <c r="C9328" i="26"/>
  <c r="C9335" i="26"/>
  <c r="C9343" i="26"/>
  <c r="C9350" i="26"/>
  <c r="C9358" i="26"/>
  <c r="C9373" i="26"/>
  <c r="C9381" i="26"/>
  <c r="C9389" i="26"/>
  <c r="C9404" i="26"/>
  <c r="C9409" i="26"/>
  <c r="C9421" i="26"/>
  <c r="C9426" i="26"/>
  <c r="C9437" i="26"/>
  <c r="C9442" i="26"/>
  <c r="C9453" i="26"/>
  <c r="C9458" i="26"/>
  <c r="C9469" i="26"/>
  <c r="C9474" i="26"/>
  <c r="C9485" i="26"/>
  <c r="C9490" i="26"/>
  <c r="C9501" i="26"/>
  <c r="C9507" i="26"/>
  <c r="C9513" i="26"/>
  <c r="C9519" i="26"/>
  <c r="C9525" i="26"/>
  <c r="C9531" i="26"/>
  <c r="C9538" i="26"/>
  <c r="C9545" i="26"/>
  <c r="C9551" i="26"/>
  <c r="C9559" i="26"/>
  <c r="C9564" i="26"/>
  <c r="C9572" i="26"/>
  <c r="C9578" i="26"/>
  <c r="C9585" i="26"/>
  <c r="C9592" i="26"/>
  <c r="C9598" i="26"/>
  <c r="C9606" i="26"/>
  <c r="C9619" i="26"/>
  <c r="C9632" i="26"/>
  <c r="C9645" i="26"/>
  <c r="C9653" i="26"/>
  <c r="C9659" i="26"/>
  <c r="C9666" i="26"/>
  <c r="C9673" i="26"/>
  <c r="C9679" i="26"/>
  <c r="C9687" i="26"/>
  <c r="C9692" i="26"/>
  <c r="C9700" i="26"/>
  <c r="C9717" i="26"/>
  <c r="C9733" i="26"/>
  <c r="C9749" i="26"/>
  <c r="C9765" i="26"/>
  <c r="C9781" i="26"/>
  <c r="C9797" i="26"/>
  <c r="C9813" i="26"/>
  <c r="C9829" i="26"/>
  <c r="C9845" i="26"/>
  <c r="C9861" i="26"/>
  <c r="C9877" i="26"/>
  <c r="C9893" i="26"/>
  <c r="C9909" i="26"/>
  <c r="C9925" i="26"/>
  <c r="C9941" i="26"/>
  <c r="C9957" i="26"/>
  <c r="C9973" i="26"/>
  <c r="C9989" i="26"/>
  <c r="C7060" i="26"/>
  <c r="C7068" i="26"/>
  <c r="C7076" i="26"/>
  <c r="C7084" i="26"/>
  <c r="C7092" i="26"/>
  <c r="C7100" i="26"/>
  <c r="C7108" i="26"/>
  <c r="C7116" i="26"/>
  <c r="C7124" i="26"/>
  <c r="C7132" i="26"/>
  <c r="C7140" i="26"/>
  <c r="C7148" i="26"/>
  <c r="C7156" i="26"/>
  <c r="C7164" i="26"/>
  <c r="C7172" i="26"/>
  <c r="C7180" i="26"/>
  <c r="C7188" i="26"/>
  <c r="C7196" i="26"/>
  <c r="C7204" i="26"/>
  <c r="C7212" i="26"/>
  <c r="C7220" i="26"/>
  <c r="C7228" i="26"/>
  <c r="C7236" i="26"/>
  <c r="C7244" i="26"/>
  <c r="C7252" i="26"/>
  <c r="C7260" i="26"/>
  <c r="C7268" i="26"/>
  <c r="C7276" i="26"/>
  <c r="C7284" i="26"/>
  <c r="C7292" i="26"/>
  <c r="C7300" i="26"/>
  <c r="C7308" i="26"/>
  <c r="C7316" i="26"/>
  <c r="C7324" i="26"/>
  <c r="C7332" i="26"/>
  <c r="C7340" i="26"/>
  <c r="C7348" i="26"/>
  <c r="C7356" i="26"/>
  <c r="C7364" i="26"/>
  <c r="C7370" i="26"/>
  <c r="C7377" i="26"/>
  <c r="C7385" i="26"/>
  <c r="C7391" i="26"/>
  <c r="C7397" i="26"/>
  <c r="C7403" i="26"/>
  <c r="C7408" i="26"/>
  <c r="C7419" i="26"/>
  <c r="C7424" i="26"/>
  <c r="C7435" i="26"/>
  <c r="C7440" i="26"/>
  <c r="C7451" i="26"/>
  <c r="C7456" i="26"/>
  <c r="C7467" i="26"/>
  <c r="C7472" i="26"/>
  <c r="C7483" i="26"/>
  <c r="C7488" i="26"/>
  <c r="C7499" i="26"/>
  <c r="C7504" i="26"/>
  <c r="C7515" i="26"/>
  <c r="C7520" i="26"/>
  <c r="C7531" i="26"/>
  <c r="C7536" i="26"/>
  <c r="C7547" i="26"/>
  <c r="C7552" i="26"/>
  <c r="C7563" i="26"/>
  <c r="C7568" i="26"/>
  <c r="C7582" i="26"/>
  <c r="C7589" i="26"/>
  <c r="C7602" i="26"/>
  <c r="C7609" i="26"/>
  <c r="C7623" i="26"/>
  <c r="C7629" i="26"/>
  <c r="C7636" i="26"/>
  <c r="C7643" i="26"/>
  <c r="C7649" i="26"/>
  <c r="C7656" i="26"/>
  <c r="C7663" i="26"/>
  <c r="C7670" i="26"/>
  <c r="C7676" i="26"/>
  <c r="C7683" i="26"/>
  <c r="C7690" i="26"/>
  <c r="C7696" i="26"/>
  <c r="C7710" i="26"/>
  <c r="C7717" i="26"/>
  <c r="C7730" i="26"/>
  <c r="C7743" i="26"/>
  <c r="C7749" i="26"/>
  <c r="C7762" i="26"/>
  <c r="C7769" i="26"/>
  <c r="C7777" i="26"/>
  <c r="C7785" i="26"/>
  <c r="C7793" i="26"/>
  <c r="C7801" i="26"/>
  <c r="C7809" i="26"/>
  <c r="C7817" i="26"/>
  <c r="C7825" i="26"/>
  <c r="C7833" i="26"/>
  <c r="C7841" i="26"/>
  <c r="C7849" i="26"/>
  <c r="C7857" i="26"/>
  <c r="C7865" i="26"/>
  <c r="C7873" i="26"/>
  <c r="C7881" i="26"/>
  <c r="C7889" i="26"/>
  <c r="C7011" i="26"/>
  <c r="C7019" i="26"/>
  <c r="C7027" i="26"/>
  <c r="C7035" i="26"/>
  <c r="C7043" i="26"/>
  <c r="C7051" i="26"/>
  <c r="C7059" i="26"/>
  <c r="C9974" i="26"/>
  <c r="C7085" i="26"/>
  <c r="C7101" i="26"/>
  <c r="C7109" i="26"/>
  <c r="C7125" i="26"/>
  <c r="C7133" i="26"/>
  <c r="C7149" i="26"/>
  <c r="C7165" i="26"/>
  <c r="C7173" i="26"/>
  <c r="C7189" i="26"/>
  <c r="C7197" i="26"/>
  <c r="C7213" i="26"/>
  <c r="C7221" i="26"/>
  <c r="C7237" i="26"/>
  <c r="C7253" i="26"/>
  <c r="C7261" i="26"/>
  <c r="C7277" i="26"/>
  <c r="C7285" i="26"/>
  <c r="C7301" i="26"/>
  <c r="C7309" i="26"/>
  <c r="C7325" i="26"/>
  <c r="C7333" i="26"/>
  <c r="C7349" i="26"/>
  <c r="C7357" i="26"/>
  <c r="C7371" i="26"/>
  <c r="C7378" i="26"/>
  <c r="C7392" i="26"/>
  <c r="C7398" i="26"/>
  <c r="C7414" i="26"/>
  <c r="C7446" i="26"/>
  <c r="C7457" i="26"/>
  <c r="C7478" i="26"/>
  <c r="C7489" i="26"/>
  <c r="C7526" i="26"/>
  <c r="C7553" i="26"/>
  <c r="C7569" i="26"/>
  <c r="C7603" i="26"/>
  <c r="C7650" i="26"/>
  <c r="C7684" i="26"/>
  <c r="C7711" i="26"/>
  <c r="C7731" i="26"/>
  <c r="C7770" i="26"/>
  <c r="C7802" i="26"/>
  <c r="C7834" i="26"/>
  <c r="C7858" i="26"/>
  <c r="C7012" i="26"/>
  <c r="C7036" i="26"/>
  <c r="C7052" i="26"/>
  <c r="C8977" i="26"/>
  <c r="C9324" i="26"/>
  <c r="C9385" i="26"/>
  <c r="C9418" i="26"/>
  <c r="C9445" i="26"/>
  <c r="C9510" i="26"/>
  <c r="C9555" i="26"/>
  <c r="C9595" i="26"/>
  <c r="C9628" i="26"/>
  <c r="C9662" i="26"/>
  <c r="C9869" i="26"/>
  <c r="C9997" i="26"/>
  <c r="C7112" i="26"/>
  <c r="C7168" i="26"/>
  <c r="C7216" i="26"/>
  <c r="C7256" i="26"/>
  <c r="C7304" i="26"/>
  <c r="C7336" i="26"/>
  <c r="C7381" i="26"/>
  <c r="C7416" i="26"/>
  <c r="C7523" i="26"/>
  <c r="C7585" i="26"/>
  <c r="C7626" i="26"/>
  <c r="C7653" i="26"/>
  <c r="C7693" i="26"/>
  <c r="C7727" i="26"/>
  <c r="C7773" i="26"/>
  <c r="C7829" i="26"/>
  <c r="C7869" i="26"/>
  <c r="C7023" i="26"/>
  <c r="C7925" i="26"/>
  <c r="C7985" i="26"/>
  <c r="C8100" i="26"/>
  <c r="C8154" i="26"/>
  <c r="C8251" i="26"/>
  <c r="C8294" i="26"/>
  <c r="C8337" i="26"/>
  <c r="C8523" i="26"/>
  <c r="C8577" i="26"/>
  <c r="C8616" i="26"/>
  <c r="C8641" i="26"/>
  <c r="C8667" i="26"/>
  <c r="C8692" i="26"/>
  <c r="C8768" i="26"/>
  <c r="C8794" i="26"/>
  <c r="C8820" i="26"/>
  <c r="C8849" i="26"/>
  <c r="C8908" i="26"/>
  <c r="C8938" i="26"/>
  <c r="C8966" i="26"/>
  <c r="C8994" i="26"/>
  <c r="C9015" i="26"/>
  <c r="C9031" i="26"/>
  <c r="C9044" i="26"/>
  <c r="C9051" i="26"/>
  <c r="C9059" i="26"/>
  <c r="C9065" i="26"/>
  <c r="C9072" i="26"/>
  <c r="C9079" i="26"/>
  <c r="C9085" i="26"/>
  <c r="C9092" i="26"/>
  <c r="C9102" i="26"/>
  <c r="C9111" i="26"/>
  <c r="C9121" i="26"/>
  <c r="C9132" i="26"/>
  <c r="C9141" i="26"/>
  <c r="C9149" i="26"/>
  <c r="C9165" i="26"/>
  <c r="C9173" i="26"/>
  <c r="C9180" i="26"/>
  <c r="C9188" i="26"/>
  <c r="C9195" i="26"/>
  <c r="C9202" i="26"/>
  <c r="C9209" i="26"/>
  <c r="C9217" i="26"/>
  <c r="C9224" i="26"/>
  <c r="C9232" i="26"/>
  <c r="C9239" i="26"/>
  <c r="C9247" i="26"/>
  <c r="C9254" i="26"/>
  <c r="C9262" i="26"/>
  <c r="C9269" i="26"/>
  <c r="C9276" i="26"/>
  <c r="C9284" i="26"/>
  <c r="C9291" i="26"/>
  <c r="C9299" i="26"/>
  <c r="C9306" i="26"/>
  <c r="C9314" i="26"/>
  <c r="C9321" i="26"/>
  <c r="C9329" i="26"/>
  <c r="C9336" i="26"/>
  <c r="C9344" i="26"/>
  <c r="C9351" i="26"/>
  <c r="C9359" i="26"/>
  <c r="C9366" i="26"/>
  <c r="C9374" i="26"/>
  <c r="C9382" i="26"/>
  <c r="C9390" i="26"/>
  <c r="C9397" i="26"/>
  <c r="C9410" i="26"/>
  <c r="C9416" i="26"/>
  <c r="C9427" i="26"/>
  <c r="C9432" i="26"/>
  <c r="C9443" i="26"/>
  <c r="C9448" i="26"/>
  <c r="C9459" i="26"/>
  <c r="C9464" i="26"/>
  <c r="C9475" i="26"/>
  <c r="C9480" i="26"/>
  <c r="C9491" i="26"/>
  <c r="C9496" i="26"/>
  <c r="C9526" i="26"/>
  <c r="C9539" i="26"/>
  <c r="C9552" i="26"/>
  <c r="C9565" i="26"/>
  <c r="C9573" i="26"/>
  <c r="C9579" i="26"/>
  <c r="C9586" i="26"/>
  <c r="C9593" i="26"/>
  <c r="C9599" i="26"/>
  <c r="C9607" i="26"/>
  <c r="C9612" i="26"/>
  <c r="C9620" i="26"/>
  <c r="C9626" i="26"/>
  <c r="C9633" i="26"/>
  <c r="C9640" i="26"/>
  <c r="C9646" i="26"/>
  <c r="C9654" i="26"/>
  <c r="C9667" i="26"/>
  <c r="C9680" i="26"/>
  <c r="C9693" i="26"/>
  <c r="C9701" i="26"/>
  <c r="C9707" i="26"/>
  <c r="C9712" i="26"/>
  <c r="C9718" i="26"/>
  <c r="C9723" i="26"/>
  <c r="C9728" i="26"/>
  <c r="C9734" i="26"/>
  <c r="C9739" i="26"/>
  <c r="C9744" i="26"/>
  <c r="C9750" i="26"/>
  <c r="C9755" i="26"/>
  <c r="C9760" i="26"/>
  <c r="C9766" i="26"/>
  <c r="C9771" i="26"/>
  <c r="C9776" i="26"/>
  <c r="C9782" i="26"/>
  <c r="C9787" i="26"/>
  <c r="C9792" i="26"/>
  <c r="C9798" i="26"/>
  <c r="C9803" i="26"/>
  <c r="C9808" i="26"/>
  <c r="C9814" i="26"/>
  <c r="C9819" i="26"/>
  <c r="C9824" i="26"/>
  <c r="C9830" i="26"/>
  <c r="C9835" i="26"/>
  <c r="C9840" i="26"/>
  <c r="C9846" i="26"/>
  <c r="C9851" i="26"/>
  <c r="C9856" i="26"/>
  <c r="C9862" i="26"/>
  <c r="C9867" i="26"/>
  <c r="C9872" i="26"/>
  <c r="C9878" i="26"/>
  <c r="C9883" i="26"/>
  <c r="C9888" i="26"/>
  <c r="C9894" i="26"/>
  <c r="C9899" i="26"/>
  <c r="C9904" i="26"/>
  <c r="C9910" i="26"/>
  <c r="C9915" i="26"/>
  <c r="C9920" i="26"/>
  <c r="C9926" i="26"/>
  <c r="C9931" i="26"/>
  <c r="C9936" i="26"/>
  <c r="C9942" i="26"/>
  <c r="C9947" i="26"/>
  <c r="C9952" i="26"/>
  <c r="C9958" i="26"/>
  <c r="C9963" i="26"/>
  <c r="C9968" i="26"/>
  <c r="C9979" i="26"/>
  <c r="C9984" i="26"/>
  <c r="C9990" i="26"/>
  <c r="C9995" i="26"/>
  <c r="C7061" i="26"/>
  <c r="C7069" i="26"/>
  <c r="C7077" i="26"/>
  <c r="C7093" i="26"/>
  <c r="C7117" i="26"/>
  <c r="C7141" i="26"/>
  <c r="C7157" i="26"/>
  <c r="C7181" i="26"/>
  <c r="C7205" i="26"/>
  <c r="C7229" i="26"/>
  <c r="C7245" i="26"/>
  <c r="C7269" i="26"/>
  <c r="C7293" i="26"/>
  <c r="C7317" i="26"/>
  <c r="C7341" i="26"/>
  <c r="C7365" i="26"/>
  <c r="C7409" i="26"/>
  <c r="C7430" i="26"/>
  <c r="C7462" i="26"/>
  <c r="C7473" i="26"/>
  <c r="C7494" i="26"/>
  <c r="C7521" i="26"/>
  <c r="C7558" i="26"/>
  <c r="C7590" i="26"/>
  <c r="C7630" i="26"/>
  <c r="C7691" i="26"/>
  <c r="C7738" i="26"/>
  <c r="C7810" i="26"/>
  <c r="C7882" i="26"/>
  <c r="C9005" i="26"/>
  <c r="C7104" i="26"/>
  <c r="C7192" i="26"/>
  <c r="C7288" i="26"/>
  <c r="C7367" i="26"/>
  <c r="C7427" i="26"/>
  <c r="C7491" i="26"/>
  <c r="C7544" i="26"/>
  <c r="C7599" i="26"/>
  <c r="C7666" i="26"/>
  <c r="C7734" i="26"/>
  <c r="C7789" i="26"/>
  <c r="C7861" i="26"/>
  <c r="C7031" i="26"/>
  <c r="C7933" i="26"/>
  <c r="C7992" i="26"/>
  <c r="C8050" i="26"/>
  <c r="C8107" i="26"/>
  <c r="C8161" i="26"/>
  <c r="C8213" i="26"/>
  <c r="C8256" i="26"/>
  <c r="C8299" i="26"/>
  <c r="C8386" i="26"/>
  <c r="C8531" i="26"/>
  <c r="C8584" i="26"/>
  <c r="C8620" i="26"/>
  <c r="C8645" i="26"/>
  <c r="C8671" i="26"/>
  <c r="C8697" i="26"/>
  <c r="C8722" i="26"/>
  <c r="C8772" i="26"/>
  <c r="C8798" i="26"/>
  <c r="C8825" i="26"/>
  <c r="C8854" i="26"/>
  <c r="C8883" i="26"/>
  <c r="C8912" i="26"/>
  <c r="C8942" i="26"/>
  <c r="C8970" i="26"/>
  <c r="C8999" i="26"/>
  <c r="C9017" i="26"/>
  <c r="C9045" i="26"/>
  <c r="C9053" i="26"/>
  <c r="C9060" i="26"/>
  <c r="C9066" i="26"/>
  <c r="C9074" i="26"/>
  <c r="C9080" i="26"/>
  <c r="C9086" i="26"/>
  <c r="C9103" i="26"/>
  <c r="C9112" i="26"/>
  <c r="C9124" i="26"/>
  <c r="C9133" i="26"/>
  <c r="C9150" i="26"/>
  <c r="C9158" i="26"/>
  <c r="C9166" i="26"/>
  <c r="C9181" i="26"/>
  <c r="C9189" i="26"/>
  <c r="C9196" i="26"/>
  <c r="C9203" i="26"/>
  <c r="C9210" i="26"/>
  <c r="C9218" i="26"/>
  <c r="C9225" i="26"/>
  <c r="C9233" i="26"/>
  <c r="C9240" i="26"/>
  <c r="C9248" i="26"/>
  <c r="C9255" i="26"/>
  <c r="C9263" i="26"/>
  <c r="C9277" i="26"/>
  <c r="C9285" i="26"/>
  <c r="C9292" i="26"/>
  <c r="C9300" i="26"/>
  <c r="C9307" i="26"/>
  <c r="C9315" i="26"/>
  <c r="C9322" i="26"/>
  <c r="C9330" i="26"/>
  <c r="C9337" i="26"/>
  <c r="C9345" i="26"/>
  <c r="C9352" i="26"/>
  <c r="C9360" i="26"/>
  <c r="C9367" i="26"/>
  <c r="C9375" i="26"/>
  <c r="C9383" i="26"/>
  <c r="C9391" i="26"/>
  <c r="C9398" i="26"/>
  <c r="C9405" i="26"/>
  <c r="C9411" i="26"/>
  <c r="C9417" i="26"/>
  <c r="C9422" i="26"/>
  <c r="C9433" i="26"/>
  <c r="C9438" i="26"/>
  <c r="C9449" i="26"/>
  <c r="C9454" i="26"/>
  <c r="C9465" i="26"/>
  <c r="C9470" i="26"/>
  <c r="C9481" i="26"/>
  <c r="C9486" i="26"/>
  <c r="C9497" i="26"/>
  <c r="C9502" i="26"/>
  <c r="C9508" i="26"/>
  <c r="C9514" i="26"/>
  <c r="C9520" i="26"/>
  <c r="C9527" i="26"/>
  <c r="C9532" i="26"/>
  <c r="C9540" i="26"/>
  <c r="C9546" i="26"/>
  <c r="C9553" i="26"/>
  <c r="C9560" i="26"/>
  <c r="C9566" i="26"/>
  <c r="C9574" i="26"/>
  <c r="C9587" i="26"/>
  <c r="C9600" i="26"/>
  <c r="C9613" i="26"/>
  <c r="C9621" i="26"/>
  <c r="C9627" i="26"/>
  <c r="C9634" i="26"/>
  <c r="C9641" i="26"/>
  <c r="C9647" i="26"/>
  <c r="C9655" i="26"/>
  <c r="C9660" i="26"/>
  <c r="C9668" i="26"/>
  <c r="C9674" i="26"/>
  <c r="C9681" i="26"/>
  <c r="C9688" i="26"/>
  <c r="C9694" i="26"/>
  <c r="C9702" i="26"/>
  <c r="C9713" i="26"/>
  <c r="C9729" i="26"/>
  <c r="C9745" i="26"/>
  <c r="C9761" i="26"/>
  <c r="C9777" i="26"/>
  <c r="C9793" i="26"/>
  <c r="C9809" i="26"/>
  <c r="C9825" i="26"/>
  <c r="C9841" i="26"/>
  <c r="C9857" i="26"/>
  <c r="C9873" i="26"/>
  <c r="C9889" i="26"/>
  <c r="C9905" i="26"/>
  <c r="C9921" i="26"/>
  <c r="C9937" i="26"/>
  <c r="C9953" i="26"/>
  <c r="C9969" i="26"/>
  <c r="C9985" i="26"/>
  <c r="C7062" i="26"/>
  <c r="C7070" i="26"/>
  <c r="C7078" i="26"/>
  <c r="C7086" i="26"/>
  <c r="C7094" i="26"/>
  <c r="C7102" i="26"/>
  <c r="C7110" i="26"/>
  <c r="C7118" i="26"/>
  <c r="C7126" i="26"/>
  <c r="C7134" i="26"/>
  <c r="C7142" i="26"/>
  <c r="C7150" i="26"/>
  <c r="C7158" i="26"/>
  <c r="C7166" i="26"/>
  <c r="C7174" i="26"/>
  <c r="C7182" i="26"/>
  <c r="C7190" i="26"/>
  <c r="C7198" i="26"/>
  <c r="C7206" i="26"/>
  <c r="C7214" i="26"/>
  <c r="C7222" i="26"/>
  <c r="C7230" i="26"/>
  <c r="C7238" i="26"/>
  <c r="C7246" i="26"/>
  <c r="C7254" i="26"/>
  <c r="C7262" i="26"/>
  <c r="C7270" i="26"/>
  <c r="C7278" i="26"/>
  <c r="C7286" i="26"/>
  <c r="C7294" i="26"/>
  <c r="C7302" i="26"/>
  <c r="C7310" i="26"/>
  <c r="C7318" i="26"/>
  <c r="C7326" i="26"/>
  <c r="C7334" i="26"/>
  <c r="C7342" i="26"/>
  <c r="C7350" i="26"/>
  <c r="C7358" i="26"/>
  <c r="C7372" i="26"/>
  <c r="C7379" i="26"/>
  <c r="C7386" i="26"/>
  <c r="C7399" i="26"/>
  <c r="C7404" i="26"/>
  <c r="C7415" i="26"/>
  <c r="C7420" i="26"/>
  <c r="C7431" i="26"/>
  <c r="C7436" i="26"/>
  <c r="C7447" i="26"/>
  <c r="C7452" i="26"/>
  <c r="C7463" i="26"/>
  <c r="C7468" i="26"/>
  <c r="C7479" i="26"/>
  <c r="C7484" i="26"/>
  <c r="C7495" i="26"/>
  <c r="C7500" i="26"/>
  <c r="C7511" i="26"/>
  <c r="C7516" i="26"/>
  <c r="C7527" i="26"/>
  <c r="C7532" i="26"/>
  <c r="C7543" i="26"/>
  <c r="C7548" i="26"/>
  <c r="C7559" i="26"/>
  <c r="C7564" i="26"/>
  <c r="C7570" i="26"/>
  <c r="C7577" i="26"/>
  <c r="C7591" i="26"/>
  <c r="C7597" i="26"/>
  <c r="C7604" i="26"/>
  <c r="C7611" i="26"/>
  <c r="C7617" i="26"/>
  <c r="C7624" i="26"/>
  <c r="C7631" i="26"/>
  <c r="C7638" i="26"/>
  <c r="C7644" i="26"/>
  <c r="C7651" i="26"/>
  <c r="C7658" i="26"/>
  <c r="C7664" i="26"/>
  <c r="C7678" i="26"/>
  <c r="C7685" i="26"/>
  <c r="C7698" i="26"/>
  <c r="C7705" i="26"/>
  <c r="C7719" i="26"/>
  <c r="C7725" i="26"/>
  <c r="C7732" i="26"/>
  <c r="C7745" i="26"/>
  <c r="C7751" i="26"/>
  <c r="C7757" i="26"/>
  <c r="C7763" i="26"/>
  <c r="C7771" i="26"/>
  <c r="C7779" i="26"/>
  <c r="C7787" i="26"/>
  <c r="C7795" i="26"/>
  <c r="C7803" i="26"/>
  <c r="C7811" i="26"/>
  <c r="C7819" i="26"/>
  <c r="C7827" i="26"/>
  <c r="C7835" i="26"/>
  <c r="C7843" i="26"/>
  <c r="C7851" i="26"/>
  <c r="C7859" i="26"/>
  <c r="C7867" i="26"/>
  <c r="C7875" i="26"/>
  <c r="C7883" i="26"/>
  <c r="C7891" i="26"/>
  <c r="C7013" i="26"/>
  <c r="C7021" i="26"/>
  <c r="C7029" i="26"/>
  <c r="C7037" i="26"/>
  <c r="C7045" i="26"/>
  <c r="C7053" i="26"/>
  <c r="C7054" i="26"/>
  <c r="C7947" i="26"/>
  <c r="C8065" i="26"/>
  <c r="C8174" i="26"/>
  <c r="C8443" i="26"/>
  <c r="C8545" i="26"/>
  <c r="C8626" i="26"/>
  <c r="C8677" i="26"/>
  <c r="C8728" i="26"/>
  <c r="C8832" i="26"/>
  <c r="C8949" i="26"/>
  <c r="C9046" i="26"/>
  <c r="C9081" i="26"/>
  <c r="C9095" i="26"/>
  <c r="C9116" i="26"/>
  <c r="C9143" i="26"/>
  <c r="C9160" i="26"/>
  <c r="C9175" i="26"/>
  <c r="C9190" i="26"/>
  <c r="C9205" i="26"/>
  <c r="C9220" i="26"/>
  <c r="C9235" i="26"/>
  <c r="C9250" i="26"/>
  <c r="C9265" i="26"/>
  <c r="C9279" i="26"/>
  <c r="C9294" i="26"/>
  <c r="C9317" i="26"/>
  <c r="C9339" i="26"/>
  <c r="C9377" i="26"/>
  <c r="C9434" i="26"/>
  <c r="C9466" i="26"/>
  <c r="C9522" i="26"/>
  <c r="C9602" i="26"/>
  <c r="C9642" i="26"/>
  <c r="C9683" i="26"/>
  <c r="C9725" i="26"/>
  <c r="C9885" i="26"/>
  <c r="C9981" i="26"/>
  <c r="C7096" i="26"/>
  <c r="C7152" i="26"/>
  <c r="C7200" i="26"/>
  <c r="C7248" i="26"/>
  <c r="C7296" i="26"/>
  <c r="C7352" i="26"/>
  <c r="C7464" i="26"/>
  <c r="C7507" i="26"/>
  <c r="C7612" i="26"/>
  <c r="C7713" i="26"/>
  <c r="C7781" i="26"/>
  <c r="C7821" i="26"/>
  <c r="C7007" i="26"/>
  <c r="C7940" i="26"/>
  <c r="C8000" i="26"/>
  <c r="C8057" i="26"/>
  <c r="C8113" i="26"/>
  <c r="C8167" i="26"/>
  <c r="C8304" i="26"/>
  <c r="C8349" i="26"/>
  <c r="C8392" i="26"/>
  <c r="C8483" i="26"/>
  <c r="C8648" i="26"/>
  <c r="C8673" i="26"/>
  <c r="C8699" i="26"/>
  <c r="C8724" i="26"/>
  <c r="C8749" i="26"/>
  <c r="C8800" i="26"/>
  <c r="C8828" i="26"/>
  <c r="C8857" i="26"/>
  <c r="C8886" i="26"/>
  <c r="C8915" i="26"/>
  <c r="C8973" i="26"/>
  <c r="C9001" i="26"/>
  <c r="C9019" i="26"/>
  <c r="C9054" i="26"/>
  <c r="C9094" i="26"/>
  <c r="C9104" i="26"/>
  <c r="C9113" i="26"/>
  <c r="C9125" i="26"/>
  <c r="C9134" i="26"/>
  <c r="C9142" i="26"/>
  <c r="C9151" i="26"/>
  <c r="C9159" i="26"/>
  <c r="C9167" i="26"/>
  <c r="C9174" i="26"/>
  <c r="C9182" i="26"/>
  <c r="C9197" i="26"/>
  <c r="C9204" i="26"/>
  <c r="C9211" i="26"/>
  <c r="C9219" i="26"/>
  <c r="C9226" i="26"/>
  <c r="C9234" i="26"/>
  <c r="C9241" i="26"/>
  <c r="C9249" i="26"/>
  <c r="C9256" i="26"/>
  <c r="C9264" i="26"/>
  <c r="C9270" i="26"/>
  <c r="C9278" i="26"/>
  <c r="C9293" i="26"/>
  <c r="C9301" i="26"/>
  <c r="C9308" i="26"/>
  <c r="C9316" i="26"/>
  <c r="C9323" i="26"/>
  <c r="C9331" i="26"/>
  <c r="C9338" i="26"/>
  <c r="C9346" i="26"/>
  <c r="C9353" i="26"/>
  <c r="C9361" i="26"/>
  <c r="C9368" i="26"/>
  <c r="C9376" i="26"/>
  <c r="C9384" i="26"/>
  <c r="C9392" i="26"/>
  <c r="C9399" i="26"/>
  <c r="C9406" i="26"/>
  <c r="C9412" i="26"/>
  <c r="C9423" i="26"/>
  <c r="C9428" i="26"/>
  <c r="C9439" i="26"/>
  <c r="C9444" i="26"/>
  <c r="C9455" i="26"/>
  <c r="C9460" i="26"/>
  <c r="C9471" i="26"/>
  <c r="C9476" i="26"/>
  <c r="C9487" i="26"/>
  <c r="C9492" i="26"/>
  <c r="C9503" i="26"/>
  <c r="C9509" i="26"/>
  <c r="C9515" i="26"/>
  <c r="C9521" i="26"/>
  <c r="C9533" i="26"/>
  <c r="C9541" i="26"/>
  <c r="C9547" i="26"/>
  <c r="C9554" i="26"/>
  <c r="C9561" i="26"/>
  <c r="C9567" i="26"/>
  <c r="C9575" i="26"/>
  <c r="C9580" i="26"/>
  <c r="C9588" i="26"/>
  <c r="C9594" i="26"/>
  <c r="C9601" i="26"/>
  <c r="C9608" i="26"/>
  <c r="C9614" i="26"/>
  <c r="C9622" i="26"/>
  <c r="C9635" i="26"/>
  <c r="C9648" i="26"/>
  <c r="C9661" i="26"/>
  <c r="C9669" i="26"/>
  <c r="C9675" i="26"/>
  <c r="C9682" i="26"/>
  <c r="C9689" i="26"/>
  <c r="C9695" i="26"/>
  <c r="C9703" i="26"/>
  <c r="C9708" i="26"/>
  <c r="C9714" i="26"/>
  <c r="C9719" i="26"/>
  <c r="C9724" i="26"/>
  <c r="C9730" i="26"/>
  <c r="C9735" i="26"/>
  <c r="C9740" i="26"/>
  <c r="C9746" i="26"/>
  <c r="C9751" i="26"/>
  <c r="C9756" i="26"/>
  <c r="C9762" i="26"/>
  <c r="C9767" i="26"/>
  <c r="C9772" i="26"/>
  <c r="C9778" i="26"/>
  <c r="C9783" i="26"/>
  <c r="C9788" i="26"/>
  <c r="C9794" i="26"/>
  <c r="C9799" i="26"/>
  <c r="C9804" i="26"/>
  <c r="C9810" i="26"/>
  <c r="C9815" i="26"/>
  <c r="C9820" i="26"/>
  <c r="C9826" i="26"/>
  <c r="C9831" i="26"/>
  <c r="C9836" i="26"/>
  <c r="C9842" i="26"/>
  <c r="C9847" i="26"/>
  <c r="C9852" i="26"/>
  <c r="C9858" i="26"/>
  <c r="C9863" i="26"/>
  <c r="C9868" i="26"/>
  <c r="C9874" i="26"/>
  <c r="C9879" i="26"/>
  <c r="C9884" i="26"/>
  <c r="C9890" i="26"/>
  <c r="C9895" i="26"/>
  <c r="C9900" i="26"/>
  <c r="C9906" i="26"/>
  <c r="C9911" i="26"/>
  <c r="C9916" i="26"/>
  <c r="C9922" i="26"/>
  <c r="C9927" i="26"/>
  <c r="C9932" i="26"/>
  <c r="C9938" i="26"/>
  <c r="C9943" i="26"/>
  <c r="C9948" i="26"/>
  <c r="C9954" i="26"/>
  <c r="C9959" i="26"/>
  <c r="C9964" i="26"/>
  <c r="C9970" i="26"/>
  <c r="C9975" i="26"/>
  <c r="C9980" i="26"/>
  <c r="C9986" i="26"/>
  <c r="C9991" i="26"/>
  <c r="C9996" i="26"/>
  <c r="C7063" i="26"/>
  <c r="C7071" i="26"/>
  <c r="C7079" i="26"/>
  <c r="C7087" i="26"/>
  <c r="C7095" i="26"/>
  <c r="C7103" i="26"/>
  <c r="C7111" i="26"/>
  <c r="C7119" i="26"/>
  <c r="C7127" i="26"/>
  <c r="C7135" i="26"/>
  <c r="C7143" i="26"/>
  <c r="C7151" i="26"/>
  <c r="C7159" i="26"/>
  <c r="C7167" i="26"/>
  <c r="C7175" i="26"/>
  <c r="C7183" i="26"/>
  <c r="C7191" i="26"/>
  <c r="C7199" i="26"/>
  <c r="C7207" i="26"/>
  <c r="C7215" i="26"/>
  <c r="C7223" i="26"/>
  <c r="C7231" i="26"/>
  <c r="C7239" i="26"/>
  <c r="C7247" i="26"/>
  <c r="C7255" i="26"/>
  <c r="C7263" i="26"/>
  <c r="C7271" i="26"/>
  <c r="C7279" i="26"/>
  <c r="C7287" i="26"/>
  <c r="C7295" i="26"/>
  <c r="C7303" i="26"/>
  <c r="C7311" i="26"/>
  <c r="C7319" i="26"/>
  <c r="C7327" i="26"/>
  <c r="C7335" i="26"/>
  <c r="C7343" i="26"/>
  <c r="C7351" i="26"/>
  <c r="C7359" i="26"/>
  <c r="C7366" i="26"/>
  <c r="C7373" i="26"/>
  <c r="C7380" i="26"/>
  <c r="C7387" i="26"/>
  <c r="C7393" i="26"/>
  <c r="C7405" i="26"/>
  <c r="C7410" i="26"/>
  <c r="C7421" i="26"/>
  <c r="C7426" i="26"/>
  <c r="C7437" i="26"/>
  <c r="C7442" i="26"/>
  <c r="C7453" i="26"/>
  <c r="C7458" i="26"/>
  <c r="C7469" i="26"/>
  <c r="C7474" i="26"/>
  <c r="C7485" i="26"/>
  <c r="C7490" i="26"/>
  <c r="C7501" i="26"/>
  <c r="C7506" i="26"/>
  <c r="C7517" i="26"/>
  <c r="C7522" i="26"/>
  <c r="C7533" i="26"/>
  <c r="C7538" i="26"/>
  <c r="C7549" i="26"/>
  <c r="C7554" i="26"/>
  <c r="C7565" i="26"/>
  <c r="C7571" i="26"/>
  <c r="C7578" i="26"/>
  <c r="C7584" i="26"/>
  <c r="C7598" i="26"/>
  <c r="C7605" i="26"/>
  <c r="C7618" i="26"/>
  <c r="C7625" i="26"/>
  <c r="C7639" i="26"/>
  <c r="C7645" i="26"/>
  <c r="C7652" i="26"/>
  <c r="C7659" i="26"/>
  <c r="C7665" i="26"/>
  <c r="C7672" i="26"/>
  <c r="C7679" i="26"/>
  <c r="C7686" i="26"/>
  <c r="C7692" i="26"/>
  <c r="C7699" i="26"/>
  <c r="C7706" i="26"/>
  <c r="C7712" i="26"/>
  <c r="C7726" i="26"/>
  <c r="C7733" i="26"/>
  <c r="C7739" i="26"/>
  <c r="C7746" i="26"/>
  <c r="C7752" i="26"/>
  <c r="C7758" i="26"/>
  <c r="C7764" i="26"/>
  <c r="C7772" i="26"/>
  <c r="C7780" i="26"/>
  <c r="C7788" i="26"/>
  <c r="C7796" i="26"/>
  <c r="C7804" i="26"/>
  <c r="C7812" i="26"/>
  <c r="C7820" i="26"/>
  <c r="C7828" i="26"/>
  <c r="C7836" i="26"/>
  <c r="C7844" i="26"/>
  <c r="C7852" i="26"/>
  <c r="C7860" i="26"/>
  <c r="C7868" i="26"/>
  <c r="C7876" i="26"/>
  <c r="C7884" i="26"/>
  <c r="C7892" i="26"/>
  <c r="C7014" i="26"/>
  <c r="C7022" i="26"/>
  <c r="C7030" i="26"/>
  <c r="C7038" i="26"/>
  <c r="C7046" i="26"/>
  <c r="C10004" i="26"/>
  <c r="C8007" i="26"/>
  <c r="C8120" i="26"/>
  <c r="C8310" i="26"/>
  <c r="C8398" i="26"/>
  <c r="C8488" i="26"/>
  <c r="C8596" i="26"/>
  <c r="C8652" i="26"/>
  <c r="C8703" i="26"/>
  <c r="C8753" i="26"/>
  <c r="C8804" i="26"/>
  <c r="C8862" i="26"/>
  <c r="C9061" i="26"/>
  <c r="C9075" i="26"/>
  <c r="C9105" i="26"/>
  <c r="C9135" i="26"/>
  <c r="C9152" i="26"/>
  <c r="C9168" i="26"/>
  <c r="C9183" i="26"/>
  <c r="C9198" i="26"/>
  <c r="C9212" i="26"/>
  <c r="C9227" i="26"/>
  <c r="C9242" i="26"/>
  <c r="C9257" i="26"/>
  <c r="C9271" i="26"/>
  <c r="C9286" i="26"/>
  <c r="C9309" i="26"/>
  <c r="C9332" i="26"/>
  <c r="C9362" i="26"/>
  <c r="C9393" i="26"/>
  <c r="C9413" i="26"/>
  <c r="C9461" i="26"/>
  <c r="C9498" i="26"/>
  <c r="C9528" i="26"/>
  <c r="C9568" i="26"/>
  <c r="C9615" i="26"/>
  <c r="C9656" i="26"/>
  <c r="C9773" i="26"/>
  <c r="C9821" i="26"/>
  <c r="C9949" i="26"/>
  <c r="C7088" i="26"/>
  <c r="C7136" i="26"/>
  <c r="C7176" i="26"/>
  <c r="C7232" i="26"/>
  <c r="C7272" i="26"/>
  <c r="C7320" i="26"/>
  <c r="C7360" i="26"/>
  <c r="C7394" i="26"/>
  <c r="C7448" i="26"/>
  <c r="C7475" i="26"/>
  <c r="C7555" i="26"/>
  <c r="C7592" i="26"/>
  <c r="C7632" i="26"/>
  <c r="C7700" i="26"/>
  <c r="C7759" i="26"/>
  <c r="C7805" i="26"/>
  <c r="C7845" i="26"/>
  <c r="C7885" i="26"/>
  <c r="C7047" i="26"/>
  <c r="C1253" i="26"/>
  <c r="B1253" i="26" s="1"/>
  <c r="D5" i="26"/>
  <c r="C151" i="26"/>
  <c r="B151" i="26" s="1"/>
  <c r="C71" i="26"/>
  <c r="B71" i="26" s="1"/>
  <c r="C1045" i="26"/>
  <c r="B1045" i="26" s="1"/>
  <c r="C1005" i="26"/>
  <c r="B1005" i="26" s="1"/>
  <c r="C965" i="26"/>
  <c r="B965" i="26" s="1"/>
  <c r="C875" i="26"/>
  <c r="B875" i="26" s="1"/>
  <c r="C182" i="26"/>
  <c r="C29" i="26"/>
  <c r="B29" i="26" s="1"/>
  <c r="C179" i="26"/>
  <c r="B179" i="26" s="1"/>
  <c r="C115" i="26"/>
  <c r="B115" i="26" s="1"/>
  <c r="C45" i="26"/>
  <c r="B45" i="26" s="1"/>
  <c r="C1082" i="26"/>
  <c r="B1082" i="26" s="1"/>
  <c r="C1058" i="26"/>
  <c r="B1058" i="26" s="1"/>
  <c r="C1026" i="26"/>
  <c r="B1026" i="26" s="1"/>
  <c r="C1002" i="26"/>
  <c r="C978" i="26"/>
  <c r="B978" i="26" s="1"/>
  <c r="C25" i="26"/>
  <c r="B25" i="26" s="1"/>
  <c r="C191" i="26"/>
  <c r="B191" i="26" s="1"/>
  <c r="C159" i="26"/>
  <c r="B159" i="26" s="1"/>
  <c r="C111" i="26"/>
  <c r="B111" i="26" s="1"/>
  <c r="C79" i="26"/>
  <c r="B79" i="26" s="1"/>
  <c r="C1081" i="26"/>
  <c r="B1081" i="26" s="1"/>
  <c r="C1057" i="26"/>
  <c r="B1057" i="26" s="1"/>
  <c r="C1009" i="26"/>
  <c r="B1009" i="26" s="1"/>
  <c r="C985" i="26"/>
  <c r="B985" i="26" s="1"/>
  <c r="C961" i="26"/>
  <c r="B961" i="26" s="1"/>
  <c r="C905" i="26"/>
  <c r="B905" i="26" s="1"/>
  <c r="C23" i="26"/>
  <c r="B23" i="26" s="1"/>
  <c r="C221" i="26"/>
  <c r="B221" i="26" s="1"/>
  <c r="C205" i="26"/>
  <c r="B205" i="26" s="1"/>
  <c r="C189" i="26"/>
  <c r="C173" i="26"/>
  <c r="B173" i="26" s="1"/>
  <c r="C157" i="26"/>
  <c r="B157" i="26" s="1"/>
  <c r="C141" i="26"/>
  <c r="B141" i="26" s="1"/>
  <c r="C125" i="26"/>
  <c r="B125" i="26" s="1"/>
  <c r="C109" i="26"/>
  <c r="B109" i="26" s="1"/>
  <c r="C93" i="26"/>
  <c r="B93" i="26" s="1"/>
  <c r="C77" i="26"/>
  <c r="B77" i="26" s="1"/>
  <c r="C59" i="26"/>
  <c r="C37" i="26"/>
  <c r="B37" i="26" s="1"/>
  <c r="C1087" i="26"/>
  <c r="B1087" i="26" s="1"/>
  <c r="C1079" i="26"/>
  <c r="B1079" i="26" s="1"/>
  <c r="C1071" i="26"/>
  <c r="B1071" i="26" s="1"/>
  <c r="C1063" i="26"/>
  <c r="B1063" i="26" s="1"/>
  <c r="C1055" i="26"/>
  <c r="B1055" i="26" s="1"/>
  <c r="C1047" i="26"/>
  <c r="B1047" i="26" s="1"/>
  <c r="C1039" i="26"/>
  <c r="C1031" i="26"/>
  <c r="B1031" i="26" s="1"/>
  <c r="C1023" i="26"/>
  <c r="B1023" i="26" s="1"/>
  <c r="C1015" i="26"/>
  <c r="B1015" i="26" s="1"/>
  <c r="C1007" i="26"/>
  <c r="B1007" i="26" s="1"/>
  <c r="C999" i="26"/>
  <c r="B999" i="26" s="1"/>
  <c r="C991" i="26"/>
  <c r="B991" i="26" s="1"/>
  <c r="C983" i="26"/>
  <c r="B983" i="26" s="1"/>
  <c r="C975" i="26"/>
  <c r="C967" i="26"/>
  <c r="B967" i="26" s="1"/>
  <c r="C959" i="26"/>
  <c r="B959" i="26" s="1"/>
  <c r="C951" i="26"/>
  <c r="B951" i="26" s="1"/>
  <c r="C943" i="26"/>
  <c r="B943" i="26" s="1"/>
  <c r="C935" i="26"/>
  <c r="B935" i="26" s="1"/>
  <c r="C927" i="26"/>
  <c r="B927" i="26" s="1"/>
  <c r="C919" i="26"/>
  <c r="B919" i="26" s="1"/>
  <c r="C911" i="26"/>
  <c r="C903" i="26"/>
  <c r="B903" i="26" s="1"/>
  <c r="C893" i="26"/>
  <c r="B893" i="26" s="1"/>
  <c r="C878" i="26"/>
  <c r="B878" i="26" s="1"/>
  <c r="C818" i="26"/>
  <c r="B818" i="26" s="1"/>
  <c r="C522" i="26"/>
  <c r="B522" i="26" s="1"/>
  <c r="C183" i="26"/>
  <c r="B183" i="26" s="1"/>
  <c r="C1085" i="26"/>
  <c r="B1085" i="26" s="1"/>
  <c r="C1013" i="26"/>
  <c r="C957" i="26"/>
  <c r="B957" i="26" s="1"/>
  <c r="C925" i="26"/>
  <c r="B925" i="26" s="1"/>
  <c r="C778" i="26"/>
  <c r="B778" i="26" s="1"/>
  <c r="C195" i="26"/>
  <c r="B195" i="26" s="1"/>
  <c r="C99" i="26"/>
  <c r="B99" i="26" s="1"/>
  <c r="C1074" i="26"/>
  <c r="B1074" i="26" s="1"/>
  <c r="C1034" i="26"/>
  <c r="B1034" i="26" s="1"/>
  <c r="C970" i="26"/>
  <c r="C207" i="26"/>
  <c r="B207" i="26" s="1"/>
  <c r="C143" i="26"/>
  <c r="B143" i="26" s="1"/>
  <c r="C95" i="26"/>
  <c r="B95" i="26" s="1"/>
  <c r="C1089" i="26"/>
  <c r="B1089" i="26" s="1"/>
  <c r="C1065" i="26"/>
  <c r="B1065" i="26" s="1"/>
  <c r="C1041" i="26"/>
  <c r="B1041" i="26" s="1"/>
  <c r="C1025" i="26"/>
  <c r="B1025" i="26" s="1"/>
  <c r="C993" i="26"/>
  <c r="B993" i="26" s="1"/>
  <c r="C921" i="26"/>
  <c r="B921" i="26" s="1"/>
  <c r="C21" i="26"/>
  <c r="B21" i="26" s="1"/>
  <c r="C219" i="26"/>
  <c r="B219" i="26" s="1"/>
  <c r="C203" i="26"/>
  <c r="B203" i="26" s="1"/>
  <c r="C187" i="26"/>
  <c r="B187" i="26" s="1"/>
  <c r="C171" i="26"/>
  <c r="B171" i="26" s="1"/>
  <c r="C155" i="26"/>
  <c r="B155" i="26" s="1"/>
  <c r="C139" i="26"/>
  <c r="B139" i="26" s="1"/>
  <c r="C123" i="26"/>
  <c r="B123" i="26" s="1"/>
  <c r="C107" i="26"/>
  <c r="B107" i="26" s="1"/>
  <c r="C91" i="26"/>
  <c r="B91" i="26" s="1"/>
  <c r="C75" i="26"/>
  <c r="B75" i="26" s="1"/>
  <c r="C54" i="26"/>
  <c r="B54" i="26" s="1"/>
  <c r="C35" i="26"/>
  <c r="B35" i="26" s="1"/>
  <c r="C1086" i="26"/>
  <c r="B1086" i="26" s="1"/>
  <c r="C1078" i="26"/>
  <c r="B1078" i="26" s="1"/>
  <c r="C1070" i="26"/>
  <c r="B1070" i="26" s="1"/>
  <c r="C1062" i="26"/>
  <c r="B1062" i="26" s="1"/>
  <c r="C1054" i="26"/>
  <c r="B1054" i="26" s="1"/>
  <c r="C1046" i="26"/>
  <c r="B1046" i="26" s="1"/>
  <c r="C1038" i="26"/>
  <c r="B1038" i="26" s="1"/>
  <c r="C1030" i="26"/>
  <c r="B1030" i="26" s="1"/>
  <c r="C1022" i="26"/>
  <c r="B1022" i="26" s="1"/>
  <c r="C1014" i="26"/>
  <c r="C1006" i="26"/>
  <c r="B1006" i="26" s="1"/>
  <c r="C998" i="26"/>
  <c r="B998" i="26" s="1"/>
  <c r="C990" i="26"/>
  <c r="B990" i="26" s="1"/>
  <c r="C982" i="26"/>
  <c r="B982" i="26" s="1"/>
  <c r="C974" i="26"/>
  <c r="B974" i="26" s="1"/>
  <c r="C966" i="26"/>
  <c r="B966" i="26" s="1"/>
  <c r="C958" i="26"/>
  <c r="B958" i="26" s="1"/>
  <c r="C950" i="26"/>
  <c r="C942" i="26"/>
  <c r="B942" i="26" s="1"/>
  <c r="C934" i="26"/>
  <c r="B934" i="26" s="1"/>
  <c r="C926" i="26"/>
  <c r="B926" i="26" s="1"/>
  <c r="C918" i="26"/>
  <c r="B918" i="26" s="1"/>
  <c r="C910" i="26"/>
  <c r="B910" i="26" s="1"/>
  <c r="C902" i="26"/>
  <c r="B902" i="26" s="1"/>
  <c r="C892" i="26"/>
  <c r="B892" i="26" s="1"/>
  <c r="C877" i="26"/>
  <c r="C780" i="26"/>
  <c r="B780" i="26" s="1"/>
  <c r="C1103" i="26"/>
  <c r="B1103" i="26" s="1"/>
  <c r="C167" i="26"/>
  <c r="B167" i="26" s="1"/>
  <c r="C87" i="26"/>
  <c r="B87" i="26" s="1"/>
  <c r="C1077" i="26"/>
  <c r="B1077" i="26" s="1"/>
  <c r="C1037" i="26"/>
  <c r="B1037" i="26" s="1"/>
  <c r="C997" i="26"/>
  <c r="B997" i="26" s="1"/>
  <c r="C949" i="26"/>
  <c r="C901" i="26"/>
  <c r="B901" i="26" s="1"/>
  <c r="C16" i="26"/>
  <c r="B16" i="26" s="1"/>
  <c r="C150" i="26"/>
  <c r="B150" i="26" s="1"/>
  <c r="C134" i="26"/>
  <c r="B134" i="26" s="1"/>
  <c r="C118" i="26"/>
  <c r="B118" i="26" s="1"/>
  <c r="C102" i="26"/>
  <c r="B102" i="26" s="1"/>
  <c r="C86" i="26"/>
  <c r="B86" i="26" s="1"/>
  <c r="C70" i="26"/>
  <c r="C51" i="26"/>
  <c r="B51" i="26" s="1"/>
  <c r="C1092" i="26"/>
  <c r="B1092" i="26" s="1"/>
  <c r="C1084" i="26"/>
  <c r="B1084" i="26" s="1"/>
  <c r="C1076" i="26"/>
  <c r="B1076" i="26" s="1"/>
  <c r="C1068" i="26"/>
  <c r="B1068" i="26" s="1"/>
  <c r="C1060" i="26"/>
  <c r="B1060" i="26" s="1"/>
  <c r="C1052" i="26"/>
  <c r="B1052" i="26" s="1"/>
  <c r="C1044" i="26"/>
  <c r="C1036" i="26"/>
  <c r="B1036" i="26" s="1"/>
  <c r="C1028" i="26"/>
  <c r="B1028" i="26" s="1"/>
  <c r="C1020" i="26"/>
  <c r="B1020" i="26" s="1"/>
  <c r="C1012" i="26"/>
  <c r="B1012" i="26" s="1"/>
  <c r="C1004" i="26"/>
  <c r="B1004" i="26" s="1"/>
  <c r="C996" i="26"/>
  <c r="B996" i="26" s="1"/>
  <c r="C988" i="26"/>
  <c r="B988" i="26" s="1"/>
  <c r="C980" i="26"/>
  <c r="C972" i="26"/>
  <c r="B972" i="26" s="1"/>
  <c r="C964" i="26"/>
  <c r="B964" i="26" s="1"/>
  <c r="C956" i="26"/>
  <c r="B956" i="26" s="1"/>
  <c r="C948" i="26"/>
  <c r="B948" i="26" s="1"/>
  <c r="C940" i="26"/>
  <c r="B940" i="26" s="1"/>
  <c r="C932" i="26"/>
  <c r="B932" i="26" s="1"/>
  <c r="C924" i="26"/>
  <c r="B924" i="26" s="1"/>
  <c r="C916" i="26"/>
  <c r="C908" i="26"/>
  <c r="B908" i="26" s="1"/>
  <c r="C900" i="26"/>
  <c r="B900" i="26" s="1"/>
  <c r="C890" i="26"/>
  <c r="B890" i="26" s="1"/>
  <c r="C867" i="26"/>
  <c r="B867" i="26" s="1"/>
  <c r="C772" i="26"/>
  <c r="B772" i="26" s="1"/>
  <c r="C7" i="26"/>
  <c r="B7" i="26" s="1"/>
  <c r="C15" i="26"/>
  <c r="B15" i="26" s="1"/>
  <c r="C213" i="26"/>
  <c r="C197" i="26"/>
  <c r="B197" i="26" s="1"/>
  <c r="C181" i="26"/>
  <c r="B181" i="26" s="1"/>
  <c r="C165" i="26"/>
  <c r="B165" i="26" s="1"/>
  <c r="C149" i="26"/>
  <c r="B149" i="26" s="1"/>
  <c r="C133" i="26"/>
  <c r="B133" i="26" s="1"/>
  <c r="C117" i="26"/>
  <c r="B117" i="26" s="1"/>
  <c r="C101" i="26"/>
  <c r="B101" i="26" s="1"/>
  <c r="C85" i="26"/>
  <c r="C69" i="26"/>
  <c r="B69" i="26" s="1"/>
  <c r="C46" i="26"/>
  <c r="B46" i="26" s="1"/>
  <c r="C1091" i="26"/>
  <c r="B1091" i="26" s="1"/>
  <c r="C1083" i="26"/>
  <c r="B1083" i="26" s="1"/>
  <c r="C1075" i="26"/>
  <c r="B1075" i="26" s="1"/>
  <c r="C1067" i="26"/>
  <c r="B1067" i="26" s="1"/>
  <c r="C1059" i="26"/>
  <c r="B1059" i="26" s="1"/>
  <c r="C1051" i="26"/>
  <c r="C1043" i="26"/>
  <c r="B1043" i="26" s="1"/>
  <c r="C1035" i="26"/>
  <c r="B1035" i="26" s="1"/>
  <c r="C1027" i="26"/>
  <c r="B1027" i="26" s="1"/>
  <c r="C1019" i="26"/>
  <c r="B1019" i="26" s="1"/>
  <c r="C1011" i="26"/>
  <c r="B1011" i="26" s="1"/>
  <c r="C1003" i="26"/>
  <c r="B1003" i="26" s="1"/>
  <c r="C995" i="26"/>
  <c r="B995" i="26" s="1"/>
  <c r="C987" i="26"/>
  <c r="C979" i="26"/>
  <c r="B979" i="26" s="1"/>
  <c r="C971" i="26"/>
  <c r="B971" i="26" s="1"/>
  <c r="C963" i="26"/>
  <c r="B963" i="26" s="1"/>
  <c r="C955" i="26"/>
  <c r="B955" i="26" s="1"/>
  <c r="C947" i="26"/>
  <c r="B947" i="26" s="1"/>
  <c r="C939" i="26"/>
  <c r="B939" i="26" s="1"/>
  <c r="C931" i="26"/>
  <c r="B931" i="26" s="1"/>
  <c r="C923" i="26"/>
  <c r="C915" i="26"/>
  <c r="B915" i="26" s="1"/>
  <c r="C907" i="26"/>
  <c r="B907" i="26" s="1"/>
  <c r="C899" i="26"/>
  <c r="B899" i="26" s="1"/>
  <c r="C889" i="26"/>
  <c r="B889" i="26" s="1"/>
  <c r="C866" i="26"/>
  <c r="B866" i="26" s="1"/>
  <c r="C740" i="26"/>
  <c r="B740" i="26" s="1"/>
  <c r="C199" i="26"/>
  <c r="B199" i="26" s="1"/>
  <c r="C119" i="26"/>
  <c r="C30" i="26"/>
  <c r="B30" i="26" s="1"/>
  <c r="C1061" i="26"/>
  <c r="B1061" i="26" s="1"/>
  <c r="C1021" i="26"/>
  <c r="B1021" i="26" s="1"/>
  <c r="C973" i="26"/>
  <c r="B973" i="26" s="1"/>
  <c r="C917" i="26"/>
  <c r="B917" i="26" s="1"/>
  <c r="C166" i="26"/>
  <c r="B166" i="26" s="1"/>
  <c r="C131" i="26"/>
  <c r="B131" i="26" s="1"/>
  <c r="C1090" i="26"/>
  <c r="C1042" i="26"/>
  <c r="B1042" i="26" s="1"/>
  <c r="C1010" i="26"/>
  <c r="B1010" i="26" s="1"/>
  <c r="C994" i="26"/>
  <c r="B994" i="26" s="1"/>
  <c r="C986" i="26"/>
  <c r="B986" i="26" s="1"/>
  <c r="C954" i="26"/>
  <c r="B954" i="26" s="1"/>
  <c r="C946" i="26"/>
  <c r="B946" i="26" s="1"/>
  <c r="C938" i="26"/>
  <c r="B938" i="26" s="1"/>
  <c r="C930" i="26"/>
  <c r="C922" i="26"/>
  <c r="B922" i="26" s="1"/>
  <c r="C914" i="26"/>
  <c r="B914" i="26" s="1"/>
  <c r="C906" i="26"/>
  <c r="B906" i="26" s="1"/>
  <c r="C898" i="26"/>
  <c r="B898" i="26" s="1"/>
  <c r="C886" i="26"/>
  <c r="B886" i="26" s="1"/>
  <c r="C860" i="26"/>
  <c r="B860" i="26" s="1"/>
  <c r="C724" i="26"/>
  <c r="B724" i="26" s="1"/>
  <c r="C215" i="26"/>
  <c r="B215" i="26" s="1"/>
  <c r="C135" i="26"/>
  <c r="B135" i="26" s="1"/>
  <c r="C53" i="26"/>
  <c r="B53" i="26" s="1"/>
  <c r="C1053" i="26"/>
  <c r="B1053" i="26" s="1"/>
  <c r="C989" i="26"/>
  <c r="B989" i="26" s="1"/>
  <c r="C891" i="26"/>
  <c r="B891" i="26" s="1"/>
  <c r="C198" i="26"/>
  <c r="B198" i="26" s="1"/>
  <c r="C211" i="26"/>
  <c r="B211" i="26" s="1"/>
  <c r="C163" i="26"/>
  <c r="C83" i="26"/>
  <c r="B83" i="26" s="1"/>
  <c r="C1050" i="26"/>
  <c r="B1050" i="26" s="1"/>
  <c r="C9" i="26"/>
  <c r="B9" i="26" s="1"/>
  <c r="C43" i="26"/>
  <c r="B43" i="26" s="1"/>
  <c r="C1001" i="26"/>
  <c r="B1001" i="26" s="1"/>
  <c r="C969" i="26"/>
  <c r="B969" i="26" s="1"/>
  <c r="C953" i="26"/>
  <c r="B953" i="26" s="1"/>
  <c r="C945" i="26"/>
  <c r="C937" i="26"/>
  <c r="B937" i="26" s="1"/>
  <c r="C929" i="26"/>
  <c r="B929" i="26" s="1"/>
  <c r="C897" i="26"/>
  <c r="B897" i="26" s="1"/>
  <c r="C883" i="26"/>
  <c r="B883" i="26" s="1"/>
  <c r="C852" i="26"/>
  <c r="B852" i="26" s="1"/>
  <c r="C692" i="26"/>
  <c r="B692" i="26" s="1"/>
  <c r="C17" i="26"/>
  <c r="B17" i="26" s="1"/>
  <c r="C103" i="26"/>
  <c r="C1069" i="26"/>
  <c r="B1069" i="26" s="1"/>
  <c r="C1029" i="26"/>
  <c r="B1029" i="26" s="1"/>
  <c r="C981" i="26"/>
  <c r="B981" i="26" s="1"/>
  <c r="C941" i="26"/>
  <c r="B941" i="26" s="1"/>
  <c r="C933" i="26"/>
  <c r="B933" i="26" s="1"/>
  <c r="C909" i="26"/>
  <c r="B909" i="26" s="1"/>
  <c r="C214" i="26"/>
  <c r="B214" i="26" s="1"/>
  <c r="C13" i="26"/>
  <c r="C147" i="26"/>
  <c r="B147" i="26" s="1"/>
  <c r="C67" i="26"/>
  <c r="B67" i="26" s="1"/>
  <c r="C1066" i="26"/>
  <c r="B1066" i="26" s="1"/>
  <c r="C1018" i="26"/>
  <c r="B1018" i="26" s="1"/>
  <c r="C962" i="26"/>
  <c r="B962" i="26" s="1"/>
  <c r="C175" i="26"/>
  <c r="B175" i="26" s="1"/>
  <c r="C127" i="26"/>
  <c r="B127" i="26" s="1"/>
  <c r="C62" i="26"/>
  <c r="C1073" i="26"/>
  <c r="B1073" i="26" s="1"/>
  <c r="C1049" i="26"/>
  <c r="B1049" i="26" s="1"/>
  <c r="C1033" i="26"/>
  <c r="B1033" i="26" s="1"/>
  <c r="C1017" i="26"/>
  <c r="B1017" i="26" s="1"/>
  <c r="C977" i="26"/>
  <c r="B977" i="26" s="1"/>
  <c r="C913" i="26"/>
  <c r="B913" i="26" s="1"/>
  <c r="C24" i="26"/>
  <c r="B24" i="26" s="1"/>
  <c r="C8" i="26"/>
  <c r="C206" i="26"/>
  <c r="B206" i="26" s="1"/>
  <c r="C190" i="26"/>
  <c r="B190" i="26" s="1"/>
  <c r="C174" i="26"/>
  <c r="B174" i="26" s="1"/>
  <c r="C158" i="26"/>
  <c r="B158" i="26" s="1"/>
  <c r="C142" i="26"/>
  <c r="B142" i="26" s="1"/>
  <c r="C126" i="26"/>
  <c r="B126" i="26" s="1"/>
  <c r="C110" i="26"/>
  <c r="B110" i="26" s="1"/>
  <c r="C94" i="26"/>
  <c r="C78" i="26"/>
  <c r="B78" i="26" s="1"/>
  <c r="C61" i="26"/>
  <c r="B61" i="26" s="1"/>
  <c r="C38" i="26"/>
  <c r="B38" i="26" s="1"/>
  <c r="C1088" i="26"/>
  <c r="B1088" i="26" s="1"/>
  <c r="C1080" i="26"/>
  <c r="B1080" i="26" s="1"/>
  <c r="C1072" i="26"/>
  <c r="B1072" i="26" s="1"/>
  <c r="C1064" i="26"/>
  <c r="B1064" i="26" s="1"/>
  <c r="C1056" i="26"/>
  <c r="C1048" i="26"/>
  <c r="B1048" i="26" s="1"/>
  <c r="C1040" i="26"/>
  <c r="B1040" i="26" s="1"/>
  <c r="C1032" i="26"/>
  <c r="B1032" i="26" s="1"/>
  <c r="C1024" i="26"/>
  <c r="B1024" i="26" s="1"/>
  <c r="C1016" i="26"/>
  <c r="B1016" i="26" s="1"/>
  <c r="C1008" i="26"/>
  <c r="B1008" i="26" s="1"/>
  <c r="C1000" i="26"/>
  <c r="B1000" i="26" s="1"/>
  <c r="C992" i="26"/>
  <c r="C984" i="26"/>
  <c r="B984" i="26" s="1"/>
  <c r="C976" i="26"/>
  <c r="B976" i="26" s="1"/>
  <c r="C968" i="26"/>
  <c r="B968" i="26" s="1"/>
  <c r="C960" i="26"/>
  <c r="B960" i="26" s="1"/>
  <c r="C952" i="26"/>
  <c r="B952" i="26" s="1"/>
  <c r="C944" i="26"/>
  <c r="B944" i="26" s="1"/>
  <c r="C936" i="26"/>
  <c r="B936" i="26" s="1"/>
  <c r="C928" i="26"/>
  <c r="C920" i="26"/>
  <c r="B920" i="26" s="1"/>
  <c r="C912" i="26"/>
  <c r="B912" i="26" s="1"/>
  <c r="C904" i="26"/>
  <c r="B904" i="26" s="1"/>
  <c r="C894" i="26"/>
  <c r="B894" i="26" s="1"/>
  <c r="C882" i="26"/>
  <c r="B882" i="26" s="1"/>
  <c r="C850" i="26"/>
  <c r="B850" i="26" s="1"/>
  <c r="C548" i="26"/>
  <c r="B548" i="26" s="1"/>
  <c r="C896" i="26"/>
  <c r="C888" i="26"/>
  <c r="B888" i="26" s="1"/>
  <c r="C874" i="26"/>
  <c r="B874" i="26" s="1"/>
  <c r="C812" i="26"/>
  <c r="B812" i="26" s="1"/>
  <c r="C690" i="26"/>
  <c r="B690" i="26" s="1"/>
  <c r="C895" i="26"/>
  <c r="B895" i="26" s="1"/>
  <c r="C887" i="26"/>
  <c r="B887" i="26" s="1"/>
  <c r="C868" i="26"/>
  <c r="B868" i="26" s="1"/>
  <c r="C804" i="26"/>
  <c r="B804" i="26" s="1"/>
  <c r="C596" i="26"/>
  <c r="B596" i="26" s="1"/>
  <c r="C722" i="26"/>
  <c r="B722" i="26" s="1"/>
  <c r="C305" i="26"/>
  <c r="B305" i="26" s="1"/>
  <c r="C594" i="26"/>
  <c r="B594" i="26" s="1"/>
  <c r="C500" i="26"/>
  <c r="B500" i="26" s="1"/>
  <c r="C676" i="26"/>
  <c r="B676" i="26" s="1"/>
  <c r="C498" i="26"/>
  <c r="B498" i="26" s="1"/>
  <c r="C885" i="26"/>
  <c r="C870" i="26"/>
  <c r="B870" i="26" s="1"/>
  <c r="C844" i="26"/>
  <c r="B844" i="26" s="1"/>
  <c r="C764" i="26"/>
  <c r="B764" i="26" s="1"/>
  <c r="C660" i="26"/>
  <c r="B660" i="26" s="1"/>
  <c r="C404" i="26"/>
  <c r="B404" i="26" s="1"/>
  <c r="C884" i="26"/>
  <c r="B884" i="26" s="1"/>
  <c r="C869" i="26"/>
  <c r="B869" i="26" s="1"/>
  <c r="C820" i="26"/>
  <c r="C756" i="26"/>
  <c r="B756" i="26" s="1"/>
  <c r="C618" i="26"/>
  <c r="B618" i="26" s="1"/>
  <c r="C370" i="26"/>
  <c r="B370" i="26" s="1"/>
  <c r="C876" i="26"/>
  <c r="B876" i="26" s="1"/>
  <c r="C862" i="26"/>
  <c r="B862" i="26" s="1"/>
  <c r="C810" i="26"/>
  <c r="B810" i="26" s="1"/>
  <c r="C732" i="26"/>
  <c r="B732" i="26" s="1"/>
  <c r="C612" i="26"/>
  <c r="B612" i="26" s="1"/>
  <c r="C402" i="26"/>
  <c r="B402" i="26" s="1"/>
  <c r="C716" i="26"/>
  <c r="B716" i="26" s="1"/>
  <c r="C658" i="26"/>
  <c r="B658" i="26" s="1"/>
  <c r="C564" i="26"/>
  <c r="B564" i="26" s="1"/>
  <c r="C492" i="26"/>
  <c r="B492" i="26" s="1"/>
  <c r="C242" i="26"/>
  <c r="B242" i="26" s="1"/>
  <c r="C881" i="26"/>
  <c r="B881" i="26" s="1"/>
  <c r="C873" i="26"/>
  <c r="C865" i="26"/>
  <c r="B865" i="26" s="1"/>
  <c r="C842" i="26"/>
  <c r="B842" i="26" s="1"/>
  <c r="C796" i="26"/>
  <c r="B796" i="26" s="1"/>
  <c r="C754" i="26"/>
  <c r="B754" i="26" s="1"/>
  <c r="C714" i="26"/>
  <c r="B714" i="26" s="1"/>
  <c r="C652" i="26"/>
  <c r="B652" i="26" s="1"/>
  <c r="C562" i="26"/>
  <c r="B562" i="26" s="1"/>
  <c r="C468" i="26"/>
  <c r="C1531" i="26"/>
  <c r="B1531" i="26" s="1"/>
  <c r="C880" i="26"/>
  <c r="B880" i="26" s="1"/>
  <c r="C872" i="26"/>
  <c r="B872" i="26" s="1"/>
  <c r="C864" i="26"/>
  <c r="B864" i="26" s="1"/>
  <c r="C836" i="26"/>
  <c r="B836" i="26" s="1"/>
  <c r="C788" i="26"/>
  <c r="B788" i="26" s="1"/>
  <c r="C748" i="26"/>
  <c r="B748" i="26" s="1"/>
  <c r="C708" i="26"/>
  <c r="B708" i="26" s="1"/>
  <c r="C650" i="26"/>
  <c r="B650" i="26" s="1"/>
  <c r="C556" i="26"/>
  <c r="B556" i="26" s="1"/>
  <c r="C434" i="26"/>
  <c r="B434" i="26" s="1"/>
  <c r="C1523" i="26"/>
  <c r="B1523" i="26" s="1"/>
  <c r="C879" i="26"/>
  <c r="B879" i="26" s="1"/>
  <c r="C871" i="26"/>
  <c r="B871" i="26" s="1"/>
  <c r="C863" i="26"/>
  <c r="B863" i="26" s="1"/>
  <c r="C828" i="26"/>
  <c r="C786" i="26"/>
  <c r="B786" i="26" s="1"/>
  <c r="C746" i="26"/>
  <c r="B746" i="26" s="1"/>
  <c r="C700" i="26"/>
  <c r="B700" i="26" s="1"/>
  <c r="C620" i="26"/>
  <c r="B620" i="26" s="1"/>
  <c r="C554" i="26"/>
  <c r="B554" i="26" s="1"/>
  <c r="C428" i="26"/>
  <c r="B428" i="26" s="1"/>
  <c r="C1499" i="26"/>
  <c r="B1499" i="26" s="1"/>
  <c r="C644" i="26"/>
  <c r="B644" i="26" s="1"/>
  <c r="C588" i="26"/>
  <c r="B588" i="26" s="1"/>
  <c r="C532" i="26"/>
  <c r="B532" i="26" s="1"/>
  <c r="C466" i="26"/>
  <c r="B466" i="26" s="1"/>
  <c r="C364" i="26"/>
  <c r="B364" i="26" s="1"/>
  <c r="C1403" i="26"/>
  <c r="B1403" i="26" s="1"/>
  <c r="C684" i="26"/>
  <c r="B684" i="26" s="1"/>
  <c r="C628" i="26"/>
  <c r="B628" i="26" s="1"/>
  <c r="C586" i="26"/>
  <c r="C530" i="26"/>
  <c r="B530" i="26" s="1"/>
  <c r="C460" i="26"/>
  <c r="B460" i="26" s="1"/>
  <c r="C321" i="26"/>
  <c r="B321" i="26" s="1"/>
  <c r="C1395" i="26"/>
  <c r="B1395" i="26" s="1"/>
  <c r="C682" i="26"/>
  <c r="B682" i="26" s="1"/>
  <c r="C626" i="26"/>
  <c r="B626" i="26" s="1"/>
  <c r="C580" i="26"/>
  <c r="B580" i="26" s="1"/>
  <c r="C524" i="26"/>
  <c r="C436" i="26"/>
  <c r="B436" i="26" s="1"/>
  <c r="C315" i="26"/>
  <c r="B315" i="26" s="1"/>
  <c r="C1227" i="26"/>
  <c r="B1227" i="26" s="1"/>
  <c r="C1371" i="26"/>
  <c r="B1371" i="26" s="1"/>
  <c r="C396" i="26"/>
  <c r="B396" i="26" s="1"/>
  <c r="C240" i="26"/>
  <c r="B240" i="26" s="1"/>
  <c r="C1261" i="26"/>
  <c r="B1261" i="26" s="1"/>
  <c r="C372" i="26"/>
  <c r="C1627" i="26"/>
  <c r="B1627" i="26" s="1"/>
  <c r="C1125" i="26"/>
  <c r="B1125" i="26" s="1"/>
  <c r="C1112" i="26"/>
  <c r="C1157" i="26"/>
  <c r="B1157" i="26" s="1"/>
  <c r="C1195" i="26"/>
  <c r="B1195" i="26" s="1"/>
  <c r="C1229" i="26"/>
  <c r="B1229" i="26" s="1"/>
  <c r="C1267" i="26"/>
  <c r="B1267" i="26" s="1"/>
  <c r="C1301" i="26"/>
  <c r="C1339" i="26"/>
  <c r="B1339" i="26" s="1"/>
  <c r="C1373" i="26"/>
  <c r="B1373" i="26" s="1"/>
  <c r="C1405" i="26"/>
  <c r="B1405" i="26" s="1"/>
  <c r="C1437" i="26"/>
  <c r="B1437" i="26" s="1"/>
  <c r="C1469" i="26"/>
  <c r="B1469" i="26" s="1"/>
  <c r="C1501" i="26"/>
  <c r="B1501" i="26" s="1"/>
  <c r="C1533" i="26"/>
  <c r="B1533" i="26" s="1"/>
  <c r="C1565" i="26"/>
  <c r="C1597" i="26"/>
  <c r="B1597" i="26" s="1"/>
  <c r="C1629" i="26"/>
  <c r="B1629" i="26" s="1"/>
  <c r="C248" i="26"/>
  <c r="B248" i="26" s="1"/>
  <c r="C266" i="26"/>
  <c r="B266" i="26" s="1"/>
  <c r="C289" i="26"/>
  <c r="B289" i="26" s="1"/>
  <c r="C306" i="26"/>
  <c r="B306" i="26" s="1"/>
  <c r="C322" i="26"/>
  <c r="B322" i="26" s="1"/>
  <c r="C338" i="26"/>
  <c r="C354" i="26"/>
  <c r="B354" i="26" s="1"/>
  <c r="C365" i="26"/>
  <c r="B365" i="26" s="1"/>
  <c r="C373" i="26"/>
  <c r="B373" i="26" s="1"/>
  <c r="C381" i="26"/>
  <c r="B381" i="26" s="1"/>
  <c r="C389" i="26"/>
  <c r="B389" i="26" s="1"/>
  <c r="C397" i="26"/>
  <c r="B397" i="26" s="1"/>
  <c r="C405" i="26"/>
  <c r="B405" i="26" s="1"/>
  <c r="C413" i="26"/>
  <c r="C421" i="26"/>
  <c r="B421" i="26" s="1"/>
  <c r="C429" i="26"/>
  <c r="B429" i="26" s="1"/>
  <c r="C437" i="26"/>
  <c r="B437" i="26" s="1"/>
  <c r="C445" i="26"/>
  <c r="B445" i="26" s="1"/>
  <c r="C453" i="26"/>
  <c r="B453" i="26" s="1"/>
  <c r="C461" i="26"/>
  <c r="B461" i="26" s="1"/>
  <c r="C469" i="26"/>
  <c r="B469" i="26" s="1"/>
  <c r="C477" i="26"/>
  <c r="B477" i="26" s="1"/>
  <c r="C485" i="26"/>
  <c r="B485" i="26" s="1"/>
  <c r="C493" i="26"/>
  <c r="B493" i="26" s="1"/>
  <c r="C501" i="26"/>
  <c r="C509" i="26"/>
  <c r="B509" i="26" s="1"/>
  <c r="C517" i="26"/>
  <c r="B517" i="26" s="1"/>
  <c r="C525" i="26"/>
  <c r="B525" i="26" s="1"/>
  <c r="C533" i="26"/>
  <c r="B533" i="26" s="1"/>
  <c r="C541" i="26"/>
  <c r="C549" i="26"/>
  <c r="B549" i="26" s="1"/>
  <c r="C557" i="26"/>
  <c r="B557" i="26" s="1"/>
  <c r="C565" i="26"/>
  <c r="C573" i="26"/>
  <c r="B573" i="26" s="1"/>
  <c r="C581" i="26"/>
  <c r="B581" i="26" s="1"/>
  <c r="C589" i="26"/>
  <c r="B589" i="26" s="1"/>
  <c r="C597" i="26"/>
  <c r="B597" i="26" s="1"/>
  <c r="C605" i="26"/>
  <c r="C613" i="26"/>
  <c r="B613" i="26" s="1"/>
  <c r="C621" i="26"/>
  <c r="B621" i="26" s="1"/>
  <c r="C629" i="26"/>
  <c r="C637" i="26"/>
  <c r="B637" i="26" s="1"/>
  <c r="C645" i="26"/>
  <c r="B645" i="26" s="1"/>
  <c r="C653" i="26"/>
  <c r="B653" i="26" s="1"/>
  <c r="C661" i="26"/>
  <c r="B661" i="26" s="1"/>
  <c r="C669" i="26"/>
  <c r="B669" i="26" s="1"/>
  <c r="C677" i="26"/>
  <c r="B677" i="26" s="1"/>
  <c r="C685" i="26"/>
  <c r="B685" i="26" s="1"/>
  <c r="C693" i="26"/>
  <c r="C701" i="26"/>
  <c r="B701" i="26" s="1"/>
  <c r="C709" i="26"/>
  <c r="B709" i="26" s="1"/>
  <c r="C717" i="26"/>
  <c r="B717" i="26" s="1"/>
  <c r="C725" i="26"/>
  <c r="B725" i="26" s="1"/>
  <c r="C733" i="26"/>
  <c r="C741" i="26"/>
  <c r="B741" i="26" s="1"/>
  <c r="C749" i="26"/>
  <c r="B749" i="26" s="1"/>
  <c r="C757" i="26"/>
  <c r="B757" i="26" s="1"/>
  <c r="C765" i="26"/>
  <c r="B765" i="26" s="1"/>
  <c r="C773" i="26"/>
  <c r="B773" i="26" s="1"/>
  <c r="C781" i="26"/>
  <c r="B781" i="26" s="1"/>
  <c r="C789" i="26"/>
  <c r="B789" i="26" s="1"/>
  <c r="C797" i="26"/>
  <c r="C805" i="26"/>
  <c r="B805" i="26" s="1"/>
  <c r="C813" i="26"/>
  <c r="B813" i="26" s="1"/>
  <c r="C821" i="26"/>
  <c r="B821" i="26" s="1"/>
  <c r="C829" i="26"/>
  <c r="B829" i="26" s="1"/>
  <c r="C837" i="26"/>
  <c r="B837" i="26" s="1"/>
  <c r="C845" i="26"/>
  <c r="B845" i="26" s="1"/>
  <c r="C853" i="26"/>
  <c r="B853" i="26" s="1"/>
  <c r="C1123" i="26"/>
  <c r="C1163" i="26"/>
  <c r="B1163" i="26" s="1"/>
  <c r="C1197" i="26"/>
  <c r="B1197" i="26" s="1"/>
  <c r="C1235" i="26"/>
  <c r="B1235" i="26" s="1"/>
  <c r="C1269" i="26"/>
  <c r="B1269" i="26" s="1"/>
  <c r="C1307" i="26"/>
  <c r="B1307" i="26" s="1"/>
  <c r="C1347" i="26"/>
  <c r="B1347" i="26" s="1"/>
  <c r="C1379" i="26"/>
  <c r="B1379" i="26" s="1"/>
  <c r="C1411" i="26"/>
  <c r="C1443" i="26"/>
  <c r="B1443" i="26" s="1"/>
  <c r="C1475" i="26"/>
  <c r="B1475" i="26" s="1"/>
  <c r="C1507" i="26"/>
  <c r="B1507" i="26" s="1"/>
  <c r="C1539" i="26"/>
  <c r="B1539" i="26" s="1"/>
  <c r="C1571" i="26"/>
  <c r="B1571" i="26" s="1"/>
  <c r="C1603" i="26"/>
  <c r="B1603" i="26" s="1"/>
  <c r="C224" i="26"/>
  <c r="B224" i="26" s="1"/>
  <c r="C249" i="26"/>
  <c r="C272" i="26"/>
  <c r="B272" i="26" s="1"/>
  <c r="C290" i="26"/>
  <c r="B290" i="26" s="1"/>
  <c r="C307" i="26"/>
  <c r="C323" i="26"/>
  <c r="B323" i="26" s="1"/>
  <c r="C339" i="26"/>
  <c r="B339" i="26" s="1"/>
  <c r="C355" i="26"/>
  <c r="B355" i="26" s="1"/>
  <c r="C366" i="26"/>
  <c r="B366" i="26" s="1"/>
  <c r="C374" i="26"/>
  <c r="B374" i="26" s="1"/>
  <c r="C382" i="26"/>
  <c r="B382" i="26" s="1"/>
  <c r="C390" i="26"/>
  <c r="B390" i="26" s="1"/>
  <c r="C398" i="26"/>
  <c r="B398" i="26" s="1"/>
  <c r="C406" i="26"/>
  <c r="B406" i="26" s="1"/>
  <c r="C414" i="26"/>
  <c r="B414" i="26" s="1"/>
  <c r="C422" i="26"/>
  <c r="B422" i="26" s="1"/>
  <c r="C430" i="26"/>
  <c r="B430" i="26" s="1"/>
  <c r="C438" i="26"/>
  <c r="C446" i="26"/>
  <c r="B446" i="26" s="1"/>
  <c r="C454" i="26"/>
  <c r="B454" i="26" s="1"/>
  <c r="C462" i="26"/>
  <c r="B462" i="26" s="1"/>
  <c r="C470" i="26"/>
  <c r="B470" i="26" s="1"/>
  <c r="C478" i="26"/>
  <c r="B478" i="26" s="1"/>
  <c r="C486" i="26"/>
  <c r="B486" i="26" s="1"/>
  <c r="C494" i="26"/>
  <c r="B494" i="26" s="1"/>
  <c r="C502" i="26"/>
  <c r="C510" i="26"/>
  <c r="B510" i="26" s="1"/>
  <c r="C518" i="26"/>
  <c r="B518" i="26" s="1"/>
  <c r="C526" i="26"/>
  <c r="B526" i="26" s="1"/>
  <c r="C534" i="26"/>
  <c r="B534" i="26" s="1"/>
  <c r="C542" i="26"/>
  <c r="B542" i="26" s="1"/>
  <c r="C550" i="26"/>
  <c r="B550" i="26" s="1"/>
  <c r="C558" i="26"/>
  <c r="B558" i="26" s="1"/>
  <c r="C566" i="26"/>
  <c r="C574" i="26"/>
  <c r="B574" i="26" s="1"/>
  <c r="C582" i="26"/>
  <c r="B582" i="26" s="1"/>
  <c r="C590" i="26"/>
  <c r="B590" i="26" s="1"/>
  <c r="C598" i="26"/>
  <c r="B598" i="26" s="1"/>
  <c r="C606" i="26"/>
  <c r="B606" i="26" s="1"/>
  <c r="C614" i="26"/>
  <c r="B614" i="26" s="1"/>
  <c r="C622" i="26"/>
  <c r="B622" i="26" s="1"/>
  <c r="C630" i="26"/>
  <c r="C638" i="26"/>
  <c r="B638" i="26" s="1"/>
  <c r="C646" i="26"/>
  <c r="B646" i="26" s="1"/>
  <c r="C654" i="26"/>
  <c r="B654" i="26" s="1"/>
  <c r="C662" i="26"/>
  <c r="B662" i="26" s="1"/>
  <c r="C670" i="26"/>
  <c r="B670" i="26" s="1"/>
  <c r="C678" i="26"/>
  <c r="B678" i="26" s="1"/>
  <c r="C686" i="26"/>
  <c r="B686" i="26" s="1"/>
  <c r="C694" i="26"/>
  <c r="C702" i="26"/>
  <c r="C710" i="26"/>
  <c r="B710" i="26" s="1"/>
  <c r="C718" i="26"/>
  <c r="B718" i="26" s="1"/>
  <c r="C726" i="26"/>
  <c r="B726" i="26" s="1"/>
  <c r="C734" i="26"/>
  <c r="B734" i="26" s="1"/>
  <c r="C742" i="26"/>
  <c r="B742" i="26" s="1"/>
  <c r="C750" i="26"/>
  <c r="B750" i="26" s="1"/>
  <c r="C758" i="26"/>
  <c r="C766" i="26"/>
  <c r="B766" i="26" s="1"/>
  <c r="C774" i="26"/>
  <c r="B774" i="26" s="1"/>
  <c r="C782" i="26"/>
  <c r="C790" i="26"/>
  <c r="B790" i="26" s="1"/>
  <c r="C798" i="26"/>
  <c r="B798" i="26" s="1"/>
  <c r="C806" i="26"/>
  <c r="B806" i="26" s="1"/>
  <c r="C814" i="26"/>
  <c r="B814" i="26" s="1"/>
  <c r="C822" i="26"/>
  <c r="C830" i="26"/>
  <c r="C838" i="26"/>
  <c r="B838" i="26" s="1"/>
  <c r="C846" i="26"/>
  <c r="C854" i="26"/>
  <c r="B854" i="26" s="1"/>
  <c r="C1131" i="26"/>
  <c r="B1131" i="26" s="1"/>
  <c r="C1165" i="26"/>
  <c r="B1165" i="26" s="1"/>
  <c r="C1203" i="26"/>
  <c r="B1203" i="26" s="1"/>
  <c r="C1237" i="26"/>
  <c r="C1275" i="26"/>
  <c r="B1275" i="26" s="1"/>
  <c r="C1315" i="26"/>
  <c r="B1315" i="26" s="1"/>
  <c r="C1349" i="26"/>
  <c r="B1349" i="26" s="1"/>
  <c r="C1381" i="26"/>
  <c r="B1381" i="26" s="1"/>
  <c r="C1413" i="26"/>
  <c r="B1413" i="26" s="1"/>
  <c r="C1445" i="26"/>
  <c r="B1445" i="26" s="1"/>
  <c r="C1477" i="26"/>
  <c r="B1477" i="26" s="1"/>
  <c r="C1509" i="26"/>
  <c r="C1541" i="26"/>
  <c r="C1573" i="26"/>
  <c r="B1573" i="26" s="1"/>
  <c r="C1605" i="26"/>
  <c r="B1605" i="26" s="1"/>
  <c r="C226" i="26"/>
  <c r="B226" i="26" s="1"/>
  <c r="C250" i="26"/>
  <c r="B250" i="26" s="1"/>
  <c r="C273" i="26"/>
  <c r="B273" i="26" s="1"/>
  <c r="C296" i="26"/>
  <c r="B296" i="26" s="1"/>
  <c r="C312" i="26"/>
  <c r="C328" i="26"/>
  <c r="C344" i="26"/>
  <c r="B344" i="26" s="1"/>
  <c r="C357" i="26"/>
  <c r="C367" i="26"/>
  <c r="B367" i="26" s="1"/>
  <c r="C375" i="26"/>
  <c r="B375" i="26" s="1"/>
  <c r="C383" i="26"/>
  <c r="B383" i="26" s="1"/>
  <c r="C391" i="26"/>
  <c r="B391" i="26" s="1"/>
  <c r="C399" i="26"/>
  <c r="C407" i="26"/>
  <c r="B407" i="26" s="1"/>
  <c r="C415" i="26"/>
  <c r="B415" i="26" s="1"/>
  <c r="C423" i="26"/>
  <c r="B423" i="26" s="1"/>
  <c r="C431" i="26"/>
  <c r="B431" i="26" s="1"/>
  <c r="C439" i="26"/>
  <c r="B439" i="26" s="1"/>
  <c r="C447" i="26"/>
  <c r="B447" i="26" s="1"/>
  <c r="C455" i="26"/>
  <c r="B455" i="26" s="1"/>
  <c r="C463" i="26"/>
  <c r="C471" i="26"/>
  <c r="B471" i="26" s="1"/>
  <c r="C479" i="26"/>
  <c r="B479" i="26" s="1"/>
  <c r="C487" i="26"/>
  <c r="B487" i="26" s="1"/>
  <c r="C495" i="26"/>
  <c r="B495" i="26" s="1"/>
  <c r="C503" i="26"/>
  <c r="B503" i="26" s="1"/>
  <c r="C511" i="26"/>
  <c r="B511" i="26" s="1"/>
  <c r="C519" i="26"/>
  <c r="B519" i="26" s="1"/>
  <c r="C527" i="26"/>
  <c r="C535" i="26"/>
  <c r="B535" i="26" s="1"/>
  <c r="C543" i="26"/>
  <c r="B543" i="26" s="1"/>
  <c r="C551" i="26"/>
  <c r="B551" i="26" s="1"/>
  <c r="C559" i="26"/>
  <c r="B559" i="26" s="1"/>
  <c r="C567" i="26"/>
  <c r="B567" i="26" s="1"/>
  <c r="C575" i="26"/>
  <c r="B575" i="26" s="1"/>
  <c r="C583" i="26"/>
  <c r="B583" i="26" s="1"/>
  <c r="C591" i="26"/>
  <c r="C599" i="26"/>
  <c r="B599" i="26" s="1"/>
  <c r="C607" i="26"/>
  <c r="B607" i="26" s="1"/>
  <c r="C615" i="26"/>
  <c r="B615" i="26" s="1"/>
  <c r="C623" i="26"/>
  <c r="B623" i="26" s="1"/>
  <c r="C631" i="26"/>
  <c r="B631" i="26" s="1"/>
  <c r="C639" i="26"/>
  <c r="B639" i="26" s="1"/>
  <c r="C647" i="26"/>
  <c r="B647" i="26" s="1"/>
  <c r="C655" i="26"/>
  <c r="C663" i="26"/>
  <c r="B663" i="26" s="1"/>
  <c r="C671" i="26"/>
  <c r="B671" i="26" s="1"/>
  <c r="C679" i="26"/>
  <c r="B679" i="26" s="1"/>
  <c r="C687" i="26"/>
  <c r="B687" i="26" s="1"/>
  <c r="C695" i="26"/>
  <c r="B695" i="26" s="1"/>
  <c r="C703" i="26"/>
  <c r="B703" i="26" s="1"/>
  <c r="C711" i="26"/>
  <c r="B711" i="26" s="1"/>
  <c r="C719" i="26"/>
  <c r="C727" i="26"/>
  <c r="B727" i="26" s="1"/>
  <c r="C735" i="26"/>
  <c r="B735" i="26" s="1"/>
  <c r="C743" i="26"/>
  <c r="B743" i="26" s="1"/>
  <c r="C751" i="26"/>
  <c r="B751" i="26" s="1"/>
  <c r="C759" i="26"/>
  <c r="B759" i="26" s="1"/>
  <c r="C767" i="26"/>
  <c r="B767" i="26" s="1"/>
  <c r="C775" i="26"/>
  <c r="B775" i="26" s="1"/>
  <c r="C783" i="26"/>
  <c r="C791" i="26"/>
  <c r="B791" i="26" s="1"/>
  <c r="C799" i="26"/>
  <c r="B799" i="26" s="1"/>
  <c r="C807" i="26"/>
  <c r="B807" i="26" s="1"/>
  <c r="C815" i="26"/>
  <c r="B815" i="26" s="1"/>
  <c r="C823" i="26"/>
  <c r="B823" i="26" s="1"/>
  <c r="C831" i="26"/>
  <c r="B831" i="26" s="1"/>
  <c r="C839" i="26"/>
  <c r="B839" i="26" s="1"/>
  <c r="C847" i="26"/>
  <c r="C855" i="26"/>
  <c r="B855" i="26" s="1"/>
  <c r="C1133" i="26"/>
  <c r="B1133" i="26" s="1"/>
  <c r="C1171" i="26"/>
  <c r="B1171" i="26" s="1"/>
  <c r="C1205" i="26"/>
  <c r="B1205" i="26" s="1"/>
  <c r="C1243" i="26"/>
  <c r="B1243" i="26" s="1"/>
  <c r="C1283" i="26"/>
  <c r="B1283" i="26" s="1"/>
  <c r="C1317" i="26"/>
  <c r="B1317" i="26" s="1"/>
  <c r="C1355" i="26"/>
  <c r="C1387" i="26"/>
  <c r="C1419" i="26"/>
  <c r="B1419" i="26" s="1"/>
  <c r="C1451" i="26"/>
  <c r="B1451" i="26" s="1"/>
  <c r="C1483" i="26"/>
  <c r="B1483" i="26" s="1"/>
  <c r="C1515" i="26"/>
  <c r="B1515" i="26" s="1"/>
  <c r="C1547" i="26"/>
  <c r="B1547" i="26" s="1"/>
  <c r="C1579" i="26"/>
  <c r="B1579" i="26" s="1"/>
  <c r="C1611" i="26"/>
  <c r="C232" i="26"/>
  <c r="C256" i="26"/>
  <c r="B256" i="26" s="1"/>
  <c r="C274" i="26"/>
  <c r="B274" i="26" s="1"/>
  <c r="C297" i="26"/>
  <c r="B297" i="26" s="1"/>
  <c r="C313" i="26"/>
  <c r="B313" i="26" s="1"/>
  <c r="C329" i="26"/>
  <c r="B329" i="26" s="1"/>
  <c r="C345" i="26"/>
  <c r="B345" i="26" s="1"/>
  <c r="C360" i="26"/>
  <c r="C368" i="26"/>
  <c r="B368" i="26" s="1"/>
  <c r="C376" i="26"/>
  <c r="B376" i="26" s="1"/>
  <c r="C384" i="26"/>
  <c r="B384" i="26" s="1"/>
  <c r="C392" i="26"/>
  <c r="B392" i="26" s="1"/>
  <c r="C400" i="26"/>
  <c r="B400" i="26" s="1"/>
  <c r="C408" i="26"/>
  <c r="B408" i="26" s="1"/>
  <c r="C416" i="26"/>
  <c r="B416" i="26" s="1"/>
  <c r="C424" i="26"/>
  <c r="C432" i="26"/>
  <c r="B432" i="26" s="1"/>
  <c r="C440" i="26"/>
  <c r="B440" i="26" s="1"/>
  <c r="C448" i="26"/>
  <c r="B448" i="26" s="1"/>
  <c r="C456" i="26"/>
  <c r="B456" i="26" s="1"/>
  <c r="C464" i="26"/>
  <c r="B464" i="26" s="1"/>
  <c r="C472" i="26"/>
  <c r="B472" i="26" s="1"/>
  <c r="C480" i="26"/>
  <c r="B480" i="26" s="1"/>
  <c r="C488" i="26"/>
  <c r="C496" i="26"/>
  <c r="B496" i="26" s="1"/>
  <c r="C504" i="26"/>
  <c r="B504" i="26" s="1"/>
  <c r="C512" i="26"/>
  <c r="B512" i="26" s="1"/>
  <c r="C520" i="26"/>
  <c r="B520" i="26" s="1"/>
  <c r="C528" i="26"/>
  <c r="B528" i="26" s="1"/>
  <c r="C536" i="26"/>
  <c r="B536" i="26" s="1"/>
  <c r="C544" i="26"/>
  <c r="B544" i="26" s="1"/>
  <c r="C552" i="26"/>
  <c r="C560" i="26"/>
  <c r="B560" i="26" s="1"/>
  <c r="C568" i="26"/>
  <c r="B568" i="26" s="1"/>
  <c r="C576" i="26"/>
  <c r="B576" i="26" s="1"/>
  <c r="C584" i="26"/>
  <c r="B584" i="26" s="1"/>
  <c r="C592" i="26"/>
  <c r="B592" i="26" s="1"/>
  <c r="C600" i="26"/>
  <c r="B600" i="26" s="1"/>
  <c r="C608" i="26"/>
  <c r="B608" i="26" s="1"/>
  <c r="C616" i="26"/>
  <c r="C624" i="26"/>
  <c r="B624" i="26" s="1"/>
  <c r="C632" i="26"/>
  <c r="B632" i="26" s="1"/>
  <c r="C640" i="26"/>
  <c r="B640" i="26" s="1"/>
  <c r="C648" i="26"/>
  <c r="B648" i="26" s="1"/>
  <c r="C656" i="26"/>
  <c r="B656" i="26" s="1"/>
  <c r="C664" i="26"/>
  <c r="B664" i="26" s="1"/>
  <c r="C672" i="26"/>
  <c r="B672" i="26" s="1"/>
  <c r="C680" i="26"/>
  <c r="C688" i="26"/>
  <c r="B688" i="26" s="1"/>
  <c r="C696" i="26"/>
  <c r="B696" i="26" s="1"/>
  <c r="C704" i="26"/>
  <c r="B704" i="26" s="1"/>
  <c r="C712" i="26"/>
  <c r="B712" i="26" s="1"/>
  <c r="C720" i="26"/>
  <c r="B720" i="26" s="1"/>
  <c r="C728" i="26"/>
  <c r="B728" i="26" s="1"/>
  <c r="C736" i="26"/>
  <c r="B736" i="26" s="1"/>
  <c r="C744" i="26"/>
  <c r="C752" i="26"/>
  <c r="B752" i="26" s="1"/>
  <c r="C760" i="26"/>
  <c r="B760" i="26" s="1"/>
  <c r="C768" i="26"/>
  <c r="B768" i="26" s="1"/>
  <c r="C776" i="26"/>
  <c r="B776" i="26" s="1"/>
  <c r="C784" i="26"/>
  <c r="B784" i="26" s="1"/>
  <c r="C792" i="26"/>
  <c r="B792" i="26" s="1"/>
  <c r="C800" i="26"/>
  <c r="B800" i="26" s="1"/>
  <c r="C808" i="26"/>
  <c r="C816" i="26"/>
  <c r="B816" i="26" s="1"/>
  <c r="C824" i="26"/>
  <c r="B824" i="26" s="1"/>
  <c r="C832" i="26"/>
  <c r="B832" i="26" s="1"/>
  <c r="C840" i="26"/>
  <c r="B840" i="26" s="1"/>
  <c r="C848" i="26"/>
  <c r="B848" i="26" s="1"/>
  <c r="C856" i="26"/>
  <c r="B856" i="26" s="1"/>
  <c r="C1139" i="26"/>
  <c r="B1139" i="26" s="1"/>
  <c r="C1173" i="26"/>
  <c r="C1211" i="26"/>
  <c r="B1211" i="26" s="1"/>
  <c r="C1251" i="26"/>
  <c r="B1251" i="26" s="1"/>
  <c r="C1285" i="26"/>
  <c r="B1285" i="26" s="1"/>
  <c r="C1323" i="26"/>
  <c r="B1323" i="26" s="1"/>
  <c r="C1357" i="26"/>
  <c r="B1357" i="26" s="1"/>
  <c r="C1389" i="26"/>
  <c r="B1389" i="26" s="1"/>
  <c r="C1421" i="26"/>
  <c r="B1421" i="26" s="1"/>
  <c r="C1453" i="26"/>
  <c r="C1485" i="26"/>
  <c r="C1517" i="26"/>
  <c r="B1517" i="26" s="1"/>
  <c r="C1549" i="26"/>
  <c r="C1581" i="26"/>
  <c r="B1581" i="26" s="1"/>
  <c r="C1613" i="26"/>
  <c r="B1613" i="26" s="1"/>
  <c r="C234" i="26"/>
  <c r="B234" i="26" s="1"/>
  <c r="C257" i="26"/>
  <c r="B257" i="26" s="1"/>
  <c r="C280" i="26"/>
  <c r="B280" i="26" s="1"/>
  <c r="C298" i="26"/>
  <c r="C314" i="26"/>
  <c r="B314" i="26" s="1"/>
  <c r="C330" i="26"/>
  <c r="B330" i="26" s="1"/>
  <c r="C346" i="26"/>
  <c r="B346" i="26" s="1"/>
  <c r="C361" i="26"/>
  <c r="B361" i="26" s="1"/>
  <c r="C369" i="26"/>
  <c r="B369" i="26" s="1"/>
  <c r="C377" i="26"/>
  <c r="B377" i="26" s="1"/>
  <c r="C385" i="26"/>
  <c r="C393" i="26"/>
  <c r="B393" i="26" s="1"/>
  <c r="C401" i="26"/>
  <c r="B401" i="26" s="1"/>
  <c r="C409" i="26"/>
  <c r="B409" i="26" s="1"/>
  <c r="C417" i="26"/>
  <c r="B417" i="26" s="1"/>
  <c r="C425" i="26"/>
  <c r="B425" i="26" s="1"/>
  <c r="C433" i="26"/>
  <c r="B433" i="26" s="1"/>
  <c r="C441" i="26"/>
  <c r="B441" i="26" s="1"/>
  <c r="C449" i="26"/>
  <c r="C457" i="26"/>
  <c r="B457" i="26" s="1"/>
  <c r="C465" i="26"/>
  <c r="B465" i="26" s="1"/>
  <c r="C473" i="26"/>
  <c r="B473" i="26" s="1"/>
  <c r="C481" i="26"/>
  <c r="B481" i="26" s="1"/>
  <c r="C489" i="26"/>
  <c r="B489" i="26" s="1"/>
  <c r="C497" i="26"/>
  <c r="B497" i="26" s="1"/>
  <c r="C505" i="26"/>
  <c r="B505" i="26" s="1"/>
  <c r="C513" i="26"/>
  <c r="C521" i="26"/>
  <c r="B521" i="26" s="1"/>
  <c r="C529" i="26"/>
  <c r="B529" i="26" s="1"/>
  <c r="C537" i="26"/>
  <c r="C545" i="26"/>
  <c r="B545" i="26" s="1"/>
  <c r="C553" i="26"/>
  <c r="B553" i="26" s="1"/>
  <c r="C561" i="26"/>
  <c r="B561" i="26" s="1"/>
  <c r="C569" i="26"/>
  <c r="B569" i="26" s="1"/>
  <c r="C577" i="26"/>
  <c r="C585" i="26"/>
  <c r="B585" i="26" s="1"/>
  <c r="C593" i="26"/>
  <c r="B593" i="26" s="1"/>
  <c r="C601" i="26"/>
  <c r="C609" i="26"/>
  <c r="B609" i="26" s="1"/>
  <c r="C617" i="26"/>
  <c r="B617" i="26" s="1"/>
  <c r="C625" i="26"/>
  <c r="B625" i="26" s="1"/>
  <c r="C633" i="26"/>
  <c r="B633" i="26" s="1"/>
  <c r="C641" i="26"/>
  <c r="B641" i="26" s="1"/>
  <c r="C649" i="26"/>
  <c r="B649" i="26" s="1"/>
  <c r="C657" i="26"/>
  <c r="B657" i="26" s="1"/>
  <c r="C665" i="26"/>
  <c r="C673" i="26"/>
  <c r="B673" i="26" s="1"/>
  <c r="C681" i="26"/>
  <c r="B681" i="26" s="1"/>
  <c r="C689" i="26"/>
  <c r="B689" i="26" s="1"/>
  <c r="C697" i="26"/>
  <c r="B697" i="26" s="1"/>
  <c r="C705" i="26"/>
  <c r="C713" i="26"/>
  <c r="B713" i="26" s="1"/>
  <c r="C721" i="26"/>
  <c r="B721" i="26" s="1"/>
  <c r="C729" i="26"/>
  <c r="C737" i="26"/>
  <c r="B737" i="26" s="1"/>
  <c r="C745" i="26"/>
  <c r="B745" i="26" s="1"/>
  <c r="C753" i="26"/>
  <c r="B753" i="26" s="1"/>
  <c r="C761" i="26"/>
  <c r="B761" i="26" s="1"/>
  <c r="C769" i="26"/>
  <c r="C777" i="26"/>
  <c r="B777" i="26" s="1"/>
  <c r="C785" i="26"/>
  <c r="B785" i="26" s="1"/>
  <c r="C793" i="26"/>
  <c r="C801" i="26"/>
  <c r="B801" i="26" s="1"/>
  <c r="C809" i="26"/>
  <c r="B809" i="26" s="1"/>
  <c r="C817" i="26"/>
  <c r="B817" i="26" s="1"/>
  <c r="C825" i="26"/>
  <c r="B825" i="26" s="1"/>
  <c r="C833" i="26"/>
  <c r="C841" i="26"/>
  <c r="B841" i="26" s="1"/>
  <c r="C849" i="26"/>
  <c r="B849" i="26" s="1"/>
  <c r="C857" i="26"/>
  <c r="C1147" i="26"/>
  <c r="B1147" i="26" s="1"/>
  <c r="C1187" i="26"/>
  <c r="B1187" i="26" s="1"/>
  <c r="C1221" i="26"/>
  <c r="B1221" i="26" s="1"/>
  <c r="C1259" i="26"/>
  <c r="B1259" i="26" s="1"/>
  <c r="C1293" i="26"/>
  <c r="B1293" i="26" s="1"/>
  <c r="C1331" i="26"/>
  <c r="C1365" i="26"/>
  <c r="B1365" i="26" s="1"/>
  <c r="C1397" i="26"/>
  <c r="B1397" i="26" s="1"/>
  <c r="C1429" i="26"/>
  <c r="B1429" i="26" s="1"/>
  <c r="C1461" i="26"/>
  <c r="B1461" i="26" s="1"/>
  <c r="C1493" i="26"/>
  <c r="B1493" i="26" s="1"/>
  <c r="C1525" i="26"/>
  <c r="B1525" i="26" s="1"/>
  <c r="C1557" i="26"/>
  <c r="C1589" i="26"/>
  <c r="C1621" i="26"/>
  <c r="B1621" i="26" s="1"/>
  <c r="C241" i="26"/>
  <c r="B241" i="26" s="1"/>
  <c r="C264" i="26"/>
  <c r="B264" i="26" s="1"/>
  <c r="C282" i="26"/>
  <c r="B282" i="26" s="1"/>
  <c r="C304" i="26"/>
  <c r="B304" i="26" s="1"/>
  <c r="C320" i="26"/>
  <c r="B320" i="26" s="1"/>
  <c r="C336" i="26"/>
  <c r="C352" i="26"/>
  <c r="C363" i="26"/>
  <c r="B363" i="26" s="1"/>
  <c r="C371" i="26"/>
  <c r="C379" i="26"/>
  <c r="B379" i="26" s="1"/>
  <c r="C387" i="26"/>
  <c r="B387" i="26" s="1"/>
  <c r="C395" i="26"/>
  <c r="B395" i="26" s="1"/>
  <c r="C403" i="26"/>
  <c r="B403" i="26" s="1"/>
  <c r="C411" i="26"/>
  <c r="C419" i="26"/>
  <c r="B419" i="26" s="1"/>
  <c r="C427" i="26"/>
  <c r="B427" i="26" s="1"/>
  <c r="C435" i="26"/>
  <c r="B435" i="26" s="1"/>
  <c r="C443" i="26"/>
  <c r="B443" i="26" s="1"/>
  <c r="C451" i="26"/>
  <c r="B451" i="26" s="1"/>
  <c r="C459" i="26"/>
  <c r="B459" i="26" s="1"/>
  <c r="C467" i="26"/>
  <c r="B467" i="26" s="1"/>
  <c r="C475" i="26"/>
  <c r="C483" i="26"/>
  <c r="B483" i="26" s="1"/>
  <c r="C491" i="26"/>
  <c r="B491" i="26" s="1"/>
  <c r="C499" i="26"/>
  <c r="B499" i="26" s="1"/>
  <c r="C507" i="26"/>
  <c r="B507" i="26" s="1"/>
  <c r="C515" i="26"/>
  <c r="B515" i="26" s="1"/>
  <c r="C523" i="26"/>
  <c r="B523" i="26" s="1"/>
  <c r="C531" i="26"/>
  <c r="B531" i="26" s="1"/>
  <c r="C539" i="26"/>
  <c r="C547" i="26"/>
  <c r="B547" i="26" s="1"/>
  <c r="C555" i="26"/>
  <c r="B555" i="26" s="1"/>
  <c r="C563" i="26"/>
  <c r="B563" i="26" s="1"/>
  <c r="C571" i="26"/>
  <c r="B571" i="26" s="1"/>
  <c r="C579" i="26"/>
  <c r="B579" i="26" s="1"/>
  <c r="C587" i="26"/>
  <c r="B587" i="26" s="1"/>
  <c r="C595" i="26"/>
  <c r="B595" i="26" s="1"/>
  <c r="C603" i="26"/>
  <c r="C611" i="26"/>
  <c r="B611" i="26" s="1"/>
  <c r="C619" i="26"/>
  <c r="B619" i="26" s="1"/>
  <c r="C627" i="26"/>
  <c r="B627" i="26" s="1"/>
  <c r="C635" i="26"/>
  <c r="B635" i="26" s="1"/>
  <c r="C643" i="26"/>
  <c r="B643" i="26" s="1"/>
  <c r="C651" i="26"/>
  <c r="B651" i="26" s="1"/>
  <c r="C659" i="26"/>
  <c r="B659" i="26" s="1"/>
  <c r="C667" i="26"/>
  <c r="C675" i="26"/>
  <c r="B675" i="26" s="1"/>
  <c r="C683" i="26"/>
  <c r="B683" i="26" s="1"/>
  <c r="C691" i="26"/>
  <c r="C699" i="26"/>
  <c r="B699" i="26" s="1"/>
  <c r="C707" i="26"/>
  <c r="B707" i="26" s="1"/>
  <c r="C715" i="26"/>
  <c r="B715" i="26" s="1"/>
  <c r="C723" i="26"/>
  <c r="B723" i="26" s="1"/>
  <c r="C731" i="26"/>
  <c r="C739" i="26"/>
  <c r="B739" i="26" s="1"/>
  <c r="C747" i="26"/>
  <c r="B747" i="26" s="1"/>
  <c r="C755" i="26"/>
  <c r="B755" i="26" s="1"/>
  <c r="C763" i="26"/>
  <c r="B763" i="26" s="1"/>
  <c r="C771" i="26"/>
  <c r="B771" i="26" s="1"/>
  <c r="C779" i="26"/>
  <c r="B779" i="26" s="1"/>
  <c r="C787" i="26"/>
  <c r="B787" i="26" s="1"/>
  <c r="C795" i="26"/>
  <c r="C803" i="26"/>
  <c r="C811" i="26"/>
  <c r="B811" i="26" s="1"/>
  <c r="C819" i="26"/>
  <c r="B819" i="26" s="1"/>
  <c r="C827" i="26"/>
  <c r="B827" i="26" s="1"/>
  <c r="C835" i="26"/>
  <c r="B835" i="26" s="1"/>
  <c r="C843" i="26"/>
  <c r="B843" i="26" s="1"/>
  <c r="C851" i="26"/>
  <c r="B851" i="26" s="1"/>
  <c r="C859" i="26"/>
  <c r="B859" i="26" s="1"/>
  <c r="C490" i="26"/>
  <c r="C458" i="26"/>
  <c r="B458" i="26" s="1"/>
  <c r="C426" i="26"/>
  <c r="B426" i="26" s="1"/>
  <c r="C394" i="26"/>
  <c r="B394" i="26" s="1"/>
  <c r="C362" i="26"/>
  <c r="B362" i="26" s="1"/>
  <c r="C299" i="26"/>
  <c r="B299" i="26" s="1"/>
  <c r="C1619" i="26"/>
  <c r="B1619" i="26" s="1"/>
  <c r="C1491" i="26"/>
  <c r="C1363" i="26"/>
  <c r="B1363" i="26" s="1"/>
  <c r="C1219" i="26"/>
  <c r="B1219" i="26" s="1"/>
  <c r="C516" i="26"/>
  <c r="B516" i="26" s="1"/>
  <c r="C484" i="26"/>
  <c r="B484" i="26" s="1"/>
  <c r="C452" i="26"/>
  <c r="B452" i="26" s="1"/>
  <c r="C420" i="26"/>
  <c r="B420" i="26" s="1"/>
  <c r="C388" i="26"/>
  <c r="B388" i="26" s="1"/>
  <c r="C353" i="26"/>
  <c r="C288" i="26"/>
  <c r="C1595" i="26"/>
  <c r="B1595" i="26" s="1"/>
  <c r="C1467" i="26"/>
  <c r="B1467" i="26" s="1"/>
  <c r="C1333" i="26"/>
  <c r="B1333" i="26" s="1"/>
  <c r="C1189" i="26"/>
  <c r="B1189" i="26" s="1"/>
  <c r="C861" i="26"/>
  <c r="B861" i="26" s="1"/>
  <c r="C834" i="26"/>
  <c r="B834" i="26" s="1"/>
  <c r="C802" i="26"/>
  <c r="C770" i="26"/>
  <c r="B770" i="26" s="1"/>
  <c r="C738" i="26"/>
  <c r="B738" i="26" s="1"/>
  <c r="C706" i="26"/>
  <c r="C674" i="26"/>
  <c r="B674" i="26" s="1"/>
  <c r="C642" i="26"/>
  <c r="B642" i="26" s="1"/>
  <c r="C610" i="26"/>
  <c r="B610" i="26" s="1"/>
  <c r="C578" i="26"/>
  <c r="B578" i="26" s="1"/>
  <c r="C546" i="26"/>
  <c r="B546" i="26" s="1"/>
  <c r="C514" i="26"/>
  <c r="B514" i="26" s="1"/>
  <c r="C482" i="26"/>
  <c r="B482" i="26" s="1"/>
  <c r="C450" i="26"/>
  <c r="B450" i="26" s="1"/>
  <c r="C418" i="26"/>
  <c r="B418" i="26" s="1"/>
  <c r="C386" i="26"/>
  <c r="B386" i="26" s="1"/>
  <c r="C347" i="26"/>
  <c r="B347" i="26" s="1"/>
  <c r="C281" i="26"/>
  <c r="B281" i="26" s="1"/>
  <c r="C1587" i="26"/>
  <c r="C1459" i="26"/>
  <c r="C1325" i="26"/>
  <c r="B1325" i="26" s="1"/>
  <c r="C1179" i="26"/>
  <c r="B1179" i="26" s="1"/>
  <c r="C668" i="26"/>
  <c r="B668" i="26" s="1"/>
  <c r="C636" i="26"/>
  <c r="B636" i="26" s="1"/>
  <c r="C604" i="26"/>
  <c r="B604" i="26" s="1"/>
  <c r="C572" i="26"/>
  <c r="B572" i="26" s="1"/>
  <c r="C540" i="26"/>
  <c r="C508" i="26"/>
  <c r="C476" i="26"/>
  <c r="B476" i="26" s="1"/>
  <c r="C444" i="26"/>
  <c r="B444" i="26" s="1"/>
  <c r="C412" i="26"/>
  <c r="B412" i="26" s="1"/>
  <c r="C380" i="26"/>
  <c r="B380" i="26" s="1"/>
  <c r="C337" i="26"/>
  <c r="B337" i="26" s="1"/>
  <c r="C265" i="26"/>
  <c r="B265" i="26" s="1"/>
  <c r="C1563" i="26"/>
  <c r="C1435" i="26"/>
  <c r="B1435" i="26" s="1"/>
  <c r="C1299" i="26"/>
  <c r="B1299" i="26" s="1"/>
  <c r="C1155" i="26"/>
  <c r="B1155" i="26" s="1"/>
  <c r="C858" i="26"/>
  <c r="B858" i="26" s="1"/>
  <c r="C826" i="26"/>
  <c r="B826" i="26" s="1"/>
  <c r="C794" i="26"/>
  <c r="B794" i="26" s="1"/>
  <c r="C762" i="26"/>
  <c r="B762" i="26" s="1"/>
  <c r="C730" i="26"/>
  <c r="C698" i="26"/>
  <c r="B698" i="26" s="1"/>
  <c r="C666" i="26"/>
  <c r="B666" i="26" s="1"/>
  <c r="C634" i="26"/>
  <c r="B634" i="26" s="1"/>
  <c r="C602" i="26"/>
  <c r="B602" i="26" s="1"/>
  <c r="C570" i="26"/>
  <c r="B570" i="26" s="1"/>
  <c r="C538" i="26"/>
  <c r="B538" i="26" s="1"/>
  <c r="C506" i="26"/>
  <c r="B506" i="26" s="1"/>
  <c r="C474" i="26"/>
  <c r="C442" i="26"/>
  <c r="B442" i="26" s="1"/>
  <c r="C410" i="26"/>
  <c r="B410" i="26" s="1"/>
  <c r="C378" i="26"/>
  <c r="B378" i="26" s="1"/>
  <c r="C331" i="26"/>
  <c r="B331" i="26" s="1"/>
  <c r="C258" i="26"/>
  <c r="B258" i="26" s="1"/>
  <c r="C1555" i="26"/>
  <c r="B1555" i="26" s="1"/>
  <c r="C1427" i="26"/>
  <c r="B1427" i="26" s="1"/>
  <c r="C1291" i="26"/>
  <c r="C1141" i="26"/>
  <c r="C1098" i="26"/>
  <c r="B1098" i="26" s="1"/>
  <c r="C3243" i="26"/>
  <c r="B3243" i="26" s="1"/>
  <c r="C5216" i="26"/>
  <c r="B5216" i="26" s="1"/>
  <c r="C1104" i="26"/>
  <c r="B1104" i="26" s="1"/>
  <c r="C1116" i="26"/>
  <c r="B1116" i="26" s="1"/>
  <c r="C1126" i="26"/>
  <c r="C1134" i="26"/>
  <c r="B1134" i="26" s="1"/>
  <c r="C1142" i="26"/>
  <c r="B1142" i="26" s="1"/>
  <c r="C1150" i="26"/>
  <c r="C1158" i="26"/>
  <c r="B1158" i="26" s="1"/>
  <c r="C1166" i="26"/>
  <c r="B1166" i="26" s="1"/>
  <c r="C1174" i="26"/>
  <c r="B1174" i="26" s="1"/>
  <c r="C1182" i="26"/>
  <c r="B1182" i="26" s="1"/>
  <c r="C1190" i="26"/>
  <c r="C1198" i="26"/>
  <c r="B1198" i="26" s="1"/>
  <c r="C1206" i="26"/>
  <c r="B1206" i="26" s="1"/>
  <c r="C1214" i="26"/>
  <c r="C1222" i="26"/>
  <c r="B1222" i="26" s="1"/>
  <c r="C1230" i="26"/>
  <c r="B1230" i="26" s="1"/>
  <c r="C1238" i="26"/>
  <c r="B1238" i="26" s="1"/>
  <c r="C1246" i="26"/>
  <c r="B1246" i="26" s="1"/>
  <c r="C1254" i="26"/>
  <c r="C1262" i="26"/>
  <c r="B1262" i="26" s="1"/>
  <c r="C1270" i="26"/>
  <c r="B1270" i="26" s="1"/>
  <c r="C1278" i="26"/>
  <c r="C1286" i="26"/>
  <c r="B1286" i="26" s="1"/>
  <c r="C1294" i="26"/>
  <c r="B1294" i="26" s="1"/>
  <c r="C1302" i="26"/>
  <c r="B1302" i="26" s="1"/>
  <c r="C1310" i="26"/>
  <c r="B1310" i="26" s="1"/>
  <c r="C1318" i="26"/>
  <c r="C1326" i="26"/>
  <c r="C1334" i="26"/>
  <c r="B1334" i="26" s="1"/>
  <c r="C1342" i="26"/>
  <c r="C1350" i="26"/>
  <c r="B1350" i="26" s="1"/>
  <c r="C1358" i="26"/>
  <c r="B1358" i="26" s="1"/>
  <c r="C1366" i="26"/>
  <c r="B1366" i="26" s="1"/>
  <c r="C1374" i="26"/>
  <c r="B1374" i="26" s="1"/>
  <c r="C1382" i="26"/>
  <c r="C1390" i="26"/>
  <c r="C1398" i="26"/>
  <c r="B1398" i="26" s="1"/>
  <c r="C1406" i="26"/>
  <c r="C1414" i="26"/>
  <c r="B1414" i="26" s="1"/>
  <c r="C1422" i="26"/>
  <c r="B1422" i="26" s="1"/>
  <c r="C1430" i="26"/>
  <c r="B1430" i="26" s="1"/>
  <c r="C1438" i="26"/>
  <c r="B1438" i="26" s="1"/>
  <c r="C1446" i="26"/>
  <c r="C1454" i="26"/>
  <c r="C1462" i="26"/>
  <c r="B1462" i="26" s="1"/>
  <c r="C1470" i="26"/>
  <c r="C1478" i="26"/>
  <c r="B1478" i="26" s="1"/>
  <c r="C1486" i="26"/>
  <c r="B1486" i="26" s="1"/>
  <c r="C1494" i="26"/>
  <c r="B1494" i="26" s="1"/>
  <c r="C1502" i="26"/>
  <c r="B1502" i="26" s="1"/>
  <c r="C1510" i="26"/>
  <c r="C1518" i="26"/>
  <c r="C1526" i="26"/>
  <c r="B1526" i="26" s="1"/>
  <c r="C1534" i="26"/>
  <c r="C1542" i="26"/>
  <c r="B1542" i="26" s="1"/>
  <c r="C1550" i="26"/>
  <c r="B1550" i="26" s="1"/>
  <c r="C1558" i="26"/>
  <c r="B1558" i="26" s="1"/>
  <c r="C1566" i="26"/>
  <c r="B1566" i="26" s="1"/>
  <c r="C1574" i="26"/>
  <c r="C1582" i="26"/>
  <c r="C1590" i="26"/>
  <c r="B1590" i="26" s="1"/>
  <c r="C1598" i="26"/>
  <c r="C1606" i="26"/>
  <c r="B1606" i="26" s="1"/>
  <c r="C1614" i="26"/>
  <c r="B1614" i="26" s="1"/>
  <c r="C1622" i="26"/>
  <c r="B1622" i="26" s="1"/>
  <c r="C1630" i="26"/>
  <c r="C227" i="26"/>
  <c r="C235" i="26"/>
  <c r="B235" i="26" s="1"/>
  <c r="C243" i="26"/>
  <c r="B243" i="26" s="1"/>
  <c r="C251" i="26"/>
  <c r="B251" i="26" s="1"/>
  <c r="C259" i="26"/>
  <c r="B259" i="26" s="1"/>
  <c r="C267" i="26"/>
  <c r="B267" i="26" s="1"/>
  <c r="C275" i="26"/>
  <c r="B275" i="26" s="1"/>
  <c r="C283" i="26"/>
  <c r="C291" i="26"/>
  <c r="C5224" i="26"/>
  <c r="B5224" i="26" s="1"/>
  <c r="C1105" i="26"/>
  <c r="B1105" i="26" s="1"/>
  <c r="C1119" i="26"/>
  <c r="C1127" i="26"/>
  <c r="B1127" i="26" s="1"/>
  <c r="C1135" i="26"/>
  <c r="B1135" i="26" s="1"/>
  <c r="C1143" i="26"/>
  <c r="B1143" i="26" s="1"/>
  <c r="C1151" i="26"/>
  <c r="C1159" i="26"/>
  <c r="C1167" i="26"/>
  <c r="C1175" i="26"/>
  <c r="B1175" i="26" s="1"/>
  <c r="C1183" i="26"/>
  <c r="C1191" i="26"/>
  <c r="B1191" i="26" s="1"/>
  <c r="C1199" i="26"/>
  <c r="B1199" i="26" s="1"/>
  <c r="C1207" i="26"/>
  <c r="B1207" i="26" s="1"/>
  <c r="C1215" i="26"/>
  <c r="C1223" i="26"/>
  <c r="C1231" i="26"/>
  <c r="C1239" i="26"/>
  <c r="B1239" i="26" s="1"/>
  <c r="C1247" i="26"/>
  <c r="C1255" i="26"/>
  <c r="B1255" i="26" s="1"/>
  <c r="C1263" i="26"/>
  <c r="B1263" i="26" s="1"/>
  <c r="C1271" i="26"/>
  <c r="B1271" i="26" s="1"/>
  <c r="C1279" i="26"/>
  <c r="C1287" i="26"/>
  <c r="C1295" i="26"/>
  <c r="C1303" i="26"/>
  <c r="B1303" i="26" s="1"/>
  <c r="C1311" i="26"/>
  <c r="C1319" i="26"/>
  <c r="B1319" i="26" s="1"/>
  <c r="C1327" i="26"/>
  <c r="B1327" i="26" s="1"/>
  <c r="C1335" i="26"/>
  <c r="B1335" i="26" s="1"/>
  <c r="C1343" i="26"/>
  <c r="C1351" i="26"/>
  <c r="C1359" i="26"/>
  <c r="C1367" i="26"/>
  <c r="B1367" i="26" s="1"/>
  <c r="C1375" i="26"/>
  <c r="C1383" i="26"/>
  <c r="B1383" i="26" s="1"/>
  <c r="C1391" i="26"/>
  <c r="B1391" i="26" s="1"/>
  <c r="C1399" i="26"/>
  <c r="B1399" i="26" s="1"/>
  <c r="C1407" i="26"/>
  <c r="C1415" i="26"/>
  <c r="C1423" i="26"/>
  <c r="C1431" i="26"/>
  <c r="B1431" i="26" s="1"/>
  <c r="C1439" i="26"/>
  <c r="C1447" i="26"/>
  <c r="B1447" i="26" s="1"/>
  <c r="C1455" i="26"/>
  <c r="B1455" i="26" s="1"/>
  <c r="C1463" i="26"/>
  <c r="B1463" i="26" s="1"/>
  <c r="C1471" i="26"/>
  <c r="C1479" i="26"/>
  <c r="C1487" i="26"/>
  <c r="C1495" i="26"/>
  <c r="B1495" i="26" s="1"/>
  <c r="C1503" i="26"/>
  <c r="C1511" i="26"/>
  <c r="B1511" i="26" s="1"/>
  <c r="C1519" i="26"/>
  <c r="B1519" i="26" s="1"/>
  <c r="C1527" i="26"/>
  <c r="B1527" i="26" s="1"/>
  <c r="C1535" i="26"/>
  <c r="C1543" i="26"/>
  <c r="C1551" i="26"/>
  <c r="C1559" i="26"/>
  <c r="B1559" i="26" s="1"/>
  <c r="C1567" i="26"/>
  <c r="C1575" i="26"/>
  <c r="B1575" i="26" s="1"/>
  <c r="C1583" i="26"/>
  <c r="B1583" i="26" s="1"/>
  <c r="C1591" i="26"/>
  <c r="B1591" i="26" s="1"/>
  <c r="C1599" i="26"/>
  <c r="C1607" i="26"/>
  <c r="C1615" i="26"/>
  <c r="C1623" i="26"/>
  <c r="B1623" i="26" s="1"/>
  <c r="C1631" i="26"/>
  <c r="C228" i="26"/>
  <c r="B228" i="26" s="1"/>
  <c r="C236" i="26"/>
  <c r="B236" i="26" s="1"/>
  <c r="C244" i="26"/>
  <c r="B244" i="26" s="1"/>
  <c r="C252" i="26"/>
  <c r="C260" i="26"/>
  <c r="C268" i="26"/>
  <c r="C276" i="26"/>
  <c r="B276" i="26" s="1"/>
  <c r="C284" i="26"/>
  <c r="C292" i="26"/>
  <c r="B292" i="26" s="1"/>
  <c r="C300" i="26"/>
  <c r="B300" i="26" s="1"/>
  <c r="C308" i="26"/>
  <c r="B308" i="26" s="1"/>
  <c r="C316" i="26"/>
  <c r="C324" i="26"/>
  <c r="C332" i="26"/>
  <c r="C340" i="26"/>
  <c r="B340" i="26" s="1"/>
  <c r="C348" i="26"/>
  <c r="C356" i="26"/>
  <c r="B356" i="26" s="1"/>
  <c r="C5231" i="26"/>
  <c r="B5231" i="26" s="1"/>
  <c r="C1095" i="26"/>
  <c r="B1095" i="26" s="1"/>
  <c r="C1106" i="26"/>
  <c r="C1120" i="26"/>
  <c r="C1128" i="26"/>
  <c r="B1128" i="26" s="1"/>
  <c r="C1136" i="26"/>
  <c r="B1136" i="26" s="1"/>
  <c r="C1144" i="26"/>
  <c r="C1152" i="26"/>
  <c r="B1152" i="26" s="1"/>
  <c r="C1160" i="26"/>
  <c r="B1160" i="26" s="1"/>
  <c r="C1168" i="26"/>
  <c r="B1168" i="26" s="1"/>
  <c r="C1176" i="26"/>
  <c r="C1184" i="26"/>
  <c r="C1192" i="26"/>
  <c r="C1200" i="26"/>
  <c r="B1200" i="26" s="1"/>
  <c r="C1208" i="26"/>
  <c r="C1216" i="26"/>
  <c r="B1216" i="26" s="1"/>
  <c r="C1224" i="26"/>
  <c r="B1224" i="26" s="1"/>
  <c r="C1232" i="26"/>
  <c r="B1232" i="26" s="1"/>
  <c r="C1240" i="26"/>
  <c r="C1248" i="26"/>
  <c r="C1256" i="26"/>
  <c r="C1264" i="26"/>
  <c r="B1264" i="26" s="1"/>
  <c r="C1272" i="26"/>
  <c r="C1280" i="26"/>
  <c r="B1280" i="26" s="1"/>
  <c r="C1288" i="26"/>
  <c r="B1288" i="26" s="1"/>
  <c r="C1296" i="26"/>
  <c r="B1296" i="26" s="1"/>
  <c r="C1304" i="26"/>
  <c r="C1312" i="26"/>
  <c r="C1320" i="26"/>
  <c r="C1328" i="26"/>
  <c r="B1328" i="26" s="1"/>
  <c r="C1336" i="26"/>
  <c r="C1344" i="26"/>
  <c r="B1344" i="26" s="1"/>
  <c r="C1352" i="26"/>
  <c r="B1352" i="26" s="1"/>
  <c r="C1360" i="26"/>
  <c r="B1360" i="26" s="1"/>
  <c r="C1368" i="26"/>
  <c r="C1376" i="26"/>
  <c r="C1384" i="26"/>
  <c r="C1392" i="26"/>
  <c r="B1392" i="26" s="1"/>
  <c r="C1400" i="26"/>
  <c r="C1408" i="26"/>
  <c r="B1408" i="26" s="1"/>
  <c r="C1416" i="26"/>
  <c r="B1416" i="26" s="1"/>
  <c r="C1424" i="26"/>
  <c r="B1424" i="26" s="1"/>
  <c r="C1432" i="26"/>
  <c r="C1440" i="26"/>
  <c r="C1448" i="26"/>
  <c r="C1456" i="26"/>
  <c r="B1456" i="26" s="1"/>
  <c r="C1464" i="26"/>
  <c r="C1472" i="26"/>
  <c r="B1472" i="26" s="1"/>
  <c r="C1480" i="26"/>
  <c r="B1480" i="26" s="1"/>
  <c r="C1488" i="26"/>
  <c r="B1488" i="26" s="1"/>
  <c r="C1496" i="26"/>
  <c r="C1504" i="26"/>
  <c r="C1512" i="26"/>
  <c r="C1520" i="26"/>
  <c r="B1520" i="26" s="1"/>
  <c r="C1528" i="26"/>
  <c r="C1536" i="26"/>
  <c r="B1536" i="26" s="1"/>
  <c r="C1544" i="26"/>
  <c r="B1544" i="26" s="1"/>
  <c r="C1552" i="26"/>
  <c r="B1552" i="26" s="1"/>
  <c r="C1560" i="26"/>
  <c r="C1568" i="26"/>
  <c r="C1576" i="26"/>
  <c r="C1584" i="26"/>
  <c r="C1592" i="26"/>
  <c r="C1600" i="26"/>
  <c r="B1600" i="26" s="1"/>
  <c r="C1608" i="26"/>
  <c r="B1608" i="26" s="1"/>
  <c r="C1616" i="26"/>
  <c r="B1616" i="26" s="1"/>
  <c r="C1624" i="26"/>
  <c r="C1632" i="26"/>
  <c r="C229" i="26"/>
  <c r="B229" i="26" s="1"/>
  <c r="C237" i="26"/>
  <c r="B237" i="26" s="1"/>
  <c r="C245" i="26"/>
  <c r="C253" i="26"/>
  <c r="B253" i="26" s="1"/>
  <c r="C261" i="26"/>
  <c r="B261" i="26" s="1"/>
  <c r="C269" i="26"/>
  <c r="B269" i="26" s="1"/>
  <c r="C277" i="26"/>
  <c r="C285" i="26"/>
  <c r="C293" i="26"/>
  <c r="C301" i="26"/>
  <c r="B301" i="26" s="1"/>
  <c r="C309" i="26"/>
  <c r="C317" i="26"/>
  <c r="B317" i="26" s="1"/>
  <c r="C325" i="26"/>
  <c r="B325" i="26" s="1"/>
  <c r="C333" i="26"/>
  <c r="B333" i="26" s="1"/>
  <c r="C341" i="26"/>
  <c r="C349" i="26"/>
  <c r="C5234" i="26"/>
  <c r="C1096" i="26"/>
  <c r="B1096" i="26" s="1"/>
  <c r="C1108" i="26"/>
  <c r="C1121" i="26"/>
  <c r="B1121" i="26" s="1"/>
  <c r="C1129" i="26"/>
  <c r="B1129" i="26" s="1"/>
  <c r="C1137" i="26"/>
  <c r="B1137" i="26" s="1"/>
  <c r="C1145" i="26"/>
  <c r="C1153" i="26"/>
  <c r="C1161" i="26"/>
  <c r="B1161" i="26" s="1"/>
  <c r="C1169" i="26"/>
  <c r="B1169" i="26" s="1"/>
  <c r="C1177" i="26"/>
  <c r="C1185" i="26"/>
  <c r="B1185" i="26" s="1"/>
  <c r="C1193" i="26"/>
  <c r="B1193" i="26" s="1"/>
  <c r="C1201" i="26"/>
  <c r="B1201" i="26" s="1"/>
  <c r="C1209" i="26"/>
  <c r="C1217" i="26"/>
  <c r="C1225" i="26"/>
  <c r="C1233" i="26"/>
  <c r="C1241" i="26"/>
  <c r="C1249" i="26"/>
  <c r="B1249" i="26" s="1"/>
  <c r="C1257" i="26"/>
  <c r="B1257" i="26" s="1"/>
  <c r="C1265" i="26"/>
  <c r="B1265" i="26" s="1"/>
  <c r="C1273" i="26"/>
  <c r="B1273" i="26" s="1"/>
  <c r="C1281" i="26"/>
  <c r="C1289" i="26"/>
  <c r="C1297" i="26"/>
  <c r="B1297" i="26" s="1"/>
  <c r="C1305" i="26"/>
  <c r="C1313" i="26"/>
  <c r="B1313" i="26" s="1"/>
  <c r="C1321" i="26"/>
  <c r="B1321" i="26" s="1"/>
  <c r="C1329" i="26"/>
  <c r="B1329" i="26" s="1"/>
  <c r="C1337" i="26"/>
  <c r="C1345" i="26"/>
  <c r="C1353" i="26"/>
  <c r="C1361" i="26"/>
  <c r="B1361" i="26" s="1"/>
  <c r="C1369" i="26"/>
  <c r="C1377" i="26"/>
  <c r="B1377" i="26" s="1"/>
  <c r="C1385" i="26"/>
  <c r="B1385" i="26" s="1"/>
  <c r="C1393" i="26"/>
  <c r="B1393" i="26" s="1"/>
  <c r="C1401" i="26"/>
  <c r="C1409" i="26"/>
  <c r="C1417" i="26"/>
  <c r="C1425" i="26"/>
  <c r="C1433" i="26"/>
  <c r="C1441" i="26"/>
  <c r="B1441" i="26" s="1"/>
  <c r="C1449" i="26"/>
  <c r="B1449" i="26" s="1"/>
  <c r="C1457" i="26"/>
  <c r="B1457" i="26" s="1"/>
  <c r="C1465" i="26"/>
  <c r="C1473" i="26"/>
  <c r="C1481" i="26"/>
  <c r="C1489" i="26"/>
  <c r="B1489" i="26" s="1"/>
  <c r="C1497" i="26"/>
  <c r="C1505" i="26"/>
  <c r="B1505" i="26" s="1"/>
  <c r="C1513" i="26"/>
  <c r="B1513" i="26" s="1"/>
  <c r="C1521" i="26"/>
  <c r="B1521" i="26" s="1"/>
  <c r="C1529" i="26"/>
  <c r="C1537" i="26"/>
  <c r="C1545" i="26"/>
  <c r="C1553" i="26"/>
  <c r="C1561" i="26"/>
  <c r="C1569" i="26"/>
  <c r="B1569" i="26" s="1"/>
  <c r="C1577" i="26"/>
  <c r="B1577" i="26" s="1"/>
  <c r="C1585" i="26"/>
  <c r="B1585" i="26" s="1"/>
  <c r="C1593" i="26"/>
  <c r="C1601" i="26"/>
  <c r="C1609" i="26"/>
  <c r="C1617" i="26"/>
  <c r="B1617" i="26" s="1"/>
  <c r="C1625" i="26"/>
  <c r="C222" i="26"/>
  <c r="B222" i="26" s="1"/>
  <c r="C230" i="26"/>
  <c r="B230" i="26" s="1"/>
  <c r="C238" i="26"/>
  <c r="B238" i="26" s="1"/>
  <c r="C246" i="26"/>
  <c r="C254" i="26"/>
  <c r="C262" i="26"/>
  <c r="B262" i="26" s="1"/>
  <c r="C270" i="26"/>
  <c r="B270" i="26" s="1"/>
  <c r="C278" i="26"/>
  <c r="C286" i="26"/>
  <c r="B286" i="26" s="1"/>
  <c r="C294" i="26"/>
  <c r="B294" i="26" s="1"/>
  <c r="C302" i="26"/>
  <c r="B302" i="26" s="1"/>
  <c r="C310" i="26"/>
  <c r="B310" i="26" s="1"/>
  <c r="C318" i="26"/>
  <c r="C326" i="26"/>
  <c r="C334" i="26"/>
  <c r="B334" i="26" s="1"/>
  <c r="C342" i="26"/>
  <c r="C350" i="26"/>
  <c r="B350" i="26" s="1"/>
  <c r="C358" i="26"/>
  <c r="B358" i="26" s="1"/>
  <c r="C1097" i="26"/>
  <c r="B1097" i="26" s="1"/>
  <c r="C1111" i="26"/>
  <c r="C1122" i="26"/>
  <c r="C1130" i="26"/>
  <c r="B1130" i="26" s="1"/>
  <c r="C1138" i="26"/>
  <c r="B1138" i="26" s="1"/>
  <c r="C1146" i="26"/>
  <c r="C1154" i="26"/>
  <c r="B1154" i="26" s="1"/>
  <c r="C1162" i="26"/>
  <c r="B1162" i="26" s="1"/>
  <c r="C1170" i="26"/>
  <c r="B1170" i="26" s="1"/>
  <c r="C1178" i="26"/>
  <c r="B1178" i="26" s="1"/>
  <c r="C1186" i="26"/>
  <c r="C1194" i="26"/>
  <c r="C1202" i="26"/>
  <c r="B1202" i="26" s="1"/>
  <c r="C1210" i="26"/>
  <c r="C1218" i="26"/>
  <c r="B1218" i="26" s="1"/>
  <c r="C1226" i="26"/>
  <c r="B1226" i="26" s="1"/>
  <c r="C1234" i="26"/>
  <c r="B1234" i="26" s="1"/>
  <c r="C1242" i="26"/>
  <c r="C1250" i="26"/>
  <c r="C1258" i="26"/>
  <c r="C1266" i="26"/>
  <c r="C1274" i="26"/>
  <c r="C1282" i="26"/>
  <c r="B1282" i="26" s="1"/>
  <c r="C1290" i="26"/>
  <c r="B1290" i="26" s="1"/>
  <c r="C1298" i="26"/>
  <c r="B1298" i="26" s="1"/>
  <c r="C1306" i="26"/>
  <c r="C1314" i="26"/>
  <c r="C1322" i="26"/>
  <c r="C1330" i="26"/>
  <c r="C1338" i="26"/>
  <c r="C1346" i="26"/>
  <c r="B1346" i="26" s="1"/>
  <c r="C1354" i="26"/>
  <c r="B1354" i="26" s="1"/>
  <c r="C1362" i="26"/>
  <c r="B1362" i="26" s="1"/>
  <c r="C1370" i="26"/>
  <c r="C1378" i="26"/>
  <c r="C1386" i="26"/>
  <c r="C1394" i="26"/>
  <c r="C1402" i="26"/>
  <c r="C1410" i="26"/>
  <c r="B1410" i="26" s="1"/>
  <c r="C1418" i="26"/>
  <c r="B1418" i="26" s="1"/>
  <c r="C1426" i="26"/>
  <c r="B1426" i="26" s="1"/>
  <c r="C1434" i="26"/>
  <c r="C1442" i="26"/>
  <c r="C1450" i="26"/>
  <c r="C1458" i="26"/>
  <c r="C1466" i="26"/>
  <c r="C1474" i="26"/>
  <c r="B1474" i="26" s="1"/>
  <c r="C1482" i="26"/>
  <c r="B1482" i="26" s="1"/>
  <c r="C1490" i="26"/>
  <c r="B1490" i="26" s="1"/>
  <c r="C1498" i="26"/>
  <c r="C1506" i="26"/>
  <c r="C1514" i="26"/>
  <c r="C1522" i="26"/>
  <c r="C1530" i="26"/>
  <c r="C1538" i="26"/>
  <c r="B1538" i="26" s="1"/>
  <c r="C1546" i="26"/>
  <c r="B1546" i="26" s="1"/>
  <c r="C1554" i="26"/>
  <c r="B1554" i="26" s="1"/>
  <c r="C1562" i="26"/>
  <c r="C1570" i="26"/>
  <c r="C1578" i="26"/>
  <c r="C1586" i="26"/>
  <c r="C1594" i="26"/>
  <c r="C1602" i="26"/>
  <c r="B1602" i="26" s="1"/>
  <c r="C1610" i="26"/>
  <c r="B1610" i="26" s="1"/>
  <c r="C1618" i="26"/>
  <c r="B1618" i="26" s="1"/>
  <c r="C1626" i="26"/>
  <c r="B1626" i="26" s="1"/>
  <c r="C223" i="26"/>
  <c r="C231" i="26"/>
  <c r="B231" i="26" s="1"/>
  <c r="C239" i="26"/>
  <c r="C247" i="26"/>
  <c r="C255" i="26"/>
  <c r="B255" i="26" s="1"/>
  <c r="C263" i="26"/>
  <c r="B263" i="26" s="1"/>
  <c r="C271" i="26"/>
  <c r="B271" i="26" s="1"/>
  <c r="C279" i="26"/>
  <c r="C287" i="26"/>
  <c r="C295" i="26"/>
  <c r="C303" i="26"/>
  <c r="B303" i="26" s="1"/>
  <c r="C311" i="26"/>
  <c r="C319" i="26"/>
  <c r="B319" i="26" s="1"/>
  <c r="C327" i="26"/>
  <c r="B327" i="26" s="1"/>
  <c r="C335" i="26"/>
  <c r="B335" i="26" s="1"/>
  <c r="C343" i="26"/>
  <c r="C351" i="26"/>
  <c r="C359" i="26"/>
  <c r="B359" i="26" s="1"/>
  <c r="C1100" i="26"/>
  <c r="B1100" i="26" s="1"/>
  <c r="C1113" i="26"/>
  <c r="B1113" i="26" s="1"/>
  <c r="C1124" i="26"/>
  <c r="B1124" i="26" s="1"/>
  <c r="C1132" i="26"/>
  <c r="B1132" i="26" s="1"/>
  <c r="C1140" i="26"/>
  <c r="C1148" i="26"/>
  <c r="C1156" i="26"/>
  <c r="C1164" i="26"/>
  <c r="B1164" i="26" s="1"/>
  <c r="C1172" i="26"/>
  <c r="C1180" i="26"/>
  <c r="B1180" i="26" s="1"/>
  <c r="C1188" i="26"/>
  <c r="B1188" i="26" s="1"/>
  <c r="C1196" i="26"/>
  <c r="B1196" i="26" s="1"/>
  <c r="C1204" i="26"/>
  <c r="C1212" i="26"/>
  <c r="C1220" i="26"/>
  <c r="C1228" i="26"/>
  <c r="C1236" i="26"/>
  <c r="C1244" i="26"/>
  <c r="B1244" i="26" s="1"/>
  <c r="C1252" i="26"/>
  <c r="B1252" i="26" s="1"/>
  <c r="C1260" i="26"/>
  <c r="B1260" i="26" s="1"/>
  <c r="C1268" i="26"/>
  <c r="C1276" i="26"/>
  <c r="C1284" i="26"/>
  <c r="C1292" i="26"/>
  <c r="C1300" i="26"/>
  <c r="C1308" i="26"/>
  <c r="B1308" i="26" s="1"/>
  <c r="C1316" i="26"/>
  <c r="B1316" i="26" s="1"/>
  <c r="C1324" i="26"/>
  <c r="B1324" i="26" s="1"/>
  <c r="C1332" i="26"/>
  <c r="C1340" i="26"/>
  <c r="C1348" i="26"/>
  <c r="C1356" i="26"/>
  <c r="C1364" i="26"/>
  <c r="C1372" i="26"/>
  <c r="B1372" i="26" s="1"/>
  <c r="C1380" i="26"/>
  <c r="B1380" i="26" s="1"/>
  <c r="C1388" i="26"/>
  <c r="B1388" i="26" s="1"/>
  <c r="C1396" i="26"/>
  <c r="C1404" i="26"/>
  <c r="C1412" i="26"/>
  <c r="C1420" i="26"/>
  <c r="B1420" i="26" s="1"/>
  <c r="C1428" i="26"/>
  <c r="C1436" i="26"/>
  <c r="B1436" i="26" s="1"/>
  <c r="C1444" i="26"/>
  <c r="B1444" i="26" s="1"/>
  <c r="C1452" i="26"/>
  <c r="B1452" i="26" s="1"/>
  <c r="C1460" i="26"/>
  <c r="C1468" i="26"/>
  <c r="C1476" i="26"/>
  <c r="C1484" i="26"/>
  <c r="C1492" i="26"/>
  <c r="C1500" i="26"/>
  <c r="B1500" i="26" s="1"/>
  <c r="C1508" i="26"/>
  <c r="B1508" i="26" s="1"/>
  <c r="C1516" i="26"/>
  <c r="B1516" i="26" s="1"/>
  <c r="C1524" i="26"/>
  <c r="C1532" i="26"/>
  <c r="C1540" i="26"/>
  <c r="C1548" i="26"/>
  <c r="C1556" i="26"/>
  <c r="C1564" i="26"/>
  <c r="B1564" i="26" s="1"/>
  <c r="C1572" i="26"/>
  <c r="B1572" i="26" s="1"/>
  <c r="C1580" i="26"/>
  <c r="B1580" i="26" s="1"/>
  <c r="C1588" i="26"/>
  <c r="C1596" i="26"/>
  <c r="C1604" i="26"/>
  <c r="C1612" i="26"/>
  <c r="C1620" i="26"/>
  <c r="C1628" i="26"/>
  <c r="B1628" i="26" s="1"/>
  <c r="C225" i="26"/>
  <c r="B225" i="26" s="1"/>
  <c r="C233" i="26"/>
  <c r="B233" i="26" s="1"/>
  <c r="C1341" i="26"/>
  <c r="B1341" i="26" s="1"/>
  <c r="C1309" i="26"/>
  <c r="C1277" i="26"/>
  <c r="C1245" i="26"/>
  <c r="C1213" i="26"/>
  <c r="C1181" i="26"/>
  <c r="B1181" i="26" s="1"/>
  <c r="C1149" i="26"/>
  <c r="B1149" i="26" s="1"/>
  <c r="C1114" i="26"/>
  <c r="B1114" i="26" s="1"/>
  <c r="F2" i="26"/>
  <c r="C5208" i="26"/>
  <c r="C5193" i="26"/>
  <c r="C5184" i="26"/>
  <c r="B5184" i="26" s="1"/>
  <c r="C5175" i="26"/>
  <c r="C5167" i="26"/>
  <c r="B5167" i="26" s="1"/>
  <c r="C5158" i="26"/>
  <c r="C5148" i="26"/>
  <c r="B5148" i="26" s="1"/>
  <c r="C5141" i="26"/>
  <c r="C5133" i="26"/>
  <c r="C5122" i="26"/>
  <c r="C5113" i="26"/>
  <c r="C5100" i="26"/>
  <c r="C5088" i="26"/>
  <c r="B5088" i="26" s="1"/>
  <c r="C5078" i="26"/>
  <c r="B5078" i="26" s="1"/>
  <c r="C5060" i="26"/>
  <c r="B5060" i="26" s="1"/>
  <c r="C5043" i="26"/>
  <c r="C5029" i="26"/>
  <c r="C5012" i="26"/>
  <c r="C4995" i="26"/>
  <c r="C4979" i="26"/>
  <c r="C4965" i="26"/>
  <c r="B4965" i="26" s="1"/>
  <c r="C4949" i="26"/>
  <c r="B4949" i="26" s="1"/>
  <c r="C4922" i="26"/>
  <c r="B4922" i="26" s="1"/>
  <c r="C4904" i="26"/>
  <c r="C4886" i="26"/>
  <c r="C4858" i="26"/>
  <c r="C4833" i="26"/>
  <c r="C4806" i="26"/>
  <c r="C4776" i="26"/>
  <c r="B4776" i="26" s="1"/>
  <c r="C4742" i="26"/>
  <c r="B4742" i="26" s="1"/>
  <c r="C4701" i="26"/>
  <c r="C4660" i="26"/>
  <c r="C4620" i="26"/>
  <c r="C4570" i="26"/>
  <c r="B4570" i="26" s="1"/>
  <c r="C4510" i="26"/>
  <c r="C4425" i="26"/>
  <c r="C4335" i="26"/>
  <c r="B4335" i="26" s="1"/>
  <c r="C4232" i="26"/>
  <c r="C4136" i="26"/>
  <c r="B4136" i="26" s="1"/>
  <c r="C3839" i="26"/>
  <c r="C5233" i="26"/>
  <c r="C5223" i="26"/>
  <c r="C5215" i="26"/>
  <c r="C5207" i="26"/>
  <c r="C5200" i="26"/>
  <c r="B5200" i="26" s="1"/>
  <c r="C5191" i="26"/>
  <c r="B5191" i="26" s="1"/>
  <c r="C5183" i="26"/>
  <c r="B5183" i="26" s="1"/>
  <c r="C5173" i="26"/>
  <c r="B5173" i="26" s="1"/>
  <c r="C5166" i="26"/>
  <c r="C5156" i="26"/>
  <c r="B5156" i="26" s="1"/>
  <c r="C5147" i="26"/>
  <c r="C5140" i="26"/>
  <c r="C5132" i="26"/>
  <c r="B5132" i="26" s="1"/>
  <c r="C5121" i="26"/>
  <c r="C5110" i="26"/>
  <c r="B5110" i="26" s="1"/>
  <c r="C5098" i="26"/>
  <c r="C5087" i="26"/>
  <c r="C5074" i="26"/>
  <c r="C5059" i="26"/>
  <c r="C5042" i="26"/>
  <c r="C5026" i="26"/>
  <c r="B5026" i="26" s="1"/>
  <c r="C5011" i="26"/>
  <c r="C4994" i="26"/>
  <c r="B4994" i="26" s="1"/>
  <c r="C4978" i="26"/>
  <c r="C4961" i="26"/>
  <c r="C4944" i="26"/>
  <c r="C4921" i="26"/>
  <c r="C4899" i="26"/>
  <c r="C4880" i="26"/>
  <c r="C4857" i="26"/>
  <c r="C4828" i="26"/>
  <c r="B4828" i="26" s="1"/>
  <c r="C4800" i="26"/>
  <c r="B4800" i="26" s="1"/>
  <c r="C4770" i="26"/>
  <c r="C4736" i="26"/>
  <c r="B4736" i="26" s="1"/>
  <c r="C4695" i="26"/>
  <c r="B4695" i="26" s="1"/>
  <c r="C4659" i="26"/>
  <c r="C4612" i="26"/>
  <c r="C4556" i="26"/>
  <c r="B4556" i="26" s="1"/>
  <c r="C4498" i="26"/>
  <c r="B4498" i="26" s="1"/>
  <c r="C4424" i="26"/>
  <c r="B4424" i="26" s="1"/>
  <c r="C4316" i="26"/>
  <c r="C4217" i="26"/>
  <c r="B4217" i="26" s="1"/>
  <c r="C4107" i="26"/>
  <c r="C3757" i="26"/>
  <c r="C5222" i="26"/>
  <c r="C5213" i="26"/>
  <c r="B5213" i="26" s="1"/>
  <c r="C5206" i="26"/>
  <c r="B5206" i="26" s="1"/>
  <c r="C5199" i="26"/>
  <c r="C5190" i="26"/>
  <c r="C5182" i="26"/>
  <c r="B5182" i="26" s="1"/>
  <c r="C5172" i="26"/>
  <c r="B5172" i="26" s="1"/>
  <c r="C5165" i="26"/>
  <c r="C5155" i="26"/>
  <c r="C5146" i="26"/>
  <c r="B5146" i="26" s="1"/>
  <c r="C5138" i="26"/>
  <c r="C5130" i="26"/>
  <c r="C5109" i="26"/>
  <c r="C5085" i="26"/>
  <c r="C5073" i="26"/>
  <c r="C5056" i="26"/>
  <c r="B5056" i="26" s="1"/>
  <c r="C5041" i="26"/>
  <c r="B5041" i="26" s="1"/>
  <c r="C5025" i="26"/>
  <c r="C5009" i="26"/>
  <c r="B5009" i="26" s="1"/>
  <c r="C4992" i="26"/>
  <c r="B4992" i="26" s="1"/>
  <c r="C4977" i="26"/>
  <c r="C4959" i="26"/>
  <c r="B4959" i="26" s="1"/>
  <c r="C4940" i="26"/>
  <c r="B4940" i="26" s="1"/>
  <c r="C4917" i="26"/>
  <c r="B4917" i="26" s="1"/>
  <c r="C4897" i="26"/>
  <c r="C4876" i="26"/>
  <c r="B4876" i="26" s="1"/>
  <c r="C4853" i="26"/>
  <c r="B4853" i="26" s="1"/>
  <c r="C4827" i="26"/>
  <c r="B4827" i="26" s="1"/>
  <c r="C4799" i="26"/>
  <c r="C4769" i="26"/>
  <c r="B4769" i="26" s="1"/>
  <c r="C4731" i="26"/>
  <c r="B4731" i="26" s="1"/>
  <c r="C4694" i="26"/>
  <c r="C4651" i="26"/>
  <c r="B4651" i="26" s="1"/>
  <c r="C4605" i="26"/>
  <c r="C4555" i="26"/>
  <c r="B4555" i="26" s="1"/>
  <c r="C4497" i="26"/>
  <c r="B4497" i="26" s="1"/>
  <c r="C4404" i="26"/>
  <c r="C4299" i="26"/>
  <c r="B4299" i="26" s="1"/>
  <c r="C4201" i="26"/>
  <c r="B4201" i="26" s="1"/>
  <c r="C4098" i="26"/>
  <c r="C3549" i="26"/>
  <c r="B3549" i="26" s="1"/>
  <c r="C1118" i="26"/>
  <c r="B1118" i="26" s="1"/>
  <c r="C1110" i="26"/>
  <c r="B1110" i="26" s="1"/>
  <c r="C1102" i="26"/>
  <c r="C1094" i="26"/>
  <c r="C5240" i="26"/>
  <c r="C5230" i="26"/>
  <c r="C5221" i="26"/>
  <c r="C5212" i="26"/>
  <c r="B5212" i="26" s="1"/>
  <c r="C5205" i="26"/>
  <c r="C5197" i="26"/>
  <c r="B5197" i="26" s="1"/>
  <c r="C5189" i="26"/>
  <c r="B5189" i="26" s="1"/>
  <c r="C5181" i="26"/>
  <c r="C5171" i="26"/>
  <c r="C5164" i="26"/>
  <c r="B5164" i="26" s="1"/>
  <c r="C5154" i="26"/>
  <c r="C5145" i="26"/>
  <c r="C5129" i="26"/>
  <c r="C5119" i="26"/>
  <c r="B5119" i="26" s="1"/>
  <c r="C5107" i="26"/>
  <c r="C5096" i="26"/>
  <c r="C5084" i="26"/>
  <c r="B5084" i="26" s="1"/>
  <c r="C5072" i="26"/>
  <c r="B5072" i="26" s="1"/>
  <c r="C5054" i="26"/>
  <c r="C5038" i="26"/>
  <c r="B5038" i="26" s="1"/>
  <c r="C5024" i="26"/>
  <c r="B5024" i="26" s="1"/>
  <c r="C5008" i="26"/>
  <c r="B5008" i="26" s="1"/>
  <c r="C4990" i="26"/>
  <c r="C4974" i="26"/>
  <c r="B4974" i="26" s="1"/>
  <c r="C4958" i="26"/>
  <c r="C4938" i="26"/>
  <c r="C4915" i="26"/>
  <c r="C4894" i="26"/>
  <c r="B4894" i="26" s="1"/>
  <c r="C4874" i="26"/>
  <c r="C4851" i="26"/>
  <c r="B4851" i="26" s="1"/>
  <c r="C4823" i="26"/>
  <c r="B4823" i="26" s="1"/>
  <c r="C4792" i="26"/>
  <c r="B4792" i="26" s="1"/>
  <c r="C4762" i="26"/>
  <c r="C4730" i="26"/>
  <c r="B4730" i="26" s="1"/>
  <c r="C4686" i="26"/>
  <c r="C4650" i="26"/>
  <c r="C4596" i="26"/>
  <c r="B4596" i="26" s="1"/>
  <c r="C4541" i="26"/>
  <c r="B4541" i="26" s="1"/>
  <c r="C4484" i="26"/>
  <c r="C4402" i="26"/>
  <c r="C4281" i="26"/>
  <c r="C4199" i="26"/>
  <c r="B4199" i="26" s="1"/>
  <c r="C4025" i="26"/>
  <c r="C3527" i="26"/>
  <c r="B3527" i="26" s="1"/>
  <c r="C1117" i="26"/>
  <c r="B1117" i="26" s="1"/>
  <c r="C1109" i="26"/>
  <c r="B1109" i="26" s="1"/>
  <c r="C1101" i="26"/>
  <c r="C1093" i="26"/>
  <c r="C5239" i="26"/>
  <c r="C5229" i="26"/>
  <c r="C5219" i="26"/>
  <c r="C5211" i="26"/>
  <c r="C5204" i="26"/>
  <c r="B5204" i="26" s="1"/>
  <c r="C5196" i="26"/>
  <c r="B5196" i="26" s="1"/>
  <c r="C5188" i="26"/>
  <c r="B5188" i="26" s="1"/>
  <c r="C5180" i="26"/>
  <c r="C5163" i="26"/>
  <c r="C5153" i="26"/>
  <c r="C5137" i="26"/>
  <c r="C5127" i="26"/>
  <c r="B5127" i="26" s="1"/>
  <c r="C5118" i="26"/>
  <c r="B5118" i="26" s="1"/>
  <c r="C5106" i="26"/>
  <c r="C5095" i="26"/>
  <c r="C5083" i="26"/>
  <c r="C5068" i="26"/>
  <c r="B5068" i="26" s="1"/>
  <c r="C5053" i="26"/>
  <c r="C5036" i="26"/>
  <c r="B5036" i="26" s="1"/>
  <c r="C5020" i="26"/>
  <c r="B5020" i="26" s="1"/>
  <c r="C5007" i="26"/>
  <c r="B5007" i="26" s="1"/>
  <c r="C4989" i="26"/>
  <c r="B4989" i="26" s="1"/>
  <c r="C4972" i="26"/>
  <c r="B4972" i="26" s="1"/>
  <c r="C4957" i="26"/>
  <c r="C4935" i="26"/>
  <c r="C4914" i="26"/>
  <c r="C4892" i="26"/>
  <c r="C4871" i="26"/>
  <c r="B4871" i="26" s="1"/>
  <c r="C4850" i="26"/>
  <c r="C4822" i="26"/>
  <c r="B4822" i="26" s="1"/>
  <c r="C4791" i="26"/>
  <c r="B4791" i="26" s="1"/>
  <c r="C4761" i="26"/>
  <c r="B4761" i="26" s="1"/>
  <c r="C4724" i="26"/>
  <c r="C4685" i="26"/>
  <c r="B4685" i="26" s="1"/>
  <c r="C4642" i="26"/>
  <c r="C4595" i="26"/>
  <c r="B4595" i="26" s="1"/>
  <c r="C4540" i="26"/>
  <c r="B4540" i="26" s="1"/>
  <c r="C4472" i="26"/>
  <c r="B4472" i="26" s="1"/>
  <c r="C4387" i="26"/>
  <c r="B4387" i="26" s="1"/>
  <c r="C4267" i="26"/>
  <c r="C4187" i="26"/>
  <c r="B4187" i="26" s="1"/>
  <c r="C4015" i="26"/>
  <c r="C3357" i="26"/>
  <c r="B3357" i="26" s="1"/>
  <c r="C5238" i="26"/>
  <c r="B5238" i="26" s="1"/>
  <c r="C5228" i="26"/>
  <c r="B5228" i="26" s="1"/>
  <c r="C5202" i="26"/>
  <c r="C5195" i="26"/>
  <c r="C5187" i="26"/>
  <c r="C5178" i="26"/>
  <c r="C5170" i="26"/>
  <c r="C5161" i="26"/>
  <c r="C5151" i="26"/>
  <c r="B5151" i="26" s="1"/>
  <c r="C5144" i="26"/>
  <c r="B5144" i="26" s="1"/>
  <c r="C5126" i="26"/>
  <c r="B5126" i="26" s="1"/>
  <c r="C5117" i="26"/>
  <c r="C5104" i="26"/>
  <c r="C5093" i="26"/>
  <c r="C5081" i="26"/>
  <c r="C5066" i="26"/>
  <c r="C5052" i="26"/>
  <c r="B5052" i="26" s="1"/>
  <c r="C5035" i="26"/>
  <c r="C5018" i="26"/>
  <c r="C5006" i="26"/>
  <c r="B5006" i="26" s="1"/>
  <c r="C4988" i="26"/>
  <c r="C4971" i="26"/>
  <c r="C4953" i="26"/>
  <c r="C4933" i="26"/>
  <c r="C4910" i="26"/>
  <c r="B4910" i="26" s="1"/>
  <c r="C4891" i="26"/>
  <c r="B4891" i="26" s="1"/>
  <c r="C4869" i="26"/>
  <c r="B4869" i="26" s="1"/>
  <c r="C4846" i="26"/>
  <c r="B4846" i="26" s="1"/>
  <c r="C4815" i="26"/>
  <c r="C4784" i="26"/>
  <c r="C4756" i="26"/>
  <c r="C4717" i="26"/>
  <c r="C4677" i="26"/>
  <c r="B4677" i="26" s="1"/>
  <c r="C4634" i="26"/>
  <c r="B4634" i="26" s="1"/>
  <c r="C4584" i="26"/>
  <c r="B4584" i="26" s="1"/>
  <c r="C4525" i="26"/>
  <c r="C4471" i="26"/>
  <c r="C4382" i="26"/>
  <c r="B4382" i="26" s="1"/>
  <c r="C4251" i="26"/>
  <c r="B4251" i="26" s="1"/>
  <c r="C4183" i="26"/>
  <c r="C3939" i="26"/>
  <c r="B3939" i="26" s="1"/>
  <c r="C3317" i="26"/>
  <c r="B3317" i="26" s="1"/>
  <c r="C1115" i="26"/>
  <c r="B1115" i="26" s="1"/>
  <c r="C1107" i="26"/>
  <c r="C1099" i="26"/>
  <c r="C5236" i="26"/>
  <c r="B5236" i="26" s="1"/>
  <c r="C5227" i="26"/>
  <c r="C5218" i="26"/>
  <c r="C5210" i="26"/>
  <c r="C5186" i="26"/>
  <c r="B5186" i="26" s="1"/>
  <c r="C5177" i="26"/>
  <c r="C5169" i="26"/>
  <c r="C5160" i="26"/>
  <c r="C5150" i="26"/>
  <c r="C5143" i="26"/>
  <c r="C5136" i="26"/>
  <c r="B5136" i="26" s="1"/>
  <c r="C5124" i="26"/>
  <c r="B5124" i="26" s="1"/>
  <c r="C5115" i="26"/>
  <c r="C5102" i="26"/>
  <c r="B5102" i="26" s="1"/>
  <c r="C5092" i="26"/>
  <c r="B5092" i="26" s="1"/>
  <c r="C5080" i="26"/>
  <c r="C5065" i="26"/>
  <c r="C5048" i="26"/>
  <c r="B5048" i="26" s="1"/>
  <c r="C5031" i="26"/>
  <c r="B5031" i="26" s="1"/>
  <c r="C5015" i="26"/>
  <c r="B5015" i="26" s="1"/>
  <c r="C5001" i="26"/>
  <c r="C4984" i="26"/>
  <c r="B4984" i="26" s="1"/>
  <c r="C4967" i="26"/>
  <c r="C4951" i="26"/>
  <c r="C4932" i="26"/>
  <c r="C4909" i="26"/>
  <c r="C4888" i="26"/>
  <c r="C4868" i="26"/>
  <c r="B4868" i="26" s="1"/>
  <c r="C4845" i="26"/>
  <c r="C4814" i="26"/>
  <c r="B4814" i="26" s="1"/>
  <c r="C4783" i="26"/>
  <c r="B4783" i="26" s="1"/>
  <c r="C4749" i="26"/>
  <c r="C4710" i="26"/>
  <c r="C4669" i="26"/>
  <c r="B4669" i="26" s="1"/>
  <c r="C4633" i="26"/>
  <c r="C4583" i="26"/>
  <c r="B4583" i="26" s="1"/>
  <c r="C4524" i="26"/>
  <c r="B4524" i="26" s="1"/>
  <c r="C4460" i="26"/>
  <c r="C4367" i="26"/>
  <c r="B4367" i="26" s="1"/>
  <c r="C4249" i="26"/>
  <c r="C4168" i="26"/>
  <c r="C3929" i="26"/>
  <c r="B3929" i="26" s="1"/>
  <c r="C3011" i="26"/>
  <c r="B3011" i="26" s="1"/>
  <c r="C5235" i="26"/>
  <c r="C5226" i="26"/>
  <c r="C5217" i="26"/>
  <c r="B5217" i="26" s="1"/>
  <c r="C5209" i="26"/>
  <c r="C5201" i="26"/>
  <c r="C5194" i="26"/>
  <c r="C5185" i="26"/>
  <c r="C5176" i="26"/>
  <c r="C5168" i="26"/>
  <c r="B5168" i="26" s="1"/>
  <c r="C5159" i="26"/>
  <c r="B5159" i="26" s="1"/>
  <c r="C5149" i="26"/>
  <c r="B5149" i="26" s="1"/>
  <c r="C5142" i="26"/>
  <c r="B5142" i="26" s="1"/>
  <c r="C5135" i="26"/>
  <c r="C5123" i="26"/>
  <c r="C5101" i="26"/>
  <c r="C5090" i="26"/>
  <c r="C5079" i="26"/>
  <c r="B5079" i="26" s="1"/>
  <c r="C5062" i="26"/>
  <c r="C5047" i="26"/>
  <c r="B5047" i="26" s="1"/>
  <c r="C5030" i="26"/>
  <c r="C5013" i="26"/>
  <c r="B5013" i="26" s="1"/>
  <c r="C4997" i="26"/>
  <c r="C4983" i="26"/>
  <c r="C4966" i="26"/>
  <c r="C4950" i="26"/>
  <c r="B4950" i="26" s="1"/>
  <c r="C4927" i="26"/>
  <c r="B4927" i="26" s="1"/>
  <c r="C4905" i="26"/>
  <c r="C4887" i="26"/>
  <c r="B4887" i="26" s="1"/>
  <c r="C4863" i="26"/>
  <c r="C4840" i="26"/>
  <c r="C4807" i="26"/>
  <c r="B4807" i="26" s="1"/>
  <c r="C4777" i="26"/>
  <c r="C4743" i="26"/>
  <c r="B4743" i="26" s="1"/>
  <c r="C4702" i="26"/>
  <c r="B4702" i="26" s="1"/>
  <c r="C4668" i="26"/>
  <c r="B4668" i="26" s="1"/>
  <c r="C4627" i="26"/>
  <c r="B4627" i="26" s="1"/>
  <c r="C4571" i="26"/>
  <c r="C4511" i="26"/>
  <c r="B4511" i="26" s="1"/>
  <c r="C4442" i="26"/>
  <c r="B4442" i="26" s="1"/>
  <c r="C4366" i="26"/>
  <c r="C4236" i="26"/>
  <c r="B4236" i="26" s="1"/>
  <c r="C4163" i="26"/>
  <c r="B4163" i="26" s="1"/>
  <c r="C3850" i="26"/>
  <c r="B3850" i="26" s="1"/>
  <c r="C2957" i="26"/>
  <c r="B2957" i="26" s="1"/>
  <c r="C4841" i="26"/>
  <c r="C4835" i="26"/>
  <c r="B4835" i="26" s="1"/>
  <c r="C4830" i="26"/>
  <c r="C4824" i="26"/>
  <c r="C4817" i="26"/>
  <c r="B4817" i="26" s="1"/>
  <c r="C4809" i="26"/>
  <c r="B4809" i="26" s="1"/>
  <c r="C4802" i="26"/>
  <c r="B4802" i="26" s="1"/>
  <c r="C4794" i="26"/>
  <c r="B4794" i="26" s="1"/>
  <c r="C4786" i="26"/>
  <c r="C4778" i="26"/>
  <c r="C4764" i="26"/>
  <c r="B4764" i="26" s="1"/>
  <c r="C4757" i="26"/>
  <c r="C4751" i="26"/>
  <c r="B4751" i="26" s="1"/>
  <c r="C4745" i="26"/>
  <c r="B4745" i="26" s="1"/>
  <c r="C4738" i="26"/>
  <c r="B4738" i="26" s="1"/>
  <c r="C4719" i="26"/>
  <c r="C4712" i="26"/>
  <c r="C4704" i="26"/>
  <c r="B4704" i="26" s="1"/>
  <c r="C4697" i="26"/>
  <c r="B4697" i="26" s="1"/>
  <c r="C4689" i="26"/>
  <c r="C4679" i="26"/>
  <c r="B4679" i="26" s="1"/>
  <c r="C4671" i="26"/>
  <c r="B4671" i="26" s="1"/>
  <c r="C4662" i="26"/>
  <c r="B4662" i="26" s="1"/>
  <c r="C4653" i="26"/>
  <c r="C4645" i="26"/>
  <c r="C4637" i="26"/>
  <c r="B4637" i="26" s="1"/>
  <c r="C4629" i="26"/>
  <c r="C4621" i="26"/>
  <c r="C4614" i="26"/>
  <c r="B4614" i="26" s="1"/>
  <c r="C4606" i="26"/>
  <c r="C4588" i="26"/>
  <c r="C4574" i="26"/>
  <c r="C4561" i="26"/>
  <c r="C4546" i="26"/>
  <c r="B4546" i="26" s="1"/>
  <c r="C4530" i="26"/>
  <c r="B4530" i="26" s="1"/>
  <c r="C4501" i="26"/>
  <c r="C4489" i="26"/>
  <c r="B4489" i="26" s="1"/>
  <c r="C4464" i="26"/>
  <c r="B4464" i="26" s="1"/>
  <c r="C4448" i="26"/>
  <c r="B4448" i="26" s="1"/>
  <c r="C4432" i="26"/>
  <c r="C4410" i="26"/>
  <c r="C4389" i="26"/>
  <c r="B4389" i="26" s="1"/>
  <c r="C4354" i="26"/>
  <c r="B4354" i="26" s="1"/>
  <c r="C4338" i="26"/>
  <c r="C4322" i="26"/>
  <c r="B4322" i="26" s="1"/>
  <c r="C4305" i="26"/>
  <c r="B4305" i="26" s="1"/>
  <c r="C4286" i="26"/>
  <c r="C4272" i="26"/>
  <c r="C4254" i="26"/>
  <c r="C4206" i="26"/>
  <c r="C4149" i="26"/>
  <c r="C4116" i="26"/>
  <c r="C4047" i="26"/>
  <c r="B4047" i="26" s="1"/>
  <c r="C3961" i="26"/>
  <c r="C3875" i="26"/>
  <c r="B3875" i="26" s="1"/>
  <c r="C3782" i="26"/>
  <c r="C3725" i="26"/>
  <c r="C3672" i="26"/>
  <c r="C3579" i="26"/>
  <c r="C3412" i="26"/>
  <c r="C3113" i="26"/>
  <c r="B3113" i="26" s="1"/>
  <c r="C5131" i="26"/>
  <c r="C5125" i="26"/>
  <c r="B5125" i="26" s="1"/>
  <c r="C5120" i="26"/>
  <c r="B5120" i="26" s="1"/>
  <c r="C5114" i="26"/>
  <c r="C5108" i="26"/>
  <c r="B5108" i="26" s="1"/>
  <c r="C5103" i="26"/>
  <c r="C5097" i="26"/>
  <c r="C5091" i="26"/>
  <c r="C5086" i="26"/>
  <c r="B5086" i="26" s="1"/>
  <c r="C5067" i="26"/>
  <c r="C5061" i="26"/>
  <c r="B5061" i="26" s="1"/>
  <c r="C5055" i="26"/>
  <c r="C5049" i="26"/>
  <c r="C5037" i="26"/>
  <c r="B5037" i="26" s="1"/>
  <c r="C5032" i="26"/>
  <c r="B5032" i="26" s="1"/>
  <c r="C5019" i="26"/>
  <c r="C5014" i="26"/>
  <c r="C5002" i="26"/>
  <c r="C4996" i="26"/>
  <c r="C4991" i="26"/>
  <c r="B4991" i="26" s="1"/>
  <c r="C4985" i="26"/>
  <c r="C4973" i="26"/>
  <c r="B4973" i="26" s="1"/>
  <c r="C4968" i="26"/>
  <c r="B4968" i="26" s="1"/>
  <c r="C4960" i="26"/>
  <c r="C4952" i="26"/>
  <c r="B4952" i="26" s="1"/>
  <c r="C4945" i="26"/>
  <c r="C4939" i="26"/>
  <c r="C4934" i="26"/>
  <c r="B4934" i="26" s="1"/>
  <c r="C4928" i="26"/>
  <c r="C4916" i="26"/>
  <c r="C4911" i="26"/>
  <c r="B4911" i="26" s="1"/>
  <c r="C4898" i="26"/>
  <c r="C4893" i="26"/>
  <c r="C4881" i="26"/>
  <c r="C4875" i="26"/>
  <c r="B4875" i="26" s="1"/>
  <c r="C4870" i="26"/>
  <c r="B4870" i="26" s="1"/>
  <c r="C4864" i="26"/>
  <c r="C4852" i="26"/>
  <c r="B4852" i="26" s="1"/>
  <c r="C4847" i="26"/>
  <c r="C4834" i="26"/>
  <c r="C4829" i="26"/>
  <c r="C4816" i="26"/>
  <c r="B4816" i="26" s="1"/>
  <c r="C4808" i="26"/>
  <c r="B4808" i="26" s="1"/>
  <c r="C4801" i="26"/>
  <c r="B4801" i="26" s="1"/>
  <c r="C4793" i="26"/>
  <c r="B4793" i="26" s="1"/>
  <c r="C4785" i="26"/>
  <c r="B4785" i="26" s="1"/>
  <c r="C4771" i="26"/>
  <c r="C4763" i="26"/>
  <c r="C4750" i="26"/>
  <c r="C4744" i="26"/>
  <c r="B4744" i="26" s="1"/>
  <c r="C4737" i="26"/>
  <c r="C4732" i="26"/>
  <c r="B4732" i="26" s="1"/>
  <c r="C4725" i="26"/>
  <c r="C4718" i="26"/>
  <c r="B4718" i="26" s="1"/>
  <c r="C4711" i="26"/>
  <c r="C4703" i="26"/>
  <c r="C4696" i="26"/>
  <c r="C4687" i="26"/>
  <c r="B4687" i="26" s="1"/>
  <c r="C4678" i="26"/>
  <c r="C4670" i="26"/>
  <c r="B4670" i="26" s="1"/>
  <c r="C4661" i="26"/>
  <c r="B4661" i="26" s="1"/>
  <c r="C4652" i="26"/>
  <c r="B4652" i="26" s="1"/>
  <c r="C4644" i="26"/>
  <c r="C4636" i="26"/>
  <c r="B4636" i="26" s="1"/>
  <c r="C4628" i="26"/>
  <c r="C4613" i="26"/>
  <c r="B4613" i="26" s="1"/>
  <c r="C4586" i="26"/>
  <c r="C4558" i="26"/>
  <c r="B4558" i="26" s="1"/>
  <c r="C4543" i="26"/>
  <c r="B4543" i="26" s="1"/>
  <c r="C4527" i="26"/>
  <c r="B4527" i="26" s="1"/>
  <c r="C4513" i="26"/>
  <c r="C4486" i="26"/>
  <c r="C4474" i="26"/>
  <c r="B4474" i="26" s="1"/>
  <c r="C4461" i="26"/>
  <c r="C4446" i="26"/>
  <c r="C4427" i="26"/>
  <c r="B4427" i="26" s="1"/>
  <c r="C4409" i="26"/>
  <c r="B4409" i="26" s="1"/>
  <c r="C4369" i="26"/>
  <c r="B4369" i="26" s="1"/>
  <c r="C4353" i="26"/>
  <c r="C4336" i="26"/>
  <c r="C4304" i="26"/>
  <c r="C4285" i="26"/>
  <c r="C4219" i="26"/>
  <c r="B4219" i="26" s="1"/>
  <c r="C4205" i="26"/>
  <c r="B4205" i="26" s="1"/>
  <c r="C4169" i="26"/>
  <c r="B4169" i="26" s="1"/>
  <c r="C4144" i="26"/>
  <c r="C4108" i="26"/>
  <c r="C4035" i="26"/>
  <c r="B4035" i="26" s="1"/>
  <c r="C3951" i="26"/>
  <c r="C3864" i="26"/>
  <c r="B3864" i="26" s="1"/>
  <c r="C3772" i="26"/>
  <c r="C3718" i="26"/>
  <c r="C3662" i="26"/>
  <c r="C3563" i="26"/>
  <c r="B3563" i="26" s="1"/>
  <c r="C3388" i="26"/>
  <c r="C3063" i="26"/>
  <c r="B3063" i="26" s="1"/>
  <c r="C4937" i="26"/>
  <c r="C4931" i="26"/>
  <c r="C4926" i="26"/>
  <c r="B4926" i="26" s="1"/>
  <c r="C4920" i="26"/>
  <c r="C4908" i="26"/>
  <c r="B4908" i="26" s="1"/>
  <c r="C4903" i="26"/>
  <c r="C4890" i="26"/>
  <c r="C4885" i="26"/>
  <c r="C4873" i="26"/>
  <c r="C4867" i="26"/>
  <c r="B4867" i="26" s="1"/>
  <c r="C4862" i="26"/>
  <c r="B4862" i="26" s="1"/>
  <c r="C4856" i="26"/>
  <c r="C4844" i="26"/>
  <c r="B4844" i="26" s="1"/>
  <c r="C4839" i="26"/>
  <c r="C4826" i="26"/>
  <c r="C4821" i="26"/>
  <c r="C4813" i="26"/>
  <c r="B4813" i="26" s="1"/>
  <c r="C4798" i="26"/>
  <c r="B4798" i="26" s="1"/>
  <c r="C4790" i="26"/>
  <c r="B4790" i="26" s="1"/>
  <c r="C4782" i="26"/>
  <c r="B4782" i="26" s="1"/>
  <c r="C4775" i="26"/>
  <c r="C4768" i="26"/>
  <c r="C4760" i="26"/>
  <c r="C4755" i="26"/>
  <c r="C4748" i="26"/>
  <c r="C4741" i="26"/>
  <c r="B4741" i="26" s="1"/>
  <c r="C4735" i="26"/>
  <c r="B4735" i="26" s="1"/>
  <c r="C4729" i="26"/>
  <c r="B4729" i="26" s="1"/>
  <c r="C4716" i="26"/>
  <c r="C4708" i="26"/>
  <c r="C4693" i="26"/>
  <c r="C4684" i="26"/>
  <c r="C4676" i="26"/>
  <c r="B4676" i="26" s="1"/>
  <c r="C4667" i="26"/>
  <c r="B4667" i="26" s="1"/>
  <c r="C4658" i="26"/>
  <c r="C4649" i="26"/>
  <c r="B4649" i="26" s="1"/>
  <c r="C4641" i="26"/>
  <c r="B4641" i="26" s="1"/>
  <c r="C4632" i="26"/>
  <c r="C4626" i="26"/>
  <c r="B4626" i="26" s="1"/>
  <c r="C4619" i="26"/>
  <c r="C4611" i="26"/>
  <c r="B4611" i="26" s="1"/>
  <c r="C4603" i="26"/>
  <c r="B4603" i="26" s="1"/>
  <c r="C4593" i="26"/>
  <c r="C4568" i="26"/>
  <c r="C4553" i="26"/>
  <c r="B4553" i="26" s="1"/>
  <c r="C4538" i="26"/>
  <c r="B4538" i="26" s="1"/>
  <c r="C4522" i="26"/>
  <c r="C4508" i="26"/>
  <c r="C4495" i="26"/>
  <c r="B4495" i="26" s="1"/>
  <c r="C4482" i="26"/>
  <c r="B4482" i="26" s="1"/>
  <c r="C4458" i="26"/>
  <c r="C4440" i="26"/>
  <c r="C4420" i="26"/>
  <c r="B4420" i="26" s="1"/>
  <c r="C4401" i="26"/>
  <c r="C4380" i="26"/>
  <c r="B4380" i="26" s="1"/>
  <c r="C4363" i="26"/>
  <c r="C4348" i="26"/>
  <c r="B4348" i="26" s="1"/>
  <c r="C4330" i="26"/>
  <c r="B4330" i="26" s="1"/>
  <c r="C4312" i="26"/>
  <c r="C4297" i="26"/>
  <c r="B4297" i="26" s="1"/>
  <c r="C4263" i="26"/>
  <c r="B4263" i="26" s="1"/>
  <c r="C4248" i="26"/>
  <c r="C4231" i="26"/>
  <c r="C4213" i="26"/>
  <c r="C4198" i="26"/>
  <c r="C4181" i="26"/>
  <c r="B4181" i="26" s="1"/>
  <c r="C4162" i="26"/>
  <c r="C4135" i="26"/>
  <c r="B4135" i="26" s="1"/>
  <c r="C4089" i="26"/>
  <c r="C4003" i="26"/>
  <c r="B4003" i="26" s="1"/>
  <c r="C3919" i="26"/>
  <c r="C3825" i="26"/>
  <c r="C3750" i="26"/>
  <c r="C3638" i="26"/>
  <c r="C3505" i="26"/>
  <c r="B3505" i="26" s="1"/>
  <c r="C3281" i="26"/>
  <c r="B3281" i="26" s="1"/>
  <c r="C2904" i="26"/>
  <c r="C5112" i="26"/>
  <c r="C5099" i="26"/>
  <c r="C5094" i="26"/>
  <c r="C5089" i="26"/>
  <c r="C5077" i="26"/>
  <c r="C5071" i="26"/>
  <c r="C5058" i="26"/>
  <c r="C5051" i="26"/>
  <c r="C5046" i="26"/>
  <c r="B5046" i="26" s="1"/>
  <c r="C5034" i="26"/>
  <c r="C5028" i="26"/>
  <c r="B5028" i="26" s="1"/>
  <c r="C5023" i="26"/>
  <c r="B5023" i="26" s="1"/>
  <c r="C5017" i="26"/>
  <c r="C5005" i="26"/>
  <c r="B5005" i="26" s="1"/>
  <c r="C5000" i="26"/>
  <c r="C4987" i="26"/>
  <c r="C4982" i="26"/>
  <c r="C4970" i="26"/>
  <c r="C4964" i="26"/>
  <c r="C4956" i="26"/>
  <c r="C4948" i="26"/>
  <c r="C4943" i="26"/>
  <c r="B4943" i="26" s="1"/>
  <c r="C4930" i="26"/>
  <c r="C4925" i="26"/>
  <c r="C4913" i="26"/>
  <c r="C4907" i="26"/>
  <c r="B4907" i="26" s="1"/>
  <c r="C4902" i="26"/>
  <c r="C4896" i="26"/>
  <c r="C4884" i="26"/>
  <c r="C4879" i="26"/>
  <c r="C4866" i="26"/>
  <c r="C4861" i="26"/>
  <c r="C4849" i="26"/>
  <c r="C4843" i="26"/>
  <c r="B4843" i="26" s="1"/>
  <c r="C4838" i="26"/>
  <c r="C4832" i="26"/>
  <c r="C4820" i="26"/>
  <c r="C4812" i="26"/>
  <c r="C4805" i="26"/>
  <c r="B4805" i="26" s="1"/>
  <c r="C4797" i="26"/>
  <c r="C4789" i="26"/>
  <c r="C4781" i="26"/>
  <c r="B4781" i="26" s="1"/>
  <c r="C4774" i="26"/>
  <c r="B4774" i="26" s="1"/>
  <c r="C4767" i="26"/>
  <c r="C4759" i="26"/>
  <c r="C4754" i="26"/>
  <c r="B4754" i="26" s="1"/>
  <c r="C4740" i="26"/>
  <c r="C4734" i="26"/>
  <c r="C4728" i="26"/>
  <c r="C4723" i="26"/>
  <c r="B4723" i="26" s="1"/>
  <c r="C4715" i="26"/>
  <c r="B4715" i="26" s="1"/>
  <c r="C4707" i="26"/>
  <c r="B4707" i="26" s="1"/>
  <c r="C4700" i="26"/>
  <c r="C4692" i="26"/>
  <c r="C4683" i="26"/>
  <c r="B4683" i="26" s="1"/>
  <c r="C4675" i="26"/>
  <c r="B4675" i="26" s="1"/>
  <c r="C4666" i="26"/>
  <c r="C4656" i="26"/>
  <c r="B4656" i="26" s="1"/>
  <c r="C4648" i="26"/>
  <c r="C4640" i="26"/>
  <c r="C4631" i="26"/>
  <c r="B4631" i="26" s="1"/>
  <c r="C4625" i="26"/>
  <c r="B4625" i="26" s="1"/>
  <c r="C4618" i="26"/>
  <c r="B4618" i="26" s="1"/>
  <c r="C4610" i="26"/>
  <c r="C4602" i="26"/>
  <c r="C4592" i="26"/>
  <c r="B4592" i="26" s="1"/>
  <c r="C4579" i="26"/>
  <c r="C4566" i="26"/>
  <c r="C4550" i="26"/>
  <c r="C4535" i="26"/>
  <c r="B4535" i="26" s="1"/>
  <c r="C4520" i="26"/>
  <c r="B4520" i="26" s="1"/>
  <c r="C4505" i="26"/>
  <c r="B4505" i="26" s="1"/>
  <c r="C4480" i="26"/>
  <c r="B4480" i="26" s="1"/>
  <c r="C4468" i="26"/>
  <c r="C4455" i="26"/>
  <c r="C4418" i="26"/>
  <c r="C4396" i="26"/>
  <c r="C4379" i="26"/>
  <c r="B4379" i="26" s="1"/>
  <c r="C4361" i="26"/>
  <c r="B4361" i="26" s="1"/>
  <c r="C4343" i="26"/>
  <c r="B4343" i="26" s="1"/>
  <c r="C4329" i="26"/>
  <c r="C4310" i="26"/>
  <c r="C4293" i="26"/>
  <c r="B4293" i="26" s="1"/>
  <c r="C4279" i="26"/>
  <c r="C4261" i="26"/>
  <c r="B4261" i="26" s="1"/>
  <c r="C4244" i="26"/>
  <c r="C4230" i="26"/>
  <c r="B4230" i="26" s="1"/>
  <c r="C4212" i="26"/>
  <c r="C4194" i="26"/>
  <c r="C4180" i="26"/>
  <c r="B4180" i="26" s="1"/>
  <c r="C4156" i="26"/>
  <c r="B4156" i="26" s="1"/>
  <c r="C4127" i="26"/>
  <c r="B4127" i="26" s="1"/>
  <c r="C4079" i="26"/>
  <c r="B4079" i="26" s="1"/>
  <c r="C3993" i="26"/>
  <c r="C3907" i="26"/>
  <c r="C3811" i="26"/>
  <c r="C3693" i="26"/>
  <c r="C3624" i="26"/>
  <c r="C3485" i="26"/>
  <c r="B3485" i="26" s="1"/>
  <c r="C6709" i="26"/>
  <c r="B6709" i="26" s="1"/>
  <c r="C6717" i="26"/>
  <c r="B6717" i="26" s="1"/>
  <c r="C6723" i="26"/>
  <c r="C6730" i="26"/>
  <c r="B6730" i="26" s="1"/>
  <c r="C6737" i="26"/>
  <c r="B6737" i="26" s="1"/>
  <c r="C6745" i="26"/>
  <c r="B6745" i="26" s="1"/>
  <c r="C6752" i="26"/>
  <c r="B6752" i="26" s="1"/>
  <c r="C6765" i="26"/>
  <c r="B6765" i="26" s="1"/>
  <c r="C6773" i="26"/>
  <c r="B6773" i="26" s="1"/>
  <c r="C6781" i="26"/>
  <c r="B6781" i="26" s="1"/>
  <c r="C6787" i="26"/>
  <c r="C6794" i="26"/>
  <c r="B6794" i="26" s="1"/>
  <c r="C6801" i="26"/>
  <c r="B6801" i="26" s="1"/>
  <c r="C6809" i="26"/>
  <c r="B6809" i="26" s="1"/>
  <c r="C6816" i="26"/>
  <c r="B6816" i="26" s="1"/>
  <c r="C6829" i="26"/>
  <c r="B6829" i="26" s="1"/>
  <c r="C6837" i="26"/>
  <c r="B6837" i="26" s="1"/>
  <c r="C6845" i="26"/>
  <c r="B6845" i="26" s="1"/>
  <c r="C6851" i="26"/>
  <c r="C6858" i="26"/>
  <c r="B6858" i="26" s="1"/>
  <c r="C6865" i="26"/>
  <c r="B6865" i="26" s="1"/>
  <c r="C6873" i="26"/>
  <c r="C6880" i="26"/>
  <c r="B6880" i="26" s="1"/>
  <c r="C6893" i="26"/>
  <c r="B6893" i="26" s="1"/>
  <c r="C6900" i="26"/>
  <c r="B6900" i="26" s="1"/>
  <c r="C6908" i="26"/>
  <c r="B6908" i="26" s="1"/>
  <c r="C6921" i="26"/>
  <c r="C6928" i="26"/>
  <c r="B6928" i="26" s="1"/>
  <c r="C6936" i="26"/>
  <c r="B6936" i="26" s="1"/>
  <c r="C6943" i="26"/>
  <c r="C6950" i="26"/>
  <c r="B6950" i="26" s="1"/>
  <c r="C6956" i="26"/>
  <c r="B6956" i="26" s="1"/>
  <c r="C6964" i="26"/>
  <c r="B6964" i="26" s="1"/>
  <c r="C6972" i="26"/>
  <c r="B6972" i="26" s="1"/>
  <c r="C6985" i="26"/>
  <c r="C6992" i="26"/>
  <c r="B6992" i="26" s="1"/>
  <c r="C7000" i="26"/>
  <c r="B7000" i="26" s="1"/>
  <c r="C5640" i="26"/>
  <c r="C5647" i="26"/>
  <c r="B5647" i="26" s="1"/>
  <c r="C5653" i="26"/>
  <c r="B5653" i="26" s="1"/>
  <c r="C5661" i="26"/>
  <c r="B5661" i="26" s="1"/>
  <c r="C5669" i="26"/>
  <c r="B5669" i="26" s="1"/>
  <c r="C5682" i="26"/>
  <c r="B5682" i="26" s="1"/>
  <c r="C5689" i="26"/>
  <c r="B5689" i="26" s="1"/>
  <c r="C5697" i="26"/>
  <c r="B5697" i="26" s="1"/>
  <c r="C5704" i="26"/>
  <c r="C5712" i="26"/>
  <c r="B5712" i="26" s="1"/>
  <c r="C5720" i="26"/>
  <c r="B5720" i="26" s="1"/>
  <c r="C5727" i="26"/>
  <c r="B5727" i="26" s="1"/>
  <c r="C5735" i="26"/>
  <c r="B5735" i="26" s="1"/>
  <c r="C5743" i="26"/>
  <c r="B5743" i="26" s="1"/>
  <c r="C5751" i="26"/>
  <c r="B5751" i="26" s="1"/>
  <c r="C5758" i="26"/>
  <c r="B5758" i="26" s="1"/>
  <c r="C5766" i="26"/>
  <c r="B5766" i="26" s="1"/>
  <c r="C5774" i="26"/>
  <c r="B5774" i="26" s="1"/>
  <c r="C5781" i="26"/>
  <c r="B5781" i="26" s="1"/>
  <c r="C5788" i="26"/>
  <c r="C5796" i="26"/>
  <c r="B5796" i="26" s="1"/>
  <c r="C5804" i="26"/>
  <c r="B5804" i="26" s="1"/>
  <c r="C5811" i="26"/>
  <c r="B5811" i="26" s="1"/>
  <c r="C5818" i="26"/>
  <c r="B5818" i="26" s="1"/>
  <c r="C5825" i="26"/>
  <c r="B5825" i="26" s="1"/>
  <c r="C5833" i="26"/>
  <c r="B5833" i="26" s="1"/>
  <c r="C5840" i="26"/>
  <c r="C5847" i="26"/>
  <c r="B5847" i="26" s="1"/>
  <c r="C5854" i="26"/>
  <c r="B5854" i="26" s="1"/>
  <c r="C6702" i="26"/>
  <c r="B6702" i="26" s="1"/>
  <c r="C6710" i="26"/>
  <c r="B6710" i="26" s="1"/>
  <c r="C6718" i="26"/>
  <c r="B6718" i="26" s="1"/>
  <c r="C6724" i="26"/>
  <c r="B6724" i="26" s="1"/>
  <c r="C6738" i="26"/>
  <c r="B6738" i="26" s="1"/>
  <c r="C6746" i="26"/>
  <c r="B6746" i="26" s="1"/>
  <c r="C6753" i="26"/>
  <c r="B6753" i="26" s="1"/>
  <c r="C6759" i="26"/>
  <c r="C6766" i="26"/>
  <c r="B6766" i="26" s="1"/>
  <c r="C6774" i="26"/>
  <c r="B6774" i="26" s="1"/>
  <c r="C6782" i="26"/>
  <c r="B6782" i="26" s="1"/>
  <c r="C6788" i="26"/>
  <c r="B6788" i="26" s="1"/>
  <c r="C6802" i="26"/>
  <c r="B6802" i="26" s="1"/>
  <c r="C6810" i="26"/>
  <c r="B6810" i="26" s="1"/>
  <c r="C6817" i="26"/>
  <c r="B6817" i="26" s="1"/>
  <c r="C6823" i="26"/>
  <c r="C6830" i="26"/>
  <c r="B6830" i="26" s="1"/>
  <c r="C6838" i="26"/>
  <c r="B6838" i="26" s="1"/>
  <c r="C6846" i="26"/>
  <c r="B6846" i="26" s="1"/>
  <c r="C6852" i="26"/>
  <c r="C6866" i="26"/>
  <c r="B6866" i="26" s="1"/>
  <c r="C6874" i="26"/>
  <c r="B6874" i="26" s="1"/>
  <c r="C6881" i="26"/>
  <c r="B6881" i="26" s="1"/>
  <c r="C6887" i="26"/>
  <c r="C6894" i="26"/>
  <c r="B6894" i="26" s="1"/>
  <c r="C6901" i="26"/>
  <c r="B6901" i="26" s="1"/>
  <c r="C6909" i="26"/>
  <c r="B6909" i="26" s="1"/>
  <c r="C6915" i="26"/>
  <c r="C6922" i="26"/>
  <c r="B6922" i="26" s="1"/>
  <c r="C6929" i="26"/>
  <c r="B6929" i="26" s="1"/>
  <c r="C6937" i="26"/>
  <c r="B6937" i="26" s="1"/>
  <c r="C6944" i="26"/>
  <c r="B6944" i="26" s="1"/>
  <c r="C6957" i="26"/>
  <c r="B6957" i="26" s="1"/>
  <c r="C6965" i="26"/>
  <c r="B6965" i="26" s="1"/>
  <c r="C6973" i="26"/>
  <c r="B6973" i="26" s="1"/>
  <c r="C6979" i="26"/>
  <c r="C6986" i="26"/>
  <c r="B6986" i="26" s="1"/>
  <c r="C6993" i="26"/>
  <c r="B6993" i="26" s="1"/>
  <c r="C7001" i="26"/>
  <c r="B7001" i="26" s="1"/>
  <c r="C5641" i="26"/>
  <c r="B5641" i="26" s="1"/>
  <c r="C5654" i="26"/>
  <c r="B5654" i="26" s="1"/>
  <c r="C5662" i="26"/>
  <c r="B5662" i="26" s="1"/>
  <c r="C5670" i="26"/>
  <c r="B5670" i="26" s="1"/>
  <c r="C5676" i="26"/>
  <c r="C5683" i="26"/>
  <c r="B5683" i="26" s="1"/>
  <c r="C5690" i="26"/>
  <c r="B5690" i="26" s="1"/>
  <c r="C5698" i="26"/>
  <c r="B5698" i="26" s="1"/>
  <c r="C5705" i="26"/>
  <c r="B5705" i="26" s="1"/>
  <c r="C5713" i="26"/>
  <c r="B5713" i="26" s="1"/>
  <c r="C5721" i="26"/>
  <c r="B5721" i="26" s="1"/>
  <c r="C5728" i="26"/>
  <c r="B5728" i="26" s="1"/>
  <c r="C5736" i="26"/>
  <c r="B5736" i="26" s="1"/>
  <c r="C5744" i="26"/>
  <c r="B5744" i="26" s="1"/>
  <c r="C5752" i="26"/>
  <c r="B5752" i="26" s="1"/>
  <c r="C5759" i="26"/>
  <c r="B5759" i="26" s="1"/>
  <c r="C5767" i="26"/>
  <c r="B5767" i="26" s="1"/>
  <c r="C5775" i="26"/>
  <c r="B5775" i="26" s="1"/>
  <c r="C5782" i="26"/>
  <c r="B5782" i="26" s="1"/>
  <c r="C5789" i="26"/>
  <c r="B5789" i="26" s="1"/>
  <c r="C5797" i="26"/>
  <c r="B5797" i="26" s="1"/>
  <c r="C5805" i="26"/>
  <c r="B5805" i="26" s="1"/>
  <c r="C5819" i="26"/>
  <c r="B5819" i="26" s="1"/>
  <c r="C5826" i="26"/>
  <c r="B5826" i="26" s="1"/>
  <c r="C5834" i="26"/>
  <c r="B5834" i="26" s="1"/>
  <c r="C5841" i="26"/>
  <c r="B5841" i="26" s="1"/>
  <c r="C5848" i="26"/>
  <c r="B5848" i="26" s="1"/>
  <c r="C5855" i="26"/>
  <c r="B5855" i="26" s="1"/>
  <c r="C5863" i="26"/>
  <c r="B5863" i="26" s="1"/>
  <c r="C5871" i="26"/>
  <c r="B5871" i="26" s="1"/>
  <c r="C5878" i="26"/>
  <c r="B5878" i="26" s="1"/>
  <c r="C5886" i="26"/>
  <c r="B5886" i="26" s="1"/>
  <c r="C5894" i="26"/>
  <c r="B5894" i="26" s="1"/>
  <c r="C5900" i="26"/>
  <c r="C5914" i="26"/>
  <c r="C5922" i="26"/>
  <c r="B5922" i="26" s="1"/>
  <c r="C5929" i="26"/>
  <c r="B5929" i="26" s="1"/>
  <c r="C6703" i="26"/>
  <c r="B6703" i="26" s="1"/>
  <c r="C6711" i="26"/>
  <c r="B6711" i="26" s="1"/>
  <c r="C6725" i="26"/>
  <c r="B6725" i="26" s="1"/>
  <c r="C6731" i="26"/>
  <c r="C6739" i="26"/>
  <c r="B6739" i="26" s="1"/>
  <c r="C6747" i="26"/>
  <c r="B6747" i="26" s="1"/>
  <c r="C6754" i="26"/>
  <c r="B6754" i="26" s="1"/>
  <c r="C6760" i="26"/>
  <c r="B6760" i="26" s="1"/>
  <c r="C6767" i="26"/>
  <c r="B6767" i="26" s="1"/>
  <c r="C6775" i="26"/>
  <c r="B6775" i="26" s="1"/>
  <c r="C6789" i="26"/>
  <c r="B6789" i="26" s="1"/>
  <c r="C6795" i="26"/>
  <c r="C6803" i="26"/>
  <c r="B6803" i="26" s="1"/>
  <c r="C6811" i="26"/>
  <c r="B6811" i="26" s="1"/>
  <c r="C6818" i="26"/>
  <c r="B6818" i="26" s="1"/>
  <c r="C6824" i="26"/>
  <c r="B6824" i="26" s="1"/>
  <c r="C6831" i="26"/>
  <c r="B6831" i="26" s="1"/>
  <c r="C6839" i="26"/>
  <c r="B6839" i="26" s="1"/>
  <c r="C6853" i="26"/>
  <c r="B6853" i="26" s="1"/>
  <c r="C6859" i="26"/>
  <c r="C6867" i="26"/>
  <c r="B6867" i="26" s="1"/>
  <c r="C6875" i="26"/>
  <c r="B6875" i="26" s="1"/>
  <c r="C6882" i="26"/>
  <c r="B6882" i="26" s="1"/>
  <c r="C6888" i="26"/>
  <c r="B6888" i="26" s="1"/>
  <c r="C6902" i="26"/>
  <c r="B6902" i="26" s="1"/>
  <c r="C6910" i="26"/>
  <c r="B6910" i="26" s="1"/>
  <c r="C6916" i="26"/>
  <c r="B6916" i="26" s="1"/>
  <c r="C6930" i="26"/>
  <c r="B6930" i="26" s="1"/>
  <c r="C6938" i="26"/>
  <c r="C6945" i="26"/>
  <c r="B6945" i="26" s="1"/>
  <c r="C6951" i="26"/>
  <c r="C6958" i="26"/>
  <c r="B6958" i="26" s="1"/>
  <c r="C6966" i="26"/>
  <c r="B6966" i="26" s="1"/>
  <c r="C6974" i="26"/>
  <c r="B6974" i="26" s="1"/>
  <c r="C6980" i="26"/>
  <c r="B6980" i="26" s="1"/>
  <c r="C6994" i="26"/>
  <c r="B6994" i="26" s="1"/>
  <c r="C7002" i="26"/>
  <c r="C5642" i="26"/>
  <c r="B5642" i="26" s="1"/>
  <c r="C5648" i="26"/>
  <c r="C5655" i="26"/>
  <c r="B5655" i="26" s="1"/>
  <c r="C5663" i="26"/>
  <c r="B5663" i="26" s="1"/>
  <c r="C5671" i="26"/>
  <c r="B5671" i="26" s="1"/>
  <c r="C5677" i="26"/>
  <c r="B5677" i="26" s="1"/>
  <c r="C5691" i="26"/>
  <c r="B5691" i="26" s="1"/>
  <c r="C5699" i="26"/>
  <c r="B5699" i="26" s="1"/>
  <c r="C5706" i="26"/>
  <c r="B5706" i="26" s="1"/>
  <c r="C5714" i="26"/>
  <c r="B5714" i="26" s="1"/>
  <c r="C5722" i="26"/>
  <c r="B5722" i="26" s="1"/>
  <c r="C5729" i="26"/>
  <c r="B5729" i="26" s="1"/>
  <c r="C5737" i="26"/>
  <c r="B5737" i="26" s="1"/>
  <c r="C5745" i="26"/>
  <c r="B5745" i="26" s="1"/>
  <c r="C5753" i="26"/>
  <c r="B5753" i="26" s="1"/>
  <c r="C5760" i="26"/>
  <c r="B5760" i="26" s="1"/>
  <c r="C5768" i="26"/>
  <c r="B5768" i="26" s="1"/>
  <c r="C5783" i="26"/>
  <c r="B5783" i="26" s="1"/>
  <c r="C5790" i="26"/>
  <c r="C5798" i="26"/>
  <c r="B5798" i="26" s="1"/>
  <c r="C5806" i="26"/>
  <c r="B5806" i="26" s="1"/>
  <c r="C5812" i="26"/>
  <c r="C5827" i="26"/>
  <c r="B5827" i="26" s="1"/>
  <c r="C5835" i="26"/>
  <c r="B5835" i="26" s="1"/>
  <c r="C5842" i="26"/>
  <c r="B5842" i="26" s="1"/>
  <c r="C5849" i="26"/>
  <c r="B5849" i="26" s="1"/>
  <c r="C5856" i="26"/>
  <c r="B5856" i="26" s="1"/>
  <c r="C5864" i="26"/>
  <c r="B5864" i="26" s="1"/>
  <c r="C5879" i="26"/>
  <c r="B5879" i="26" s="1"/>
  <c r="C5887" i="26"/>
  <c r="B5887" i="26" s="1"/>
  <c r="C6704" i="26"/>
  <c r="B6704" i="26" s="1"/>
  <c r="C6712" i="26"/>
  <c r="B6712" i="26" s="1"/>
  <c r="C6719" i="26"/>
  <c r="C6726" i="26"/>
  <c r="B6726" i="26" s="1"/>
  <c r="C6732" i="26"/>
  <c r="B6732" i="26" s="1"/>
  <c r="C6740" i="26"/>
  <c r="B6740" i="26" s="1"/>
  <c r="C6748" i="26"/>
  <c r="B6748" i="26" s="1"/>
  <c r="C6761" i="26"/>
  <c r="B6761" i="26" s="1"/>
  <c r="C6768" i="26"/>
  <c r="B6768" i="26" s="1"/>
  <c r="C6776" i="26"/>
  <c r="B6776" i="26" s="1"/>
  <c r="C6783" i="26"/>
  <c r="C6790" i="26"/>
  <c r="B6790" i="26" s="1"/>
  <c r="C6796" i="26"/>
  <c r="C6804" i="26"/>
  <c r="B6804" i="26" s="1"/>
  <c r="C6812" i="26"/>
  <c r="B6812" i="26" s="1"/>
  <c r="C6825" i="26"/>
  <c r="B6825" i="26" s="1"/>
  <c r="C6832" i="26"/>
  <c r="B6832" i="26" s="1"/>
  <c r="C6840" i="26"/>
  <c r="B6840" i="26" s="1"/>
  <c r="C6847" i="26"/>
  <c r="C6854" i="26"/>
  <c r="B6854" i="26" s="1"/>
  <c r="C6860" i="26"/>
  <c r="B6860" i="26" s="1"/>
  <c r="C6868" i="26"/>
  <c r="B6868" i="26" s="1"/>
  <c r="C6876" i="26"/>
  <c r="B6876" i="26" s="1"/>
  <c r="C6889" i="26"/>
  <c r="B6889" i="26" s="1"/>
  <c r="C6895" i="26"/>
  <c r="C6903" i="26"/>
  <c r="B6903" i="26" s="1"/>
  <c r="C6917" i="26"/>
  <c r="B6917" i="26" s="1"/>
  <c r="C6923" i="26"/>
  <c r="C6931" i="26"/>
  <c r="C6939" i="26"/>
  <c r="B6939" i="26" s="1"/>
  <c r="C6946" i="26"/>
  <c r="B6946" i="26" s="1"/>
  <c r="C6952" i="26"/>
  <c r="B6952" i="26" s="1"/>
  <c r="C6959" i="26"/>
  <c r="B6959" i="26" s="1"/>
  <c r="C6967" i="26"/>
  <c r="B6967" i="26" s="1"/>
  <c r="C6981" i="26"/>
  <c r="B6981" i="26" s="1"/>
  <c r="C6987" i="26"/>
  <c r="C6995" i="26"/>
  <c r="C7003" i="26"/>
  <c r="B7003" i="26" s="1"/>
  <c r="C5643" i="26"/>
  <c r="B5643" i="26" s="1"/>
  <c r="C5649" i="26"/>
  <c r="B5649" i="26" s="1"/>
  <c r="C5656" i="26"/>
  <c r="B5656" i="26" s="1"/>
  <c r="C5664" i="26"/>
  <c r="B5664" i="26" s="1"/>
  <c r="C6705" i="26"/>
  <c r="B6705" i="26" s="1"/>
  <c r="C6713" i="26"/>
  <c r="B6713" i="26" s="1"/>
  <c r="C6720" i="26"/>
  <c r="B6720" i="26" s="1"/>
  <c r="C6733" i="26"/>
  <c r="B6733" i="26" s="1"/>
  <c r="C6741" i="26"/>
  <c r="B6741" i="26" s="1"/>
  <c r="C6749" i="26"/>
  <c r="B6749" i="26" s="1"/>
  <c r="C6755" i="26"/>
  <c r="C6762" i="26"/>
  <c r="B6762" i="26" s="1"/>
  <c r="C6769" i="26"/>
  <c r="B6769" i="26" s="1"/>
  <c r="C6777" i="26"/>
  <c r="B6777" i="26" s="1"/>
  <c r="C6784" i="26"/>
  <c r="B6784" i="26" s="1"/>
  <c r="C6797" i="26"/>
  <c r="B6797" i="26" s="1"/>
  <c r="C6805" i="26"/>
  <c r="B6805" i="26" s="1"/>
  <c r="C6813" i="26"/>
  <c r="B6813" i="26" s="1"/>
  <c r="C6819" i="26"/>
  <c r="C6826" i="26"/>
  <c r="B6826" i="26" s="1"/>
  <c r="C6833" i="26"/>
  <c r="B6833" i="26" s="1"/>
  <c r="C6841" i="26"/>
  <c r="B6841" i="26" s="1"/>
  <c r="C6848" i="26"/>
  <c r="B6848" i="26" s="1"/>
  <c r="C6861" i="26"/>
  <c r="B6861" i="26" s="1"/>
  <c r="C6869" i="26"/>
  <c r="B6869" i="26" s="1"/>
  <c r="C6877" i="26"/>
  <c r="B6877" i="26" s="1"/>
  <c r="C6883" i="26"/>
  <c r="C6890" i="26"/>
  <c r="B6890" i="26" s="1"/>
  <c r="C6896" i="26"/>
  <c r="B6896" i="26" s="1"/>
  <c r="C6904" i="26"/>
  <c r="B6904" i="26" s="1"/>
  <c r="C6911" i="26"/>
  <c r="C6918" i="26"/>
  <c r="B6918" i="26" s="1"/>
  <c r="C6924" i="26"/>
  <c r="B6924" i="26" s="1"/>
  <c r="C6932" i="26"/>
  <c r="B6932" i="26" s="1"/>
  <c r="C6940" i="26"/>
  <c r="B6940" i="26" s="1"/>
  <c r="C6953" i="26"/>
  <c r="C6960" i="26"/>
  <c r="B6960" i="26" s="1"/>
  <c r="C6968" i="26"/>
  <c r="B6968" i="26" s="1"/>
  <c r="C6975" i="26"/>
  <c r="C6982" i="26"/>
  <c r="B6982" i="26" s="1"/>
  <c r="C6988" i="26"/>
  <c r="B6988" i="26" s="1"/>
  <c r="C6996" i="26"/>
  <c r="B6996" i="26" s="1"/>
  <c r="C7004" i="26"/>
  <c r="B7004" i="26" s="1"/>
  <c r="C5650" i="26"/>
  <c r="B5650" i="26" s="1"/>
  <c r="C5657" i="26"/>
  <c r="B5657" i="26" s="1"/>
  <c r="C5665" i="26"/>
  <c r="B5665" i="26" s="1"/>
  <c r="C5672" i="26"/>
  <c r="C5679" i="26"/>
  <c r="B5679" i="26" s="1"/>
  <c r="C5685" i="26"/>
  <c r="B5685" i="26" s="1"/>
  <c r="C5693" i="26"/>
  <c r="B5693" i="26" s="1"/>
  <c r="C5701" i="26"/>
  <c r="B5701" i="26" s="1"/>
  <c r="C5708" i="26"/>
  <c r="B5708" i="26" s="1"/>
  <c r="C5716" i="26"/>
  <c r="B5716" i="26" s="1"/>
  <c r="C5731" i="26"/>
  <c r="B5731" i="26" s="1"/>
  <c r="C5739" i="26"/>
  <c r="C5747" i="26"/>
  <c r="B5747" i="26" s="1"/>
  <c r="C5755" i="26"/>
  <c r="B5755" i="26" s="1"/>
  <c r="C5762" i="26"/>
  <c r="B5762" i="26" s="1"/>
  <c r="C5770" i="26"/>
  <c r="B5770" i="26" s="1"/>
  <c r="C5777" i="26"/>
  <c r="C5785" i="26"/>
  <c r="B5785" i="26" s="1"/>
  <c r="C5792" i="26"/>
  <c r="B5792" i="26" s="1"/>
  <c r="C5800" i="26"/>
  <c r="B5800" i="26" s="1"/>
  <c r="C5814" i="26"/>
  <c r="B5814" i="26" s="1"/>
  <c r="C5821" i="26"/>
  <c r="B5821" i="26" s="1"/>
  <c r="C5829" i="26"/>
  <c r="B5829" i="26" s="1"/>
  <c r="C5837" i="26"/>
  <c r="B5837" i="26" s="1"/>
  <c r="C5851" i="26"/>
  <c r="B5851" i="26" s="1"/>
  <c r="C5858" i="26"/>
  <c r="B5858" i="26" s="1"/>
  <c r="C5866" i="26"/>
  <c r="B5866" i="26" s="1"/>
  <c r="C6707" i="26"/>
  <c r="B6707" i="26" s="1"/>
  <c r="C6715" i="26"/>
  <c r="B6715" i="26" s="1"/>
  <c r="C6722" i="26"/>
  <c r="B6722" i="26" s="1"/>
  <c r="C6728" i="26"/>
  <c r="B6728" i="26" s="1"/>
  <c r="C6735" i="26"/>
  <c r="B6735" i="26" s="1"/>
  <c r="C6743" i="26"/>
  <c r="C6757" i="26"/>
  <c r="B6757" i="26" s="1"/>
  <c r="C6763" i="26"/>
  <c r="C6771" i="26"/>
  <c r="C6779" i="26"/>
  <c r="B6779" i="26" s="1"/>
  <c r="C6786" i="26"/>
  <c r="B6786" i="26" s="1"/>
  <c r="C6792" i="26"/>
  <c r="B6792" i="26" s="1"/>
  <c r="C6799" i="26"/>
  <c r="B6799" i="26" s="1"/>
  <c r="C6807" i="26"/>
  <c r="C6821" i="26"/>
  <c r="B6821" i="26" s="1"/>
  <c r="C6827" i="26"/>
  <c r="C6835" i="26"/>
  <c r="C6843" i="26"/>
  <c r="B6843" i="26" s="1"/>
  <c r="C6850" i="26"/>
  <c r="B6850" i="26" s="1"/>
  <c r="C6856" i="26"/>
  <c r="B6856" i="26" s="1"/>
  <c r="C6863" i="26"/>
  <c r="B6863" i="26" s="1"/>
  <c r="C6871" i="26"/>
  <c r="C6885" i="26"/>
  <c r="B6885" i="26" s="1"/>
  <c r="C6891" i="26"/>
  <c r="C6898" i="26"/>
  <c r="B6898" i="26" s="1"/>
  <c r="C6906" i="26"/>
  <c r="B6906" i="26" s="1"/>
  <c r="C6913" i="26"/>
  <c r="B6913" i="26" s="1"/>
  <c r="C6919" i="26"/>
  <c r="C6926" i="26"/>
  <c r="B6926" i="26" s="1"/>
  <c r="C6934" i="26"/>
  <c r="C6942" i="26"/>
  <c r="B6942" i="26" s="1"/>
  <c r="C6948" i="26"/>
  <c r="B6948" i="26" s="1"/>
  <c r="C6962" i="26"/>
  <c r="B6962" i="26" s="1"/>
  <c r="C6970" i="26"/>
  <c r="B6970" i="26" s="1"/>
  <c r="C6977" i="26"/>
  <c r="B6977" i="26" s="1"/>
  <c r="C6983" i="26"/>
  <c r="C6990" i="26"/>
  <c r="B6990" i="26" s="1"/>
  <c r="C6998" i="26"/>
  <c r="C7006" i="26"/>
  <c r="B7006" i="26" s="1"/>
  <c r="C5645" i="26"/>
  <c r="B5645" i="26" s="1"/>
  <c r="C5659" i="26"/>
  <c r="B5659" i="26" s="1"/>
  <c r="C5667" i="26"/>
  <c r="B5667" i="26" s="1"/>
  <c r="C5674" i="26"/>
  <c r="B5674" i="26" s="1"/>
  <c r="C5680" i="26"/>
  <c r="C5687" i="26"/>
  <c r="B5687" i="26" s="1"/>
  <c r="C5695" i="26"/>
  <c r="B5695" i="26" s="1"/>
  <c r="C5703" i="26"/>
  <c r="B5703" i="26" s="1"/>
  <c r="C5710" i="26"/>
  <c r="B5710" i="26" s="1"/>
  <c r="C5718" i="26"/>
  <c r="C5725" i="26"/>
  <c r="B5725" i="26" s="1"/>
  <c r="C5733" i="26"/>
  <c r="B5733" i="26" s="1"/>
  <c r="C5741" i="26"/>
  <c r="B5741" i="26" s="1"/>
  <c r="C5749" i="26"/>
  <c r="B5749" i="26" s="1"/>
  <c r="C5756" i="26"/>
  <c r="C5764" i="26"/>
  <c r="B5764" i="26" s="1"/>
  <c r="C5772" i="26"/>
  <c r="B5772" i="26" s="1"/>
  <c r="C5779" i="26"/>
  <c r="B5779" i="26" s="1"/>
  <c r="C5787" i="26"/>
  <c r="B5787" i="26" s="1"/>
  <c r="C5794" i="26"/>
  <c r="B5794" i="26" s="1"/>
  <c r="C5802" i="26"/>
  <c r="B5802" i="26" s="1"/>
  <c r="C5809" i="26"/>
  <c r="B5809" i="26" s="1"/>
  <c r="C5816" i="26"/>
  <c r="B5816" i="26" s="1"/>
  <c r="C5823" i="26"/>
  <c r="B5823" i="26" s="1"/>
  <c r="C5831" i="26"/>
  <c r="B5831" i="26" s="1"/>
  <c r="C5839" i="26"/>
  <c r="B5839" i="26" s="1"/>
  <c r="C5845" i="26"/>
  <c r="B5845" i="26" s="1"/>
  <c r="C5852" i="26"/>
  <c r="C5860" i="26"/>
  <c r="B5860" i="26" s="1"/>
  <c r="C5868" i="26"/>
  <c r="B5868" i="26" s="1"/>
  <c r="C5875" i="26"/>
  <c r="B5875" i="26" s="1"/>
  <c r="C5883" i="26"/>
  <c r="B5883" i="26" s="1"/>
  <c r="C5891" i="26"/>
  <c r="B5891" i="26" s="1"/>
  <c r="C5905" i="26"/>
  <c r="C5912" i="26"/>
  <c r="B5912" i="26" s="1"/>
  <c r="C5919" i="26"/>
  <c r="B5919" i="26" s="1"/>
  <c r="C5926" i="26"/>
  <c r="B5926" i="26" s="1"/>
  <c r="C5934" i="26"/>
  <c r="B5934" i="26" s="1"/>
  <c r="C5941" i="26"/>
  <c r="B5941" i="26" s="1"/>
  <c r="C5948" i="26"/>
  <c r="B5948" i="26" s="1"/>
  <c r="C6706" i="26"/>
  <c r="B6706" i="26" s="1"/>
  <c r="C6734" i="26"/>
  <c r="B6734" i="26" s="1"/>
  <c r="C6791" i="26"/>
  <c r="C6820" i="26"/>
  <c r="B6820" i="26" s="1"/>
  <c r="C6849" i="26"/>
  <c r="B6849" i="26" s="1"/>
  <c r="C6878" i="26"/>
  <c r="B6878" i="26" s="1"/>
  <c r="C6905" i="26"/>
  <c r="B6905" i="26" s="1"/>
  <c r="C6933" i="26"/>
  <c r="B6933" i="26" s="1"/>
  <c r="C6961" i="26"/>
  <c r="B6961" i="26" s="1"/>
  <c r="C6989" i="26"/>
  <c r="B6989" i="26" s="1"/>
  <c r="C5651" i="26"/>
  <c r="B5651" i="26" s="1"/>
  <c r="C5675" i="26"/>
  <c r="B5675" i="26" s="1"/>
  <c r="C5694" i="26"/>
  <c r="B5694" i="26" s="1"/>
  <c r="C5715" i="26"/>
  <c r="B5715" i="26" s="1"/>
  <c r="C5734" i="26"/>
  <c r="B5734" i="26" s="1"/>
  <c r="C5776" i="26"/>
  <c r="C5795" i="26"/>
  <c r="B5795" i="26" s="1"/>
  <c r="C5815" i="26"/>
  <c r="B5815" i="26" s="1"/>
  <c r="C5836" i="26"/>
  <c r="B5836" i="26" s="1"/>
  <c r="C5853" i="26"/>
  <c r="B5853" i="26" s="1"/>
  <c r="C5870" i="26"/>
  <c r="B5870" i="26" s="1"/>
  <c r="C5882" i="26"/>
  <c r="B5882" i="26" s="1"/>
  <c r="C5895" i="26"/>
  <c r="B5895" i="26" s="1"/>
  <c r="C5903" i="26"/>
  <c r="B5903" i="26" s="1"/>
  <c r="C5913" i="26"/>
  <c r="B5913" i="26" s="1"/>
  <c r="C5932" i="26"/>
  <c r="C5940" i="26"/>
  <c r="C5949" i="26"/>
  <c r="B5949" i="26" s="1"/>
  <c r="C5955" i="26"/>
  <c r="C5962" i="26"/>
  <c r="B5962" i="26" s="1"/>
  <c r="C5969" i="26"/>
  <c r="B5969" i="26" s="1"/>
  <c r="C5977" i="26"/>
  <c r="B5977" i="26" s="1"/>
  <c r="C5984" i="26"/>
  <c r="B5984" i="26" s="1"/>
  <c r="C5990" i="26"/>
  <c r="B5990" i="26" s="1"/>
  <c r="C6002" i="26"/>
  <c r="C6010" i="26"/>
  <c r="B6010" i="26" s="1"/>
  <c r="C6017" i="26"/>
  <c r="B6017" i="26" s="1"/>
  <c r="C6024" i="26"/>
  <c r="B6024" i="26" s="1"/>
  <c r="C6031" i="26"/>
  <c r="B6031" i="26" s="1"/>
  <c r="C6037" i="26"/>
  <c r="C6044" i="26"/>
  <c r="B6044" i="26" s="1"/>
  <c r="C6063" i="26"/>
  <c r="B6063" i="26" s="1"/>
  <c r="C6070" i="26"/>
  <c r="B6070" i="26" s="1"/>
  <c r="C6077" i="26"/>
  <c r="B6077" i="26" s="1"/>
  <c r="C6084" i="26"/>
  <c r="B6084" i="26" s="1"/>
  <c r="C6091" i="26"/>
  <c r="B6091" i="26" s="1"/>
  <c r="C6112" i="26"/>
  <c r="B6112" i="26" s="1"/>
  <c r="C6119" i="26"/>
  <c r="B6119" i="26" s="1"/>
  <c r="C6125" i="26"/>
  <c r="B6125" i="26" s="1"/>
  <c r="C6139" i="26"/>
  <c r="B6139" i="26" s="1"/>
  <c r="C6144" i="26"/>
  <c r="C6150" i="26"/>
  <c r="C6157" i="26"/>
  <c r="B6157" i="26" s="1"/>
  <c r="C6164" i="26"/>
  <c r="C6176" i="26"/>
  <c r="C6183" i="26"/>
  <c r="B6183" i="26" s="1"/>
  <c r="C6189" i="26"/>
  <c r="B6189" i="26" s="1"/>
  <c r="C6194" i="26"/>
  <c r="C6201" i="26"/>
  <c r="B6201" i="26" s="1"/>
  <c r="C6207" i="26"/>
  <c r="B6207" i="26" s="1"/>
  <c r="C6214" i="26"/>
  <c r="B6214" i="26" s="1"/>
  <c r="C6220" i="26"/>
  <c r="B6220" i="26" s="1"/>
  <c r="C6232" i="26"/>
  <c r="B6232" i="26" s="1"/>
  <c r="C6239" i="26"/>
  <c r="B6239" i="26" s="1"/>
  <c r="C6245" i="26"/>
  <c r="C6252" i="26"/>
  <c r="B6252" i="26" s="1"/>
  <c r="C6259" i="26"/>
  <c r="B6259" i="26" s="1"/>
  <c r="C6265" i="26"/>
  <c r="B6265" i="26" s="1"/>
  <c r="C6708" i="26"/>
  <c r="B6708" i="26" s="1"/>
  <c r="C6736" i="26"/>
  <c r="B6736" i="26" s="1"/>
  <c r="C6764" i="26"/>
  <c r="B6764" i="26" s="1"/>
  <c r="C6793" i="26"/>
  <c r="B6793" i="26" s="1"/>
  <c r="C6822" i="26"/>
  <c r="B6822" i="26" s="1"/>
  <c r="C6879" i="26"/>
  <c r="C6907" i="26"/>
  <c r="B6907" i="26" s="1"/>
  <c r="C6935" i="26"/>
  <c r="B6935" i="26" s="1"/>
  <c r="C6963" i="26"/>
  <c r="B6963" i="26" s="1"/>
  <c r="C6991" i="26"/>
  <c r="B6991" i="26" s="1"/>
  <c r="C5652" i="26"/>
  <c r="C5678" i="26"/>
  <c r="B5678" i="26" s="1"/>
  <c r="C5696" i="26"/>
  <c r="B5696" i="26" s="1"/>
  <c r="C5717" i="26"/>
  <c r="B5717" i="26" s="1"/>
  <c r="C5738" i="26"/>
  <c r="B5738" i="26" s="1"/>
  <c r="C5757" i="26"/>
  <c r="B5757" i="26" s="1"/>
  <c r="C5778" i="26"/>
  <c r="B5778" i="26" s="1"/>
  <c r="C5799" i="26"/>
  <c r="B5799" i="26" s="1"/>
  <c r="C5817" i="26"/>
  <c r="B5817" i="26" s="1"/>
  <c r="C5838" i="26"/>
  <c r="B5838" i="26" s="1"/>
  <c r="C5857" i="26"/>
  <c r="B5857" i="26" s="1"/>
  <c r="C5872" i="26"/>
  <c r="C5884" i="26"/>
  <c r="B5884" i="26" s="1"/>
  <c r="C5896" i="26"/>
  <c r="B5896" i="26" s="1"/>
  <c r="C5904" i="26"/>
  <c r="B5904" i="26" s="1"/>
  <c r="C5923" i="26"/>
  <c r="C5933" i="26"/>
  <c r="B5933" i="26" s="1"/>
  <c r="C5950" i="26"/>
  <c r="B5950" i="26" s="1"/>
  <c r="C5956" i="26"/>
  <c r="B5956" i="26" s="1"/>
  <c r="C5963" i="26"/>
  <c r="B5963" i="26" s="1"/>
  <c r="C5970" i="26"/>
  <c r="B5970" i="26" s="1"/>
  <c r="C5978" i="26"/>
  <c r="B5978" i="26" s="1"/>
  <c r="C5991" i="26"/>
  <c r="B5991" i="26" s="1"/>
  <c r="C5997" i="26"/>
  <c r="C6003" i="26"/>
  <c r="B6003" i="26" s="1"/>
  <c r="C6011" i="26"/>
  <c r="B6011" i="26" s="1"/>
  <c r="C6018" i="26"/>
  <c r="B6018" i="26" s="1"/>
  <c r="C6032" i="26"/>
  <c r="B6032" i="26" s="1"/>
  <c r="C6038" i="26"/>
  <c r="B6038" i="26" s="1"/>
  <c r="C6050" i="26"/>
  <c r="C6057" i="26"/>
  <c r="C6064" i="26"/>
  <c r="B6064" i="26" s="1"/>
  <c r="C6071" i="26"/>
  <c r="B6071" i="26" s="1"/>
  <c r="C6078" i="26"/>
  <c r="B6078" i="26" s="1"/>
  <c r="C6085" i="26"/>
  <c r="B6085" i="26" s="1"/>
  <c r="C6092" i="26"/>
  <c r="C6098" i="26"/>
  <c r="C6105" i="26"/>
  <c r="C6113" i="26"/>
  <c r="B6113" i="26" s="1"/>
  <c r="C6120" i="26"/>
  <c r="B6120" i="26" s="1"/>
  <c r="C6126" i="26"/>
  <c r="B6126" i="26" s="1"/>
  <c r="C6132" i="26"/>
  <c r="C6145" i="26"/>
  <c r="B6145" i="26" s="1"/>
  <c r="C6151" i="26"/>
  <c r="B6151" i="26" s="1"/>
  <c r="C6158" i="26"/>
  <c r="B6158" i="26" s="1"/>
  <c r="C6165" i="26"/>
  <c r="B6165" i="26" s="1"/>
  <c r="C6172" i="26"/>
  <c r="C6177" i="26"/>
  <c r="B6177" i="26" s="1"/>
  <c r="C6195" i="26"/>
  <c r="B6195" i="26" s="1"/>
  <c r="C6215" i="26"/>
  <c r="B6215" i="26" s="1"/>
  <c r="C6221" i="26"/>
  <c r="B6221" i="26" s="1"/>
  <c r="C6226" i="26"/>
  <c r="C6233" i="26"/>
  <c r="B6233" i="26" s="1"/>
  <c r="C6253" i="26"/>
  <c r="B6253" i="26" s="1"/>
  <c r="C6276" i="26"/>
  <c r="B6276" i="26" s="1"/>
  <c r="C6287" i="26"/>
  <c r="C6294" i="26"/>
  <c r="C6300" i="26"/>
  <c r="B6300" i="26" s="1"/>
  <c r="C6714" i="26"/>
  <c r="B6714" i="26" s="1"/>
  <c r="C6742" i="26"/>
  <c r="B6742" i="26" s="1"/>
  <c r="C6770" i="26"/>
  <c r="B6770" i="26" s="1"/>
  <c r="C6798" i="26"/>
  <c r="B6798" i="26" s="1"/>
  <c r="C6855" i="26"/>
  <c r="C6884" i="26"/>
  <c r="B6884" i="26" s="1"/>
  <c r="C6912" i="26"/>
  <c r="B6912" i="26" s="1"/>
  <c r="C6941" i="26"/>
  <c r="B6941" i="26" s="1"/>
  <c r="C6969" i="26"/>
  <c r="B6969" i="26" s="1"/>
  <c r="C6997" i="26"/>
  <c r="B6997" i="26" s="1"/>
  <c r="C5658" i="26"/>
  <c r="B5658" i="26" s="1"/>
  <c r="C5700" i="26"/>
  <c r="B5700" i="26" s="1"/>
  <c r="C5719" i="26"/>
  <c r="B5719" i="26" s="1"/>
  <c r="C5740" i="26"/>
  <c r="B5740" i="26" s="1"/>
  <c r="C5761" i="26"/>
  <c r="B5761" i="26" s="1"/>
  <c r="C5780" i="26"/>
  <c r="B5780" i="26" s="1"/>
  <c r="C5801" i="26"/>
  <c r="B5801" i="26" s="1"/>
  <c r="C5820" i="26"/>
  <c r="C5859" i="26"/>
  <c r="B5859" i="26" s="1"/>
  <c r="C5873" i="26"/>
  <c r="B5873" i="26" s="1"/>
  <c r="C5885" i="26"/>
  <c r="B5885" i="26" s="1"/>
  <c r="C5897" i="26"/>
  <c r="B5897" i="26" s="1"/>
  <c r="C5906" i="26"/>
  <c r="B5906" i="26" s="1"/>
  <c r="C5915" i="26"/>
  <c r="B5915" i="26" s="1"/>
  <c r="C5924" i="26"/>
  <c r="B5924" i="26" s="1"/>
  <c r="C5935" i="26"/>
  <c r="B5935" i="26" s="1"/>
  <c r="C5942" i="26"/>
  <c r="C5957" i="26"/>
  <c r="B5957" i="26" s="1"/>
  <c r="C5971" i="26"/>
  <c r="B5971" i="26" s="1"/>
  <c r="C5979" i="26"/>
  <c r="B5979" i="26" s="1"/>
  <c r="C5985" i="26"/>
  <c r="C5992" i="26"/>
  <c r="B5992" i="26" s="1"/>
  <c r="C6004" i="26"/>
  <c r="B6004" i="26" s="1"/>
  <c r="C6012" i="26"/>
  <c r="B6012" i="26" s="1"/>
  <c r="C6019" i="26"/>
  <c r="B6019" i="26" s="1"/>
  <c r="C6025" i="26"/>
  <c r="C6039" i="26"/>
  <c r="B6039" i="26" s="1"/>
  <c r="C6045" i="26"/>
  <c r="C6051" i="26"/>
  <c r="B6051" i="26" s="1"/>
  <c r="C6058" i="26"/>
  <c r="B6058" i="26" s="1"/>
  <c r="C6065" i="26"/>
  <c r="B6065" i="26" s="1"/>
  <c r="C6072" i="26"/>
  <c r="B6072" i="26" s="1"/>
  <c r="C6079" i="26"/>
  <c r="B6079" i="26" s="1"/>
  <c r="C6086" i="26"/>
  <c r="B6086" i="26" s="1"/>
  <c r="C6099" i="26"/>
  <c r="B6099" i="26" s="1"/>
  <c r="C6106" i="26"/>
  <c r="B6106" i="26" s="1"/>
  <c r="C6127" i="26"/>
  <c r="B6127" i="26" s="1"/>
  <c r="C6133" i="26"/>
  <c r="B6133" i="26" s="1"/>
  <c r="C6140" i="26"/>
  <c r="C6146" i="26"/>
  <c r="B6146" i="26" s="1"/>
  <c r="C6152" i="26"/>
  <c r="B6152" i="26" s="1"/>
  <c r="C6159" i="26"/>
  <c r="B6159" i="26" s="1"/>
  <c r="C6166" i="26"/>
  <c r="B6166" i="26" s="1"/>
  <c r="C6178" i="26"/>
  <c r="B6178" i="26" s="1"/>
  <c r="C6184" i="26"/>
  <c r="C6190" i="26"/>
  <c r="C6202" i="26"/>
  <c r="C6208" i="26"/>
  <c r="C6227" i="26"/>
  <c r="B6227" i="26" s="1"/>
  <c r="C6240" i="26"/>
  <c r="C6246" i="26"/>
  <c r="C6254" i="26"/>
  <c r="B6254" i="26" s="1"/>
  <c r="C6260" i="26"/>
  <c r="C6266" i="26"/>
  <c r="C6271" i="26"/>
  <c r="C6277" i="26"/>
  <c r="B6277" i="26" s="1"/>
  <c r="C6282" i="26"/>
  <c r="C6288" i="26"/>
  <c r="B6288" i="26" s="1"/>
  <c r="C6295" i="26"/>
  <c r="C6301" i="26"/>
  <c r="B6301" i="26" s="1"/>
  <c r="C6716" i="26"/>
  <c r="B6716" i="26" s="1"/>
  <c r="C6744" i="26"/>
  <c r="B6744" i="26" s="1"/>
  <c r="C6772" i="26"/>
  <c r="B6772" i="26" s="1"/>
  <c r="C6800" i="26"/>
  <c r="B6800" i="26" s="1"/>
  <c r="C6828" i="26"/>
  <c r="B6828" i="26" s="1"/>
  <c r="C6857" i="26"/>
  <c r="B6857" i="26" s="1"/>
  <c r="C6886" i="26"/>
  <c r="B6886" i="26" s="1"/>
  <c r="C6914" i="26"/>
  <c r="B6914" i="26" s="1"/>
  <c r="C6971" i="26"/>
  <c r="C6999" i="26"/>
  <c r="B6999" i="26" s="1"/>
  <c r="C5660" i="26"/>
  <c r="B5660" i="26" s="1"/>
  <c r="C5681" i="26"/>
  <c r="B5681" i="26" s="1"/>
  <c r="C5702" i="26"/>
  <c r="B5702" i="26" s="1"/>
  <c r="C5723" i="26"/>
  <c r="B5723" i="26" s="1"/>
  <c r="C5742" i="26"/>
  <c r="B5742" i="26" s="1"/>
  <c r="C5763" i="26"/>
  <c r="B5763" i="26" s="1"/>
  <c r="C5784" i="26"/>
  <c r="B5784" i="26" s="1"/>
  <c r="C5803" i="26"/>
  <c r="B5803" i="26" s="1"/>
  <c r="C5822" i="26"/>
  <c r="B5822" i="26" s="1"/>
  <c r="C5843" i="26"/>
  <c r="B5843" i="26" s="1"/>
  <c r="C6721" i="26"/>
  <c r="B6721" i="26" s="1"/>
  <c r="C6750" i="26"/>
  <c r="B6750" i="26" s="1"/>
  <c r="C6778" i="26"/>
  <c r="B6778" i="26" s="1"/>
  <c r="C6806" i="26"/>
  <c r="B6806" i="26" s="1"/>
  <c r="C6834" i="26"/>
  <c r="B6834" i="26" s="1"/>
  <c r="C6862" i="26"/>
  <c r="B6862" i="26" s="1"/>
  <c r="C6947" i="26"/>
  <c r="C6976" i="26"/>
  <c r="B6976" i="26" s="1"/>
  <c r="C7005" i="26"/>
  <c r="B7005" i="26" s="1"/>
  <c r="C5666" i="26"/>
  <c r="B5666" i="26" s="1"/>
  <c r="C5684" i="26"/>
  <c r="C5724" i="26"/>
  <c r="C5746" i="26"/>
  <c r="B5746" i="26" s="1"/>
  <c r="C5765" i="26"/>
  <c r="B5765" i="26" s="1"/>
  <c r="C5786" i="26"/>
  <c r="B5786" i="26" s="1"/>
  <c r="C5807" i="26"/>
  <c r="B5807" i="26" s="1"/>
  <c r="C5824" i="26"/>
  <c r="B5824" i="26" s="1"/>
  <c r="C5844" i="26"/>
  <c r="C5862" i="26"/>
  <c r="B5862" i="26" s="1"/>
  <c r="C5876" i="26"/>
  <c r="B5876" i="26" s="1"/>
  <c r="C5889" i="26"/>
  <c r="B5889" i="26" s="1"/>
  <c r="C5899" i="26"/>
  <c r="C5908" i="26"/>
  <c r="C5917" i="26"/>
  <c r="B5917" i="26" s="1"/>
  <c r="C5927" i="26"/>
  <c r="B5927" i="26" s="1"/>
  <c r="C5937" i="26"/>
  <c r="B5937" i="26" s="1"/>
  <c r="C5944" i="26"/>
  <c r="B5944" i="26" s="1"/>
  <c r="C5952" i="26"/>
  <c r="B5952" i="26" s="1"/>
  <c r="C5959" i="26"/>
  <c r="B5959" i="26" s="1"/>
  <c r="C5965" i="26"/>
  <c r="B5965" i="26" s="1"/>
  <c r="C5973" i="26"/>
  <c r="B5973" i="26" s="1"/>
  <c r="C5986" i="26"/>
  <c r="C5993" i="26"/>
  <c r="C5999" i="26"/>
  <c r="B5999" i="26" s="1"/>
  <c r="C6006" i="26"/>
  <c r="B6006" i="26" s="1"/>
  <c r="C6027" i="26"/>
  <c r="B6027" i="26" s="1"/>
  <c r="C6034" i="26"/>
  <c r="B6034" i="26" s="1"/>
  <c r="C6047" i="26"/>
  <c r="B6047" i="26" s="1"/>
  <c r="C6053" i="26"/>
  <c r="B6053" i="26" s="1"/>
  <c r="C6060" i="26"/>
  <c r="B6060" i="26" s="1"/>
  <c r="C6066" i="26"/>
  <c r="C6073" i="26"/>
  <c r="C6081" i="26"/>
  <c r="B6081" i="26" s="1"/>
  <c r="C6088" i="26"/>
  <c r="B6088" i="26" s="1"/>
  <c r="C6094" i="26"/>
  <c r="C6101" i="26"/>
  <c r="B6101" i="26" s="1"/>
  <c r="C6108" i="26"/>
  <c r="B6108" i="26" s="1"/>
  <c r="C6115" i="26"/>
  <c r="B6115" i="26" s="1"/>
  <c r="C6122" i="26"/>
  <c r="B6122" i="26" s="1"/>
  <c r="C6129" i="26"/>
  <c r="B6129" i="26" s="1"/>
  <c r="C6135" i="26"/>
  <c r="B6135" i="26" s="1"/>
  <c r="C6141" i="26"/>
  <c r="C6148" i="26"/>
  <c r="B6148" i="26" s="1"/>
  <c r="C6153" i="26"/>
  <c r="C6161" i="26"/>
  <c r="B6161" i="26" s="1"/>
  <c r="C6168" i="26"/>
  <c r="B6168" i="26" s="1"/>
  <c r="C6180" i="26"/>
  <c r="B6180" i="26" s="1"/>
  <c r="C6185" i="26"/>
  <c r="C6192" i="26"/>
  <c r="B6192" i="26" s="1"/>
  <c r="C6197" i="26"/>
  <c r="B6197" i="26" s="1"/>
  <c r="C6204" i="26"/>
  <c r="C6210" i="26"/>
  <c r="B6210" i="26" s="1"/>
  <c r="C6223" i="26"/>
  <c r="B6223" i="26" s="1"/>
  <c r="C6228" i="26"/>
  <c r="C6235" i="26"/>
  <c r="B6235" i="26" s="1"/>
  <c r="C6242" i="26"/>
  <c r="B6242" i="26" s="1"/>
  <c r="C6248" i="26"/>
  <c r="B6248" i="26" s="1"/>
  <c r="C6256" i="26"/>
  <c r="B6256" i="26" s="1"/>
  <c r="C6261" i="26"/>
  <c r="C6267" i="26"/>
  <c r="C6273" i="26"/>
  <c r="B6273" i="26" s="1"/>
  <c r="C6278" i="26"/>
  <c r="C6283" i="26"/>
  <c r="C6290" i="26"/>
  <c r="B6290" i="26" s="1"/>
  <c r="C6297" i="26"/>
  <c r="B6297" i="26" s="1"/>
  <c r="C6751" i="26"/>
  <c r="C6780" i="26"/>
  <c r="B6780" i="26" s="1"/>
  <c r="C6808" i="26"/>
  <c r="B6808" i="26" s="1"/>
  <c r="C6836" i="26"/>
  <c r="B6836" i="26" s="1"/>
  <c r="C6864" i="26"/>
  <c r="B6864" i="26" s="1"/>
  <c r="C6892" i="26"/>
  <c r="B6892" i="26" s="1"/>
  <c r="C6920" i="26"/>
  <c r="B6920" i="26" s="1"/>
  <c r="C6949" i="26"/>
  <c r="B6949" i="26" s="1"/>
  <c r="C6978" i="26"/>
  <c r="B6978" i="26" s="1"/>
  <c r="C5668" i="26"/>
  <c r="C5686" i="26"/>
  <c r="B5686" i="26" s="1"/>
  <c r="C5707" i="26"/>
  <c r="B5707" i="26" s="1"/>
  <c r="C5726" i="26"/>
  <c r="B5726" i="26" s="1"/>
  <c r="C5748" i="26"/>
  <c r="B5748" i="26" s="1"/>
  <c r="C5769" i="26"/>
  <c r="B5769" i="26" s="1"/>
  <c r="C5808" i="26"/>
  <c r="C5828" i="26"/>
  <c r="B5828" i="26" s="1"/>
  <c r="C5846" i="26"/>
  <c r="B5846" i="26" s="1"/>
  <c r="C5865" i="26"/>
  <c r="B5865" i="26" s="1"/>
  <c r="C5877" i="26"/>
  <c r="B5877" i="26" s="1"/>
  <c r="C5890" i="26"/>
  <c r="B5890" i="26" s="1"/>
  <c r="C5909" i="26"/>
  <c r="B5909" i="26" s="1"/>
  <c r="C5918" i="26"/>
  <c r="B5918" i="26" s="1"/>
  <c r="C5928" i="26"/>
  <c r="B5928" i="26" s="1"/>
  <c r="C5938" i="26"/>
  <c r="B5938" i="26" s="1"/>
  <c r="C5945" i="26"/>
  <c r="B5945" i="26" s="1"/>
  <c r="C5953" i="26"/>
  <c r="B5953" i="26" s="1"/>
  <c r="C5966" i="26"/>
  <c r="B5966" i="26" s="1"/>
  <c r="C5974" i="26"/>
  <c r="C5981" i="26"/>
  <c r="C5987" i="26"/>
  <c r="B5987" i="26" s="1"/>
  <c r="C5994" i="26"/>
  <c r="B5994" i="26" s="1"/>
  <c r="C6000" i="26"/>
  <c r="B6000" i="26" s="1"/>
  <c r="C6007" i="26"/>
  <c r="B6007" i="26" s="1"/>
  <c r="C6014" i="26"/>
  <c r="C6021" i="26"/>
  <c r="C6028" i="26"/>
  <c r="B6028" i="26" s="1"/>
  <c r="C6035" i="26"/>
  <c r="B6035" i="26" s="1"/>
  <c r="C6041" i="26"/>
  <c r="C6048" i="26"/>
  <c r="B6048" i="26" s="1"/>
  <c r="C6054" i="26"/>
  <c r="B6054" i="26" s="1"/>
  <c r="C6061" i="26"/>
  <c r="C6067" i="26"/>
  <c r="B6067" i="26" s="1"/>
  <c r="C6074" i="26"/>
  <c r="B6074" i="26" s="1"/>
  <c r="C6095" i="26"/>
  <c r="C6102" i="26"/>
  <c r="B6102" i="26" s="1"/>
  <c r="C6109" i="26"/>
  <c r="B6109" i="26" s="1"/>
  <c r="C6116" i="26"/>
  <c r="B6116" i="26" s="1"/>
  <c r="C6123" i="26"/>
  <c r="B6123" i="26" s="1"/>
  <c r="C6136" i="26"/>
  <c r="B6136" i="26" s="1"/>
  <c r="C6142" i="26"/>
  <c r="B6142" i="26" s="1"/>
  <c r="C6154" i="26"/>
  <c r="B6154" i="26" s="1"/>
  <c r="C6162" i="26"/>
  <c r="C6169" i="26"/>
  <c r="B6169" i="26" s="1"/>
  <c r="C6174" i="26"/>
  <c r="C6181" i="26"/>
  <c r="B6181" i="26" s="1"/>
  <c r="C6186" i="26"/>
  <c r="B6186" i="26" s="1"/>
  <c r="C6198" i="26"/>
  <c r="B6198" i="26" s="1"/>
  <c r="C6211" i="26"/>
  <c r="B6211" i="26" s="1"/>
  <c r="C6217" i="26"/>
  <c r="C6727" i="26"/>
  <c r="C6842" i="26"/>
  <c r="B6842" i="26" s="1"/>
  <c r="C6954" i="26"/>
  <c r="B6954" i="26" s="1"/>
  <c r="C5688" i="26"/>
  <c r="B5688" i="26" s="1"/>
  <c r="C5771" i="26"/>
  <c r="B5771" i="26" s="1"/>
  <c r="C5850" i="26"/>
  <c r="C5888" i="26"/>
  <c r="B5888" i="26" s="1"/>
  <c r="C5911" i="26"/>
  <c r="B5911" i="26" s="1"/>
  <c r="C5939" i="26"/>
  <c r="B5939" i="26" s="1"/>
  <c r="C5958" i="26"/>
  <c r="B5958" i="26" s="1"/>
  <c r="C5976" i="26"/>
  <c r="B5976" i="26" s="1"/>
  <c r="C5995" i="26"/>
  <c r="B5995" i="26" s="1"/>
  <c r="C6013" i="26"/>
  <c r="B6013" i="26" s="1"/>
  <c r="C6030" i="26"/>
  <c r="B6030" i="26" s="1"/>
  <c r="C6083" i="26"/>
  <c r="B6083" i="26" s="1"/>
  <c r="C6103" i="26"/>
  <c r="B6103" i="26" s="1"/>
  <c r="C6121" i="26"/>
  <c r="C6138" i="26"/>
  <c r="B6138" i="26" s="1"/>
  <c r="C6155" i="26"/>
  <c r="B6155" i="26" s="1"/>
  <c r="C6173" i="26"/>
  <c r="C6188" i="26"/>
  <c r="B6188" i="26" s="1"/>
  <c r="C6205" i="26"/>
  <c r="C6222" i="26"/>
  <c r="C6234" i="26"/>
  <c r="C6247" i="26"/>
  <c r="C6270" i="26"/>
  <c r="C6279" i="26"/>
  <c r="C6289" i="26"/>
  <c r="B6289" i="26" s="1"/>
  <c r="C6308" i="26"/>
  <c r="B6308" i="26" s="1"/>
  <c r="C6314" i="26"/>
  <c r="C6320" i="26"/>
  <c r="B6320" i="26" s="1"/>
  <c r="C6328" i="26"/>
  <c r="B6328" i="26" s="1"/>
  <c r="C6342" i="26"/>
  <c r="B6342" i="26" s="1"/>
  <c r="C6349" i="26"/>
  <c r="B6349" i="26" s="1"/>
  <c r="C6357" i="26"/>
  <c r="B6357" i="26" s="1"/>
  <c r="C6365" i="26"/>
  <c r="B6365" i="26" s="1"/>
  <c r="C6373" i="26"/>
  <c r="B6373" i="26" s="1"/>
  <c r="C6381" i="26"/>
  <c r="B6381" i="26" s="1"/>
  <c r="C6389" i="26"/>
  <c r="B6389" i="26" s="1"/>
  <c r="C6395" i="26"/>
  <c r="B6395" i="26" s="1"/>
  <c r="C6401" i="26"/>
  <c r="B6401" i="26" s="1"/>
  <c r="C6408" i="26"/>
  <c r="B6408" i="26" s="1"/>
  <c r="C6416" i="26"/>
  <c r="B6416" i="26" s="1"/>
  <c r="C6424" i="26"/>
  <c r="B6424" i="26" s="1"/>
  <c r="C6432" i="26"/>
  <c r="B6432" i="26" s="1"/>
  <c r="C6440" i="26"/>
  <c r="B6440" i="26" s="1"/>
  <c r="C6448" i="26"/>
  <c r="B6448" i="26" s="1"/>
  <c r="C6456" i="26"/>
  <c r="B6456" i="26" s="1"/>
  <c r="C6464" i="26"/>
  <c r="B6464" i="26" s="1"/>
  <c r="C6472" i="26"/>
  <c r="B6472" i="26" s="1"/>
  <c r="C6480" i="26"/>
  <c r="B6480" i="26" s="1"/>
  <c r="C6488" i="26"/>
  <c r="B6488" i="26" s="1"/>
  <c r="C6496" i="26"/>
  <c r="B6496" i="26" s="1"/>
  <c r="C6504" i="26"/>
  <c r="B6504" i="26" s="1"/>
  <c r="C6509" i="26"/>
  <c r="B6509" i="26" s="1"/>
  <c r="C6517" i="26"/>
  <c r="B6517" i="26" s="1"/>
  <c r="C6530" i="26"/>
  <c r="C6537" i="26"/>
  <c r="C6543" i="26"/>
  <c r="B6543" i="26" s="1"/>
  <c r="C6551" i="26"/>
  <c r="B6551" i="26" s="1"/>
  <c r="C6556" i="26"/>
  <c r="B6556" i="26" s="1"/>
  <c r="C6564" i="26"/>
  <c r="B6564" i="26" s="1"/>
  <c r="C6570" i="26"/>
  <c r="C6577" i="26"/>
  <c r="B6577" i="26" s="1"/>
  <c r="C6590" i="26"/>
  <c r="C6598" i="26"/>
  <c r="B6598" i="26" s="1"/>
  <c r="C6603" i="26"/>
  <c r="C6611" i="26"/>
  <c r="B6611" i="26" s="1"/>
  <c r="C6624" i="26"/>
  <c r="B6624" i="26" s="1"/>
  <c r="C6729" i="26"/>
  <c r="B6729" i="26" s="1"/>
  <c r="C6844" i="26"/>
  <c r="B6844" i="26" s="1"/>
  <c r="C6955" i="26"/>
  <c r="C5692" i="26"/>
  <c r="B5692" i="26" s="1"/>
  <c r="C5773" i="26"/>
  <c r="B5773" i="26" s="1"/>
  <c r="C5892" i="26"/>
  <c r="B5892" i="26" s="1"/>
  <c r="C5916" i="26"/>
  <c r="B5916" i="26" s="1"/>
  <c r="C5960" i="26"/>
  <c r="C5980" i="26"/>
  <c r="B5980" i="26" s="1"/>
  <c r="C5996" i="26"/>
  <c r="B5996" i="26" s="1"/>
  <c r="C6015" i="26"/>
  <c r="B6015" i="26" s="1"/>
  <c r="C6033" i="26"/>
  <c r="C6049" i="26"/>
  <c r="C6068" i="26"/>
  <c r="B6068" i="26" s="1"/>
  <c r="C6087" i="26"/>
  <c r="B6087" i="26" s="1"/>
  <c r="C6104" i="26"/>
  <c r="B6104" i="26" s="1"/>
  <c r="C6156" i="26"/>
  <c r="B6156" i="26" s="1"/>
  <c r="C6175" i="26"/>
  <c r="B6175" i="26" s="1"/>
  <c r="C6191" i="26"/>
  <c r="B6191" i="26" s="1"/>
  <c r="C6206" i="26"/>
  <c r="B6206" i="26" s="1"/>
  <c r="C6224" i="26"/>
  <c r="B6224" i="26" s="1"/>
  <c r="C6236" i="26"/>
  <c r="B6236" i="26" s="1"/>
  <c r="C6249" i="26"/>
  <c r="B6249" i="26" s="1"/>
  <c r="C6262" i="26"/>
  <c r="B6262" i="26" s="1"/>
  <c r="C6272" i="26"/>
  <c r="B6272" i="26" s="1"/>
  <c r="C6280" i="26"/>
  <c r="B6280" i="26" s="1"/>
  <c r="C6291" i="26"/>
  <c r="B6291" i="26" s="1"/>
  <c r="C6299" i="26"/>
  <c r="C6309" i="26"/>
  <c r="B6309" i="26" s="1"/>
  <c r="C6321" i="26"/>
  <c r="B6321" i="26" s="1"/>
  <c r="C6329" i="26"/>
  <c r="B6329" i="26" s="1"/>
  <c r="C6335" i="26"/>
  <c r="C6343" i="26"/>
  <c r="C6350" i="26"/>
  <c r="B6350" i="26" s="1"/>
  <c r="C6358" i="26"/>
  <c r="B6358" i="26" s="1"/>
  <c r="C6366" i="26"/>
  <c r="C6374" i="26"/>
  <c r="B6374" i="26" s="1"/>
  <c r="C6382" i="26"/>
  <c r="B6382" i="26" s="1"/>
  <c r="C6390" i="26"/>
  <c r="B6390" i="26" s="1"/>
  <c r="C6396" i="26"/>
  <c r="B6396" i="26" s="1"/>
  <c r="C6409" i="26"/>
  <c r="B6409" i="26" s="1"/>
  <c r="C6417" i="26"/>
  <c r="B6417" i="26" s="1"/>
  <c r="C6425" i="26"/>
  <c r="B6425" i="26" s="1"/>
  <c r="C6433" i="26"/>
  <c r="B6433" i="26" s="1"/>
  <c r="C6441" i="26"/>
  <c r="B6441" i="26" s="1"/>
  <c r="C6449" i="26"/>
  <c r="B6449" i="26" s="1"/>
  <c r="C6457" i="26"/>
  <c r="B6457" i="26" s="1"/>
  <c r="C6465" i="26"/>
  <c r="B6465" i="26" s="1"/>
  <c r="C6473" i="26"/>
  <c r="B6473" i="26" s="1"/>
  <c r="C6481" i="26"/>
  <c r="B6481" i="26" s="1"/>
  <c r="C6489" i="26"/>
  <c r="B6489" i="26" s="1"/>
  <c r="C6497" i="26"/>
  <c r="B6497" i="26" s="1"/>
  <c r="C6510" i="26"/>
  <c r="B6510" i="26" s="1"/>
  <c r="C6518" i="26"/>
  <c r="B6518" i="26" s="1"/>
  <c r="C6523" i="26"/>
  <c r="C6531" i="26"/>
  <c r="B6531" i="26" s="1"/>
  <c r="C6544" i="26"/>
  <c r="B6544" i="26" s="1"/>
  <c r="C6552" i="26"/>
  <c r="B6552" i="26" s="1"/>
  <c r="C6557" i="26"/>
  <c r="B6557" i="26" s="1"/>
  <c r="C6565" i="26"/>
  <c r="C6578" i="26"/>
  <c r="B6578" i="26" s="1"/>
  <c r="C6585" i="26"/>
  <c r="C6591" i="26"/>
  <c r="B6591" i="26" s="1"/>
  <c r="C6599" i="26"/>
  <c r="B6599" i="26" s="1"/>
  <c r="C6604" i="26"/>
  <c r="B6604" i="26" s="1"/>
  <c r="C6612" i="26"/>
  <c r="B6612" i="26" s="1"/>
  <c r="C6618" i="26"/>
  <c r="C6625" i="26"/>
  <c r="C6638" i="26"/>
  <c r="B6638" i="26" s="1"/>
  <c r="C6646" i="26"/>
  <c r="B6646" i="26" s="1"/>
  <c r="C6651" i="26"/>
  <c r="C6659" i="26"/>
  <c r="B6659" i="26" s="1"/>
  <c r="C6756" i="26"/>
  <c r="B6756" i="26" s="1"/>
  <c r="C6870" i="26"/>
  <c r="B6870" i="26" s="1"/>
  <c r="C5709" i="26"/>
  <c r="B5709" i="26" s="1"/>
  <c r="C5791" i="26"/>
  <c r="C5861" i="26"/>
  <c r="B5861" i="26" s="1"/>
  <c r="C5893" i="26"/>
  <c r="B5893" i="26" s="1"/>
  <c r="C5920" i="26"/>
  <c r="B5920" i="26" s="1"/>
  <c r="C5943" i="26"/>
  <c r="B5943" i="26" s="1"/>
  <c r="C5961" i="26"/>
  <c r="C5982" i="26"/>
  <c r="B5982" i="26" s="1"/>
  <c r="C5998" i="26"/>
  <c r="C6016" i="26"/>
  <c r="C6036" i="26"/>
  <c r="B6036" i="26" s="1"/>
  <c r="C6052" i="26"/>
  <c r="B6052" i="26" s="1"/>
  <c r="C6069" i="26"/>
  <c r="B6069" i="26" s="1"/>
  <c r="C6089" i="26"/>
  <c r="C6107" i="26"/>
  <c r="B6107" i="26" s="1"/>
  <c r="C6124" i="26"/>
  <c r="C6143" i="26"/>
  <c r="B6143" i="26" s="1"/>
  <c r="C6160" i="26"/>
  <c r="C6193" i="26"/>
  <c r="C6209" i="26"/>
  <c r="B6209" i="26" s="1"/>
  <c r="C6237" i="26"/>
  <c r="B6237" i="26" s="1"/>
  <c r="C6250" i="26"/>
  <c r="B6250" i="26" s="1"/>
  <c r="C6263" i="26"/>
  <c r="B6263" i="26" s="1"/>
  <c r="C6281" i="26"/>
  <c r="B6281" i="26" s="1"/>
  <c r="C6292" i="26"/>
  <c r="B6292" i="26" s="1"/>
  <c r="C6302" i="26"/>
  <c r="C6315" i="26"/>
  <c r="C6322" i="26"/>
  <c r="B6322" i="26" s="1"/>
  <c r="C6336" i="26"/>
  <c r="B6336" i="26" s="1"/>
  <c r="C6344" i="26"/>
  <c r="B6344" i="26" s="1"/>
  <c r="C6351" i="26"/>
  <c r="B6351" i="26" s="1"/>
  <c r="C6359" i="26"/>
  <c r="B6359" i="26" s="1"/>
  <c r="C6367" i="26"/>
  <c r="B6367" i="26" s="1"/>
  <c r="C6375" i="26"/>
  <c r="C6383" i="26"/>
  <c r="B6383" i="26" s="1"/>
  <c r="C6397" i="26"/>
  <c r="B6397" i="26" s="1"/>
  <c r="C6402" i="26"/>
  <c r="C6410" i="26"/>
  <c r="B6410" i="26" s="1"/>
  <c r="C6418" i="26"/>
  <c r="B6418" i="26" s="1"/>
  <c r="C6426" i="26"/>
  <c r="B6426" i="26" s="1"/>
  <c r="C6434" i="26"/>
  <c r="B6434" i="26" s="1"/>
  <c r="C6442" i="26"/>
  <c r="C6450" i="26"/>
  <c r="B6450" i="26" s="1"/>
  <c r="C6458" i="26"/>
  <c r="B6458" i="26" s="1"/>
  <c r="C6466" i="26"/>
  <c r="B6466" i="26" s="1"/>
  <c r="C6474" i="26"/>
  <c r="B6474" i="26" s="1"/>
  <c r="C6482" i="26"/>
  <c r="B6482" i="26" s="1"/>
  <c r="C6490" i="26"/>
  <c r="B6490" i="26" s="1"/>
  <c r="C6498" i="26"/>
  <c r="B6498" i="26" s="1"/>
  <c r="C6505" i="26"/>
  <c r="C6511" i="26"/>
  <c r="B6511" i="26" s="1"/>
  <c r="C6519" i="26"/>
  <c r="B6519" i="26" s="1"/>
  <c r="C6524" i="26"/>
  <c r="B6524" i="26" s="1"/>
  <c r="C6532" i="26"/>
  <c r="B6532" i="26" s="1"/>
  <c r="C6538" i="26"/>
  <c r="C6545" i="26"/>
  <c r="B6545" i="26" s="1"/>
  <c r="C6558" i="26"/>
  <c r="B6558" i="26" s="1"/>
  <c r="C6566" i="26"/>
  <c r="B6566" i="26" s="1"/>
  <c r="C6571" i="26"/>
  <c r="C6579" i="26"/>
  <c r="B6579" i="26" s="1"/>
  <c r="C6592" i="26"/>
  <c r="B6592" i="26" s="1"/>
  <c r="C6600" i="26"/>
  <c r="B6600" i="26" s="1"/>
  <c r="C6605" i="26"/>
  <c r="B6605" i="26" s="1"/>
  <c r="C6613" i="26"/>
  <c r="B6613" i="26" s="1"/>
  <c r="C6626" i="26"/>
  <c r="B6626" i="26" s="1"/>
  <c r="C6633" i="26"/>
  <c r="C6639" i="26"/>
  <c r="B6639" i="26" s="1"/>
  <c r="C6647" i="26"/>
  <c r="B6647" i="26" s="1"/>
  <c r="C6758" i="26"/>
  <c r="B6758" i="26" s="1"/>
  <c r="C6872" i="26"/>
  <c r="B6872" i="26" s="1"/>
  <c r="C6984" i="26"/>
  <c r="B6984" i="26" s="1"/>
  <c r="C5711" i="26"/>
  <c r="B5711" i="26" s="1"/>
  <c r="C5793" i="26"/>
  <c r="B5793" i="26" s="1"/>
  <c r="C5867" i="26"/>
  <c r="C5898" i="26"/>
  <c r="B5898" i="26" s="1"/>
  <c r="C5921" i="26"/>
  <c r="B5921" i="26" s="1"/>
  <c r="C5946" i="26"/>
  <c r="B5946" i="26" s="1"/>
  <c r="C5964" i="26"/>
  <c r="C5983" i="26"/>
  <c r="B5983" i="26" s="1"/>
  <c r="C6001" i="26"/>
  <c r="B6001" i="26" s="1"/>
  <c r="C6020" i="26"/>
  <c r="B6020" i="26" s="1"/>
  <c r="C6055" i="26"/>
  <c r="B6055" i="26" s="1"/>
  <c r="C6090" i="26"/>
  <c r="B6090" i="26" s="1"/>
  <c r="C6110" i="26"/>
  <c r="B6110" i="26" s="1"/>
  <c r="C6128" i="26"/>
  <c r="B6128" i="26" s="1"/>
  <c r="C6163" i="26"/>
  <c r="B6163" i="26" s="1"/>
  <c r="C6179" i="26"/>
  <c r="B6179" i="26" s="1"/>
  <c r="C6212" i="26"/>
  <c r="B6212" i="26" s="1"/>
  <c r="C6785" i="26"/>
  <c r="B6785" i="26" s="1"/>
  <c r="C6897" i="26"/>
  <c r="C5644" i="26"/>
  <c r="C5730" i="26"/>
  <c r="B5730" i="26" s="1"/>
  <c r="C5810" i="26"/>
  <c r="B5810" i="26" s="1"/>
  <c r="C5869" i="26"/>
  <c r="B5869" i="26" s="1"/>
  <c r="C5901" i="26"/>
  <c r="B5901" i="26" s="1"/>
  <c r="C5925" i="26"/>
  <c r="B5925" i="26" s="1"/>
  <c r="C5947" i="26"/>
  <c r="B5947" i="26" s="1"/>
  <c r="C5967" i="26"/>
  <c r="B5967" i="26" s="1"/>
  <c r="C6022" i="26"/>
  <c r="B6022" i="26" s="1"/>
  <c r="C6040" i="26"/>
  <c r="B6040" i="26" s="1"/>
  <c r="C6056" i="26"/>
  <c r="B6056" i="26" s="1"/>
  <c r="C6075" i="26"/>
  <c r="B6075" i="26" s="1"/>
  <c r="C6093" i="26"/>
  <c r="C6111" i="26"/>
  <c r="B6111" i="26" s="1"/>
  <c r="C6130" i="26"/>
  <c r="C6147" i="26"/>
  <c r="B6147" i="26" s="1"/>
  <c r="C6196" i="26"/>
  <c r="C6213" i="26"/>
  <c r="B6213" i="26" s="1"/>
  <c r="C6241" i="26"/>
  <c r="B6241" i="26" s="1"/>
  <c r="C6255" i="26"/>
  <c r="B6255" i="26" s="1"/>
  <c r="C6284" i="26"/>
  <c r="B6284" i="26" s="1"/>
  <c r="C6304" i="26"/>
  <c r="B6304" i="26" s="1"/>
  <c r="C6311" i="26"/>
  <c r="B6311" i="26" s="1"/>
  <c r="C6317" i="26"/>
  <c r="C6324" i="26"/>
  <c r="B6324" i="26" s="1"/>
  <c r="C6331" i="26"/>
  <c r="B6331" i="26" s="1"/>
  <c r="C6338" i="26"/>
  <c r="B6338" i="26" s="1"/>
  <c r="C6353" i="26"/>
  <c r="B6353" i="26" s="1"/>
  <c r="C6361" i="26"/>
  <c r="B6361" i="26" s="1"/>
  <c r="C6369" i="26"/>
  <c r="B6369" i="26" s="1"/>
  <c r="C6377" i="26"/>
  <c r="B6377" i="26" s="1"/>
  <c r="C6385" i="26"/>
  <c r="B6385" i="26" s="1"/>
  <c r="C6392" i="26"/>
  <c r="B6392" i="26" s="1"/>
  <c r="C6398" i="26"/>
  <c r="C6404" i="26"/>
  <c r="B6404" i="26" s="1"/>
  <c r="C6412" i="26"/>
  <c r="B6412" i="26" s="1"/>
  <c r="C6420" i="26"/>
  <c r="B6420" i="26" s="1"/>
  <c r="C6428" i="26"/>
  <c r="B6428" i="26" s="1"/>
  <c r="C6436" i="26"/>
  <c r="B6436" i="26" s="1"/>
  <c r="C6444" i="26"/>
  <c r="B6444" i="26" s="1"/>
  <c r="C6452" i="26"/>
  <c r="B6452" i="26" s="1"/>
  <c r="C6460" i="26"/>
  <c r="B6460" i="26" s="1"/>
  <c r="C6468" i="26"/>
  <c r="B6468" i="26" s="1"/>
  <c r="C6476" i="26"/>
  <c r="B6476" i="26" s="1"/>
  <c r="C6484" i="26"/>
  <c r="B6484" i="26" s="1"/>
  <c r="C6492" i="26"/>
  <c r="B6492" i="26" s="1"/>
  <c r="C6500" i="26"/>
  <c r="B6500" i="26" s="1"/>
  <c r="C6506" i="26"/>
  <c r="C6513" i="26"/>
  <c r="B6513" i="26" s="1"/>
  <c r="C6526" i="26"/>
  <c r="B6526" i="26" s="1"/>
  <c r="C6534" i="26"/>
  <c r="B6534" i="26" s="1"/>
  <c r="C6539" i="26"/>
  <c r="C6547" i="26"/>
  <c r="B6547" i="26" s="1"/>
  <c r="C6560" i="26"/>
  <c r="B6560" i="26" s="1"/>
  <c r="C6568" i="26"/>
  <c r="B6568" i="26" s="1"/>
  <c r="C6573" i="26"/>
  <c r="C6581" i="26"/>
  <c r="B6581" i="26" s="1"/>
  <c r="C6594" i="26"/>
  <c r="B6594" i="26" s="1"/>
  <c r="C6601" i="26"/>
  <c r="C6607" i="26"/>
  <c r="B6607" i="26" s="1"/>
  <c r="C6615" i="26"/>
  <c r="B6615" i="26" s="1"/>
  <c r="C6620" i="26"/>
  <c r="B6620" i="26" s="1"/>
  <c r="C6628" i="26"/>
  <c r="B6628" i="26" s="1"/>
  <c r="C6634" i="26"/>
  <c r="C6641" i="26"/>
  <c r="B6641" i="26" s="1"/>
  <c r="C6654" i="26"/>
  <c r="B6654" i="26" s="1"/>
  <c r="C6662" i="26"/>
  <c r="B6662" i="26" s="1"/>
  <c r="C6667" i="26"/>
  <c r="C6675" i="26"/>
  <c r="B6675" i="26" s="1"/>
  <c r="C6814" i="26"/>
  <c r="B6814" i="26" s="1"/>
  <c r="C6925" i="26"/>
  <c r="B6925" i="26" s="1"/>
  <c r="C5750" i="26"/>
  <c r="B5750" i="26" s="1"/>
  <c r="C5830" i="26"/>
  <c r="B5830" i="26" s="1"/>
  <c r="C5880" i="26"/>
  <c r="B5880" i="26" s="1"/>
  <c r="C5907" i="26"/>
  <c r="B5907" i="26" s="1"/>
  <c r="C5931" i="26"/>
  <c r="B5931" i="26" s="1"/>
  <c r="C5954" i="26"/>
  <c r="C5972" i="26"/>
  <c r="B5972" i="26" s="1"/>
  <c r="C5989" i="26"/>
  <c r="B5989" i="26" s="1"/>
  <c r="C6008" i="26"/>
  <c r="B6008" i="26" s="1"/>
  <c r="C6026" i="26"/>
  <c r="B6026" i="26" s="1"/>
  <c r="C6043" i="26"/>
  <c r="B6043" i="26" s="1"/>
  <c r="C6080" i="26"/>
  <c r="B6080" i="26" s="1"/>
  <c r="C6097" i="26"/>
  <c r="B6097" i="26" s="1"/>
  <c r="C6117" i="26"/>
  <c r="B6117" i="26" s="1"/>
  <c r="C6134" i="26"/>
  <c r="B6134" i="26" s="1"/>
  <c r="C6170" i="26"/>
  <c r="B6170" i="26" s="1"/>
  <c r="C6200" i="26"/>
  <c r="B6200" i="26" s="1"/>
  <c r="C6218" i="26"/>
  <c r="B6218" i="26" s="1"/>
  <c r="C6230" i="26"/>
  <c r="B6230" i="26" s="1"/>
  <c r="C6244" i="26"/>
  <c r="B6244" i="26" s="1"/>
  <c r="C6257" i="26"/>
  <c r="C6269" i="26"/>
  <c r="B6269" i="26" s="1"/>
  <c r="C6286" i="26"/>
  <c r="B6286" i="26" s="1"/>
  <c r="C6306" i="26"/>
  <c r="B6306" i="26" s="1"/>
  <c r="C6313" i="26"/>
  <c r="B6313" i="26" s="1"/>
  <c r="C6326" i="26"/>
  <c r="B6326" i="26" s="1"/>
  <c r="C6333" i="26"/>
  <c r="B6333" i="26" s="1"/>
  <c r="C6340" i="26"/>
  <c r="B6340" i="26" s="1"/>
  <c r="C6347" i="26"/>
  <c r="B6347" i="26" s="1"/>
  <c r="C6355" i="26"/>
  <c r="B6355" i="26" s="1"/>
  <c r="C6363" i="26"/>
  <c r="B6363" i="26" s="1"/>
  <c r="C6371" i="26"/>
  <c r="B6371" i="26" s="1"/>
  <c r="C6379" i="26"/>
  <c r="B6379" i="26" s="1"/>
  <c r="C6387" i="26"/>
  <c r="B6387" i="26" s="1"/>
  <c r="C6399" i="26"/>
  <c r="C6406" i="26"/>
  <c r="B6406" i="26" s="1"/>
  <c r="C6414" i="26"/>
  <c r="B6414" i="26" s="1"/>
  <c r="C6422" i="26"/>
  <c r="B6422" i="26" s="1"/>
  <c r="C6430" i="26"/>
  <c r="B6430" i="26" s="1"/>
  <c r="C6438" i="26"/>
  <c r="B6438" i="26" s="1"/>
  <c r="C6446" i="26"/>
  <c r="C6454" i="26"/>
  <c r="B6454" i="26" s="1"/>
  <c r="C6462" i="26"/>
  <c r="B6462" i="26" s="1"/>
  <c r="C6470" i="26"/>
  <c r="B6470" i="26" s="1"/>
  <c r="C6478" i="26"/>
  <c r="B6478" i="26" s="1"/>
  <c r="C6486" i="26"/>
  <c r="B6486" i="26" s="1"/>
  <c r="C6494" i="26"/>
  <c r="B6494" i="26" s="1"/>
  <c r="C6502" i="26"/>
  <c r="B6502" i="26" s="1"/>
  <c r="C6507" i="26"/>
  <c r="C6515" i="26"/>
  <c r="B6515" i="26" s="1"/>
  <c r="C6528" i="26"/>
  <c r="B6528" i="26" s="1"/>
  <c r="C6536" i="26"/>
  <c r="B6536" i="26" s="1"/>
  <c r="C6541" i="26"/>
  <c r="B6541" i="26" s="1"/>
  <c r="C6549" i="26"/>
  <c r="B6549" i="26" s="1"/>
  <c r="C6562" i="26"/>
  <c r="B6562" i="26" s="1"/>
  <c r="C5813" i="26"/>
  <c r="B5813" i="26" s="1"/>
  <c r="C5951" i="26"/>
  <c r="C6023" i="26"/>
  <c r="B6023" i="26" s="1"/>
  <c r="C6096" i="26"/>
  <c r="B6096" i="26" s="1"/>
  <c r="C6167" i="26"/>
  <c r="B6167" i="26" s="1"/>
  <c r="C6225" i="26"/>
  <c r="C6258" i="26"/>
  <c r="B6258" i="26" s="1"/>
  <c r="C6285" i="26"/>
  <c r="B6285" i="26" s="1"/>
  <c r="C6310" i="26"/>
  <c r="C6327" i="26"/>
  <c r="C6346" i="26"/>
  <c r="C6368" i="26"/>
  <c r="B6368" i="26" s="1"/>
  <c r="C6388" i="26"/>
  <c r="B6388" i="26" s="1"/>
  <c r="C6405" i="26"/>
  <c r="B6405" i="26" s="1"/>
  <c r="C6427" i="26"/>
  <c r="B6427" i="26" s="1"/>
  <c r="C6447" i="26"/>
  <c r="B6447" i="26" s="1"/>
  <c r="C6469" i="26"/>
  <c r="B6469" i="26" s="1"/>
  <c r="C6491" i="26"/>
  <c r="C6508" i="26"/>
  <c r="B6508" i="26" s="1"/>
  <c r="C6527" i="26"/>
  <c r="B6527" i="26" s="1"/>
  <c r="C6546" i="26"/>
  <c r="C6563" i="26"/>
  <c r="B6563" i="26" s="1"/>
  <c r="C6576" i="26"/>
  <c r="B6576" i="26" s="1"/>
  <c r="C6589" i="26"/>
  <c r="B6589" i="26" s="1"/>
  <c r="C6617" i="26"/>
  <c r="C6631" i="26"/>
  <c r="B6631" i="26" s="1"/>
  <c r="C6642" i="26"/>
  <c r="B6642" i="26" s="1"/>
  <c r="C6661" i="26"/>
  <c r="B6661" i="26" s="1"/>
  <c r="C6669" i="26"/>
  <c r="B6669" i="26" s="1"/>
  <c r="C6678" i="26"/>
  <c r="B6678" i="26" s="1"/>
  <c r="C6684" i="26"/>
  <c r="B6684" i="26" s="1"/>
  <c r="C6692" i="26"/>
  <c r="B6692" i="26" s="1"/>
  <c r="C6698" i="26"/>
  <c r="C5244" i="26"/>
  <c r="B5244" i="26" s="1"/>
  <c r="C5252" i="26"/>
  <c r="B5252" i="26" s="1"/>
  <c r="C5260" i="26"/>
  <c r="B5260" i="26" s="1"/>
  <c r="C5268" i="26"/>
  <c r="B5268" i="26" s="1"/>
  <c r="C5276" i="26"/>
  <c r="B5276" i="26" s="1"/>
  <c r="C5284" i="26"/>
  <c r="B5284" i="26" s="1"/>
  <c r="C5292" i="26"/>
  <c r="B5292" i="26" s="1"/>
  <c r="C5300" i="26"/>
  <c r="B5300" i="26" s="1"/>
  <c r="C5308" i="26"/>
  <c r="B5308" i="26" s="1"/>
  <c r="C5316" i="26"/>
  <c r="B5316" i="26" s="1"/>
  <c r="C5324" i="26"/>
  <c r="B5324" i="26" s="1"/>
  <c r="C5332" i="26"/>
  <c r="B5332" i="26" s="1"/>
  <c r="C5340" i="26"/>
  <c r="B5340" i="26" s="1"/>
  <c r="C5348" i="26"/>
  <c r="B5348" i="26" s="1"/>
  <c r="C5356" i="26"/>
  <c r="B5356" i="26" s="1"/>
  <c r="C5364" i="26"/>
  <c r="B5364" i="26" s="1"/>
  <c r="C5372" i="26"/>
  <c r="B5372" i="26" s="1"/>
  <c r="C5380" i="26"/>
  <c r="B5380" i="26" s="1"/>
  <c r="C5388" i="26"/>
  <c r="B5388" i="26" s="1"/>
  <c r="C5396" i="26"/>
  <c r="B5396" i="26" s="1"/>
  <c r="C5404" i="26"/>
  <c r="B5404" i="26" s="1"/>
  <c r="C5412" i="26"/>
  <c r="B5412" i="26" s="1"/>
  <c r="C5420" i="26"/>
  <c r="B5420" i="26" s="1"/>
  <c r="C5428" i="26"/>
  <c r="B5428" i="26" s="1"/>
  <c r="C5436" i="26"/>
  <c r="B5436" i="26" s="1"/>
  <c r="C5444" i="26"/>
  <c r="B5444" i="26" s="1"/>
  <c r="C5452" i="26"/>
  <c r="B5452" i="26" s="1"/>
  <c r="C5460" i="26"/>
  <c r="B5460" i="26" s="1"/>
  <c r="C5468" i="26"/>
  <c r="B5468" i="26" s="1"/>
  <c r="C5476" i="26"/>
  <c r="B5476" i="26" s="1"/>
  <c r="C5484" i="26"/>
  <c r="B5484" i="26" s="1"/>
  <c r="C5492" i="26"/>
  <c r="B5492" i="26" s="1"/>
  <c r="C5500" i="26"/>
  <c r="B5500" i="26" s="1"/>
  <c r="C5507" i="26"/>
  <c r="B5507" i="26" s="1"/>
  <c r="C5515" i="26"/>
  <c r="B5515" i="26" s="1"/>
  <c r="C5529" i="26"/>
  <c r="B5529" i="26" s="1"/>
  <c r="C5537" i="26"/>
  <c r="B5537" i="26" s="1"/>
  <c r="C5551" i="26"/>
  <c r="C5558" i="26"/>
  <c r="B5558" i="26" s="1"/>
  <c r="C5565" i="26"/>
  <c r="B5565" i="26" s="1"/>
  <c r="C5578" i="26"/>
  <c r="C6815" i="26"/>
  <c r="C5832" i="26"/>
  <c r="B5832" i="26" s="1"/>
  <c r="C6029" i="26"/>
  <c r="B6029" i="26" s="1"/>
  <c r="C6100" i="26"/>
  <c r="B6100" i="26" s="1"/>
  <c r="C6171" i="26"/>
  <c r="B6171" i="26" s="1"/>
  <c r="C6229" i="26"/>
  <c r="B6229" i="26" s="1"/>
  <c r="C6264" i="26"/>
  <c r="B6264" i="26" s="1"/>
  <c r="C6312" i="26"/>
  <c r="B6312" i="26" s="1"/>
  <c r="C6330" i="26"/>
  <c r="C6348" i="26"/>
  <c r="B6348" i="26" s="1"/>
  <c r="C6370" i="26"/>
  <c r="B6370" i="26" s="1"/>
  <c r="C6391" i="26"/>
  <c r="C6407" i="26"/>
  <c r="C6429" i="26"/>
  <c r="B6429" i="26" s="1"/>
  <c r="C6451" i="26"/>
  <c r="B6451" i="26" s="1"/>
  <c r="C6471" i="26"/>
  <c r="C6493" i="26"/>
  <c r="B6493" i="26" s="1"/>
  <c r="C6512" i="26"/>
  <c r="B6512" i="26" s="1"/>
  <c r="C6529" i="26"/>
  <c r="B6529" i="26" s="1"/>
  <c r="C6548" i="26"/>
  <c r="B6548" i="26" s="1"/>
  <c r="C6567" i="26"/>
  <c r="B6567" i="26" s="1"/>
  <c r="C6580" i="26"/>
  <c r="B6580" i="26" s="1"/>
  <c r="C6593" i="26"/>
  <c r="B6593" i="26" s="1"/>
  <c r="C6606" i="26"/>
  <c r="B6606" i="26" s="1"/>
  <c r="C6619" i="26"/>
  <c r="C6632" i="26"/>
  <c r="B6632" i="26" s="1"/>
  <c r="C6643" i="26"/>
  <c r="B6643" i="26" s="1"/>
  <c r="C6652" i="26"/>
  <c r="B6652" i="26" s="1"/>
  <c r="C6663" i="26"/>
  <c r="B6663" i="26" s="1"/>
  <c r="C6670" i="26"/>
  <c r="B6670" i="26" s="1"/>
  <c r="C6679" i="26"/>
  <c r="B6679" i="26" s="1"/>
  <c r="C6685" i="26"/>
  <c r="B6685" i="26" s="1"/>
  <c r="C6693" i="26"/>
  <c r="B6693" i="26" s="1"/>
  <c r="C5245" i="26"/>
  <c r="B5245" i="26" s="1"/>
  <c r="C5253" i="26"/>
  <c r="B5253" i="26" s="1"/>
  <c r="C5261" i="26"/>
  <c r="B5261" i="26" s="1"/>
  <c r="C5269" i="26"/>
  <c r="B5269" i="26" s="1"/>
  <c r="C5277" i="26"/>
  <c r="B5277" i="26" s="1"/>
  <c r="C5285" i="26"/>
  <c r="B5285" i="26" s="1"/>
  <c r="C5293" i="26"/>
  <c r="C5301" i="26"/>
  <c r="B5301" i="26" s="1"/>
  <c r="C5309" i="26"/>
  <c r="B5309" i="26" s="1"/>
  <c r="C5317" i="26"/>
  <c r="B5317" i="26" s="1"/>
  <c r="C5325" i="26"/>
  <c r="B5325" i="26" s="1"/>
  <c r="C5333" i="26"/>
  <c r="B5333" i="26" s="1"/>
  <c r="C5341" i="26"/>
  <c r="B5341" i="26" s="1"/>
  <c r="C5349" i="26"/>
  <c r="B5349" i="26" s="1"/>
  <c r="C5357" i="26"/>
  <c r="B5357" i="26" s="1"/>
  <c r="C5365" i="26"/>
  <c r="B5365" i="26" s="1"/>
  <c r="C5373" i="26"/>
  <c r="B5373" i="26" s="1"/>
  <c r="C5381" i="26"/>
  <c r="B5381" i="26" s="1"/>
  <c r="C5389" i="26"/>
  <c r="B5389" i="26" s="1"/>
  <c r="C5397" i="26"/>
  <c r="B5397" i="26" s="1"/>
  <c r="C5405" i="26"/>
  <c r="B5405" i="26" s="1"/>
  <c r="C5413" i="26"/>
  <c r="B5413" i="26" s="1"/>
  <c r="C5421" i="26"/>
  <c r="B5421" i="26" s="1"/>
  <c r="C5429" i="26"/>
  <c r="B5429" i="26" s="1"/>
  <c r="C5437" i="26"/>
  <c r="B5437" i="26" s="1"/>
  <c r="C5445" i="26"/>
  <c r="B5445" i="26" s="1"/>
  <c r="C5453" i="26"/>
  <c r="B5453" i="26" s="1"/>
  <c r="C5461" i="26"/>
  <c r="C5469" i="26"/>
  <c r="B5469" i="26" s="1"/>
  <c r="C5477" i="26"/>
  <c r="B5477" i="26" s="1"/>
  <c r="C5485" i="26"/>
  <c r="C5493" i="26"/>
  <c r="B5493" i="26" s="1"/>
  <c r="C5501" i="26"/>
  <c r="B5501" i="26" s="1"/>
  <c r="C5508" i="26"/>
  <c r="B5508" i="26" s="1"/>
  <c r="C5516" i="26"/>
  <c r="B5516" i="26" s="1"/>
  <c r="C5523" i="26"/>
  <c r="C5530" i="26"/>
  <c r="B5530" i="26" s="1"/>
  <c r="C5538" i="26"/>
  <c r="B5538" i="26" s="1"/>
  <c r="C5544" i="26"/>
  <c r="C5552" i="26"/>
  <c r="B5552" i="26" s="1"/>
  <c r="C5559" i="26"/>
  <c r="B5559" i="26" s="1"/>
  <c r="C5566" i="26"/>
  <c r="B5566" i="26" s="1"/>
  <c r="C5572" i="26"/>
  <c r="C5579" i="26"/>
  <c r="C5591" i="26"/>
  <c r="C5597" i="26"/>
  <c r="B5597" i="26" s="1"/>
  <c r="C5602" i="26"/>
  <c r="C5608" i="26"/>
  <c r="C5620" i="26"/>
  <c r="B5620" i="26" s="1"/>
  <c r="C5625" i="26"/>
  <c r="C5632" i="26"/>
  <c r="B5632" i="26" s="1"/>
  <c r="C5639" i="26"/>
  <c r="C6899" i="26"/>
  <c r="B6899" i="26" s="1"/>
  <c r="C5874" i="26"/>
  <c r="B5874" i="26" s="1"/>
  <c r="C5968" i="26"/>
  <c r="C6042" i="26"/>
  <c r="B6042" i="26" s="1"/>
  <c r="C6114" i="26"/>
  <c r="C6182" i="26"/>
  <c r="C6231" i="26"/>
  <c r="B6231" i="26" s="1"/>
  <c r="C6268" i="26"/>
  <c r="C6293" i="26"/>
  <c r="B6293" i="26" s="1"/>
  <c r="C6332" i="26"/>
  <c r="B6332" i="26" s="1"/>
  <c r="C6352" i="26"/>
  <c r="B6352" i="26" s="1"/>
  <c r="C6372" i="26"/>
  <c r="B6372" i="26" s="1"/>
  <c r="C6393" i="26"/>
  <c r="B6393" i="26" s="1"/>
  <c r="C6411" i="26"/>
  <c r="B6411" i="26" s="1"/>
  <c r="C6431" i="26"/>
  <c r="B6431" i="26" s="1"/>
  <c r="C6453" i="26"/>
  <c r="B6453" i="26" s="1"/>
  <c r="C6475" i="26"/>
  <c r="B6475" i="26" s="1"/>
  <c r="C6495" i="26"/>
  <c r="B6495" i="26" s="1"/>
  <c r="C6514" i="26"/>
  <c r="C6533" i="26"/>
  <c r="B6533" i="26" s="1"/>
  <c r="C6550" i="26"/>
  <c r="B6550" i="26" s="1"/>
  <c r="C6582" i="26"/>
  <c r="B6582" i="26" s="1"/>
  <c r="C6595" i="26"/>
  <c r="B6595" i="26" s="1"/>
  <c r="C6608" i="26"/>
  <c r="B6608" i="26" s="1"/>
  <c r="C6621" i="26"/>
  <c r="B6621" i="26" s="1"/>
  <c r="C6644" i="26"/>
  <c r="B6644" i="26" s="1"/>
  <c r="C6653" i="26"/>
  <c r="B6653" i="26" s="1"/>
  <c r="C6664" i="26"/>
  <c r="B6664" i="26" s="1"/>
  <c r="C6671" i="26"/>
  <c r="B6671" i="26" s="1"/>
  <c r="C6680" i="26"/>
  <c r="B6680" i="26" s="1"/>
  <c r="C6686" i="26"/>
  <c r="B6686" i="26" s="1"/>
  <c r="C6694" i="26"/>
  <c r="B6694" i="26" s="1"/>
  <c r="C6699" i="26"/>
  <c r="C5246" i="26"/>
  <c r="B5246" i="26" s="1"/>
  <c r="C5254" i="26"/>
  <c r="B5254" i="26" s="1"/>
  <c r="C5262" i="26"/>
  <c r="B5262" i="26" s="1"/>
  <c r="C5270" i="26"/>
  <c r="B5270" i="26" s="1"/>
  <c r="C5278" i="26"/>
  <c r="B5278" i="26" s="1"/>
  <c r="C5286" i="26"/>
  <c r="B5286" i="26" s="1"/>
  <c r="C5294" i="26"/>
  <c r="B5294" i="26" s="1"/>
  <c r="C5302" i="26"/>
  <c r="B5302" i="26" s="1"/>
  <c r="C5310" i="26"/>
  <c r="B5310" i="26" s="1"/>
  <c r="C5318" i="26"/>
  <c r="C5326" i="26"/>
  <c r="B5326" i="26" s="1"/>
  <c r="C5334" i="26"/>
  <c r="B5334" i="26" s="1"/>
  <c r="C5342" i="26"/>
  <c r="B5342" i="26" s="1"/>
  <c r="C5350" i="26"/>
  <c r="B5350" i="26" s="1"/>
  <c r="C5358" i="26"/>
  <c r="B5358" i="26" s="1"/>
  <c r="C5366" i="26"/>
  <c r="B5366" i="26" s="1"/>
  <c r="C5374" i="26"/>
  <c r="B5374" i="26" s="1"/>
  <c r="C5382" i="26"/>
  <c r="B5382" i="26" s="1"/>
  <c r="C5390" i="26"/>
  <c r="B5390" i="26" s="1"/>
  <c r="C5398" i="26"/>
  <c r="B5398" i="26" s="1"/>
  <c r="C5406" i="26"/>
  <c r="B5406" i="26" s="1"/>
  <c r="C5414" i="26"/>
  <c r="B5414" i="26" s="1"/>
  <c r="C5422" i="26"/>
  <c r="B5422" i="26" s="1"/>
  <c r="C5430" i="26"/>
  <c r="B5430" i="26" s="1"/>
  <c r="C5438" i="26"/>
  <c r="B5438" i="26" s="1"/>
  <c r="C5446" i="26"/>
  <c r="B5446" i="26" s="1"/>
  <c r="C5454" i="26"/>
  <c r="B5454" i="26" s="1"/>
  <c r="C5462" i="26"/>
  <c r="B5462" i="26" s="1"/>
  <c r="C5470" i="26"/>
  <c r="B5470" i="26" s="1"/>
  <c r="C5478" i="26"/>
  <c r="B5478" i="26" s="1"/>
  <c r="C5486" i="26"/>
  <c r="B5486" i="26" s="1"/>
  <c r="C5494" i="26"/>
  <c r="B5494" i="26" s="1"/>
  <c r="C5502" i="26"/>
  <c r="B5502" i="26" s="1"/>
  <c r="C5509" i="26"/>
  <c r="B5509" i="26" s="1"/>
  <c r="C5517" i="26"/>
  <c r="B5517" i="26" s="1"/>
  <c r="C5524" i="26"/>
  <c r="B5524" i="26" s="1"/>
  <c r="C5531" i="26"/>
  <c r="B5531" i="26" s="1"/>
  <c r="C5545" i="26"/>
  <c r="B5545" i="26" s="1"/>
  <c r="C5553" i="26"/>
  <c r="B5553" i="26" s="1"/>
  <c r="C5567" i="26"/>
  <c r="B5567" i="26" s="1"/>
  <c r="C5573" i="26"/>
  <c r="B5573" i="26" s="1"/>
  <c r="C5580" i="26"/>
  <c r="C5585" i="26"/>
  <c r="C5598" i="26"/>
  <c r="B5598" i="26" s="1"/>
  <c r="C5603" i="26"/>
  <c r="C6927" i="26"/>
  <c r="B6927" i="26" s="1"/>
  <c r="C5881" i="26"/>
  <c r="B5881" i="26" s="1"/>
  <c r="C5975" i="26"/>
  <c r="B5975" i="26" s="1"/>
  <c r="C6046" i="26"/>
  <c r="B6046" i="26" s="1"/>
  <c r="C6118" i="26"/>
  <c r="B6118" i="26" s="1"/>
  <c r="C6187" i="26"/>
  <c r="B6187" i="26" s="1"/>
  <c r="C6238" i="26"/>
  <c r="B6238" i="26" s="1"/>
  <c r="C6296" i="26"/>
  <c r="B6296" i="26" s="1"/>
  <c r="C6316" i="26"/>
  <c r="B6316" i="26" s="1"/>
  <c r="C6334" i="26"/>
  <c r="B6334" i="26" s="1"/>
  <c r="C6354" i="26"/>
  <c r="B6354" i="26" s="1"/>
  <c r="C6376" i="26"/>
  <c r="B6376" i="26" s="1"/>
  <c r="C6394" i="26"/>
  <c r="C6413" i="26"/>
  <c r="B6413" i="26" s="1"/>
  <c r="C6435" i="26"/>
  <c r="B6435" i="26" s="1"/>
  <c r="C6455" i="26"/>
  <c r="B6455" i="26" s="1"/>
  <c r="C6477" i="26"/>
  <c r="B6477" i="26" s="1"/>
  <c r="C6499" i="26"/>
  <c r="C6516" i="26"/>
  <c r="B6516" i="26" s="1"/>
  <c r="C6535" i="26"/>
  <c r="B6535" i="26" s="1"/>
  <c r="C6553" i="26"/>
  <c r="C6569" i="26"/>
  <c r="C6583" i="26"/>
  <c r="B6583" i="26" s="1"/>
  <c r="C6596" i="26"/>
  <c r="B6596" i="26" s="1"/>
  <c r="C6609" i="26"/>
  <c r="B6609" i="26" s="1"/>
  <c r="C6622" i="26"/>
  <c r="B6622" i="26" s="1"/>
  <c r="C6645" i="26"/>
  <c r="B6645" i="26" s="1"/>
  <c r="C6655" i="26"/>
  <c r="B6655" i="26" s="1"/>
  <c r="C6672" i="26"/>
  <c r="B6672" i="26" s="1"/>
  <c r="C5646" i="26"/>
  <c r="B5646" i="26" s="1"/>
  <c r="C5902" i="26"/>
  <c r="B5902" i="26" s="1"/>
  <c r="C5988" i="26"/>
  <c r="B5988" i="26" s="1"/>
  <c r="C6059" i="26"/>
  <c r="B6059" i="26" s="1"/>
  <c r="C6131" i="26"/>
  <c r="B6131" i="26" s="1"/>
  <c r="C6199" i="26"/>
  <c r="B6199" i="26" s="1"/>
  <c r="C6243" i="26"/>
  <c r="B6243" i="26" s="1"/>
  <c r="C6274" i="26"/>
  <c r="C6298" i="26"/>
  <c r="C6318" i="26"/>
  <c r="B6318" i="26" s="1"/>
  <c r="C6337" i="26"/>
  <c r="B6337" i="26" s="1"/>
  <c r="C6356" i="26"/>
  <c r="B6356" i="26" s="1"/>
  <c r="C6378" i="26"/>
  <c r="B6378" i="26" s="1"/>
  <c r="C6415" i="26"/>
  <c r="B6415" i="26" s="1"/>
  <c r="C6437" i="26"/>
  <c r="B6437" i="26" s="1"/>
  <c r="C6459" i="26"/>
  <c r="C6479" i="26"/>
  <c r="B6479" i="26" s="1"/>
  <c r="C6501" i="26"/>
  <c r="B6501" i="26" s="1"/>
  <c r="C6520" i="26"/>
  <c r="B6520" i="26" s="1"/>
  <c r="C6554" i="26"/>
  <c r="C6584" i="26"/>
  <c r="B6584" i="26" s="1"/>
  <c r="C6597" i="26"/>
  <c r="B6597" i="26" s="1"/>
  <c r="C6610" i="26"/>
  <c r="B6610" i="26" s="1"/>
  <c r="C6623" i="26"/>
  <c r="C6635" i="26"/>
  <c r="C6648" i="26"/>
  <c r="B6648" i="26" s="1"/>
  <c r="C6656" i="26"/>
  <c r="B6656" i="26" s="1"/>
  <c r="C6665" i="26"/>
  <c r="C6673" i="26"/>
  <c r="B6673" i="26" s="1"/>
  <c r="C6681" i="26"/>
  <c r="C6688" i="26"/>
  <c r="B6688" i="26" s="1"/>
  <c r="C6696" i="26"/>
  <c r="C6701" i="26"/>
  <c r="B6701" i="26" s="1"/>
  <c r="C5248" i="26"/>
  <c r="B5248" i="26" s="1"/>
  <c r="C5256" i="26"/>
  <c r="B5256" i="26" s="1"/>
  <c r="C5264" i="26"/>
  <c r="B5264" i="26" s="1"/>
  <c r="C5272" i="26"/>
  <c r="B5272" i="26" s="1"/>
  <c r="C5280" i="26"/>
  <c r="B5280" i="26" s="1"/>
  <c r="C5288" i="26"/>
  <c r="B5288" i="26" s="1"/>
  <c r="C5296" i="26"/>
  <c r="B5296" i="26" s="1"/>
  <c r="C5304" i="26"/>
  <c r="B5304" i="26" s="1"/>
  <c r="C5312" i="26"/>
  <c r="B5312" i="26" s="1"/>
  <c r="C5320" i="26"/>
  <c r="B5320" i="26" s="1"/>
  <c r="C5328" i="26"/>
  <c r="B5328" i="26" s="1"/>
  <c r="C5336" i="26"/>
  <c r="B5336" i="26" s="1"/>
  <c r="C5344" i="26"/>
  <c r="B5344" i="26" s="1"/>
  <c r="C5352" i="26"/>
  <c r="B5352" i="26" s="1"/>
  <c r="C5360" i="26"/>
  <c r="B5360" i="26" s="1"/>
  <c r="C5368" i="26"/>
  <c r="B5368" i="26" s="1"/>
  <c r="C5376" i="26"/>
  <c r="B5376" i="26" s="1"/>
  <c r="C5384" i="26"/>
  <c r="B5384" i="26" s="1"/>
  <c r="C5392" i="26"/>
  <c r="B5392" i="26" s="1"/>
  <c r="C5400" i="26"/>
  <c r="B5400" i="26" s="1"/>
  <c r="C5408" i="26"/>
  <c r="B5408" i="26" s="1"/>
  <c r="C5416" i="26"/>
  <c r="B5416" i="26" s="1"/>
  <c r="C5424" i="26"/>
  <c r="B5424" i="26" s="1"/>
  <c r="C5432" i="26"/>
  <c r="B5432" i="26" s="1"/>
  <c r="C5440" i="26"/>
  <c r="B5440" i="26" s="1"/>
  <c r="C5448" i="26"/>
  <c r="B5448" i="26" s="1"/>
  <c r="C5456" i="26"/>
  <c r="B5456" i="26" s="1"/>
  <c r="C5464" i="26"/>
  <c r="B5464" i="26" s="1"/>
  <c r="C5472" i="26"/>
  <c r="B5472" i="26" s="1"/>
  <c r="C5480" i="26"/>
  <c r="B5480" i="26" s="1"/>
  <c r="C5488" i="26"/>
  <c r="B5488" i="26" s="1"/>
  <c r="C5496" i="26"/>
  <c r="B5496" i="26" s="1"/>
  <c r="C5503" i="26"/>
  <c r="C5511" i="26"/>
  <c r="B5511" i="26" s="1"/>
  <c r="C5519" i="26"/>
  <c r="B5519" i="26" s="1"/>
  <c r="C5526" i="26"/>
  <c r="C5533" i="26"/>
  <c r="B5533" i="26" s="1"/>
  <c r="C5540" i="26"/>
  <c r="B5540" i="26" s="1"/>
  <c r="C5547" i="26"/>
  <c r="C5561" i="26"/>
  <c r="B5561" i="26" s="1"/>
  <c r="C5569" i="26"/>
  <c r="B5569" i="26" s="1"/>
  <c r="C5582" i="26"/>
  <c r="B5582" i="26" s="1"/>
  <c r="C5587" i="26"/>
  <c r="B5587" i="26" s="1"/>
  <c r="C5599" i="26"/>
  <c r="C5605" i="26"/>
  <c r="B5605" i="26" s="1"/>
  <c r="C5610" i="26"/>
  <c r="B5610" i="26" s="1"/>
  <c r="C5616" i="26"/>
  <c r="C5628" i="26"/>
  <c r="B5628" i="26" s="1"/>
  <c r="C5635" i="26"/>
  <c r="C1635" i="26"/>
  <c r="C1642" i="26"/>
  <c r="B1642" i="26" s="1"/>
  <c r="C5732" i="26"/>
  <c r="B5732" i="26" s="1"/>
  <c r="C5930" i="26"/>
  <c r="B5930" i="26" s="1"/>
  <c r="C6005" i="26"/>
  <c r="B6005" i="26" s="1"/>
  <c r="C6076" i="26"/>
  <c r="B6076" i="26" s="1"/>
  <c r="C6149" i="26"/>
  <c r="C6216" i="26"/>
  <c r="C6251" i="26"/>
  <c r="B6251" i="26" s="1"/>
  <c r="C6305" i="26"/>
  <c r="B6305" i="26" s="1"/>
  <c r="C6323" i="26"/>
  <c r="B6323" i="26" s="1"/>
  <c r="C6341" i="26"/>
  <c r="B6341" i="26" s="1"/>
  <c r="C6362" i="26"/>
  <c r="B6362" i="26" s="1"/>
  <c r="C6384" i="26"/>
  <c r="B6384" i="26" s="1"/>
  <c r="C6400" i="26"/>
  <c r="B6400" i="26" s="1"/>
  <c r="C6421" i="26"/>
  <c r="B6421" i="26" s="1"/>
  <c r="C6443" i="26"/>
  <c r="B6443" i="26" s="1"/>
  <c r="C6463" i="26"/>
  <c r="B6463" i="26" s="1"/>
  <c r="C6485" i="26"/>
  <c r="B6485" i="26" s="1"/>
  <c r="C6522" i="26"/>
  <c r="C6540" i="26"/>
  <c r="B6540" i="26" s="1"/>
  <c r="C6559" i="26"/>
  <c r="B6559" i="26" s="1"/>
  <c r="C6574" i="26"/>
  <c r="B6574" i="26" s="1"/>
  <c r="C6587" i="26"/>
  <c r="C6616" i="26"/>
  <c r="B6616" i="26" s="1"/>
  <c r="C6629" i="26"/>
  <c r="B6629" i="26" s="1"/>
  <c r="C6637" i="26"/>
  <c r="B6637" i="26" s="1"/>
  <c r="C6658" i="26"/>
  <c r="B6658" i="26" s="1"/>
  <c r="C6676" i="26"/>
  <c r="B6676" i="26" s="1"/>
  <c r="C6690" i="26"/>
  <c r="C6697" i="26"/>
  <c r="C5242" i="26"/>
  <c r="B5242" i="26" s="1"/>
  <c r="C5250" i="26"/>
  <c r="B5250" i="26" s="1"/>
  <c r="C5258" i="26"/>
  <c r="B5258" i="26" s="1"/>
  <c r="C5266" i="26"/>
  <c r="B5266" i="26" s="1"/>
  <c r="C5274" i="26"/>
  <c r="B5274" i="26" s="1"/>
  <c r="C5282" i="26"/>
  <c r="B5282" i="26" s="1"/>
  <c r="C5290" i="26"/>
  <c r="B5290" i="26" s="1"/>
  <c r="C5298" i="26"/>
  <c r="B5298" i="26" s="1"/>
  <c r="C5306" i="26"/>
  <c r="B5306" i="26" s="1"/>
  <c r="C5314" i="26"/>
  <c r="B5314" i="26" s="1"/>
  <c r="C5322" i="26"/>
  <c r="B5322" i="26" s="1"/>
  <c r="C5330" i="26"/>
  <c r="C5338" i="26"/>
  <c r="B5338" i="26" s="1"/>
  <c r="C5346" i="26"/>
  <c r="B5346" i="26" s="1"/>
  <c r="C5354" i="26"/>
  <c r="B5354" i="26" s="1"/>
  <c r="C5362" i="26"/>
  <c r="B5362" i="26" s="1"/>
  <c r="C5370" i="26"/>
  <c r="B5370" i="26" s="1"/>
  <c r="C5378" i="26"/>
  <c r="B5378" i="26" s="1"/>
  <c r="C5386" i="26"/>
  <c r="B5386" i="26" s="1"/>
  <c r="C5394" i="26"/>
  <c r="B5394" i="26" s="1"/>
  <c r="C5402" i="26"/>
  <c r="B5402" i="26" s="1"/>
  <c r="C5410" i="26"/>
  <c r="B5410" i="26" s="1"/>
  <c r="C5418" i="26"/>
  <c r="C5426" i="26"/>
  <c r="B5426" i="26" s="1"/>
  <c r="C5434" i="26"/>
  <c r="B5434" i="26" s="1"/>
  <c r="C5442" i="26"/>
  <c r="B5442" i="26" s="1"/>
  <c r="C5450" i="26"/>
  <c r="B5450" i="26" s="1"/>
  <c r="C5458" i="26"/>
  <c r="C5466" i="26"/>
  <c r="B5466" i="26" s="1"/>
  <c r="C5474" i="26"/>
  <c r="B5474" i="26" s="1"/>
  <c r="C5482" i="26"/>
  <c r="B5482" i="26" s="1"/>
  <c r="C5490" i="26"/>
  <c r="B5490" i="26" s="1"/>
  <c r="C5498" i="26"/>
  <c r="B5498" i="26" s="1"/>
  <c r="C5505" i="26"/>
  <c r="B5505" i="26" s="1"/>
  <c r="C5513" i="26"/>
  <c r="B5513" i="26" s="1"/>
  <c r="C5521" i="26"/>
  <c r="C5535" i="26"/>
  <c r="B5535" i="26" s="1"/>
  <c r="C5542" i="26"/>
  <c r="C5549" i="26"/>
  <c r="C5556" i="26"/>
  <c r="B5556" i="26" s="1"/>
  <c r="C5563" i="26"/>
  <c r="B5563" i="26" s="1"/>
  <c r="C5576" i="26"/>
  <c r="C5583" i="26"/>
  <c r="C5589" i="26"/>
  <c r="C5594" i="26"/>
  <c r="B5594" i="26" s="1"/>
  <c r="C5600" i="26"/>
  <c r="C5612" i="26"/>
  <c r="C5617" i="26"/>
  <c r="C5630" i="26"/>
  <c r="B5630" i="26" s="1"/>
  <c r="C5637" i="26"/>
  <c r="C1637" i="26"/>
  <c r="B1637" i="26" s="1"/>
  <c r="C1644" i="26"/>
  <c r="B1644" i="26" s="1"/>
  <c r="C5673" i="26"/>
  <c r="B5673" i="26" s="1"/>
  <c r="C6137" i="26"/>
  <c r="B6137" i="26" s="1"/>
  <c r="C6303" i="26"/>
  <c r="C6380" i="26"/>
  <c r="B6380" i="26" s="1"/>
  <c r="C6461" i="26"/>
  <c r="B6461" i="26" s="1"/>
  <c r="C6649" i="26"/>
  <c r="C5257" i="26"/>
  <c r="B5257" i="26" s="1"/>
  <c r="C5279" i="26"/>
  <c r="B5279" i="26" s="1"/>
  <c r="C5299" i="26"/>
  <c r="B5299" i="26" s="1"/>
  <c r="C5321" i="26"/>
  <c r="B5321" i="26" s="1"/>
  <c r="C5343" i="26"/>
  <c r="B5343" i="26" s="1"/>
  <c r="C5363" i="26"/>
  <c r="B5363" i="26" s="1"/>
  <c r="C5385" i="26"/>
  <c r="B5385" i="26" s="1"/>
  <c r="C5407" i="26"/>
  <c r="B5407" i="26" s="1"/>
  <c r="C5427" i="26"/>
  <c r="B5427" i="26" s="1"/>
  <c r="C5449" i="26"/>
  <c r="C5471" i="26"/>
  <c r="B5471" i="26" s="1"/>
  <c r="C5491" i="26"/>
  <c r="B5491" i="26" s="1"/>
  <c r="C5512" i="26"/>
  <c r="B5512" i="26" s="1"/>
  <c r="C5532" i="26"/>
  <c r="B5532" i="26" s="1"/>
  <c r="C5550" i="26"/>
  <c r="B5550" i="26" s="1"/>
  <c r="C5570" i="26"/>
  <c r="B5570" i="26" s="1"/>
  <c r="C5584" i="26"/>
  <c r="C5596" i="26"/>
  <c r="B5596" i="26" s="1"/>
  <c r="C5618" i="26"/>
  <c r="B5618" i="26" s="1"/>
  <c r="C5627" i="26"/>
  <c r="B5627" i="26" s="1"/>
  <c r="C1641" i="26"/>
  <c r="C1650" i="26"/>
  <c r="C1658" i="26"/>
  <c r="B1658" i="26" s="1"/>
  <c r="C1673" i="26"/>
  <c r="C1681" i="26"/>
  <c r="B1681" i="26" s="1"/>
  <c r="C1689" i="26"/>
  <c r="C1697" i="26"/>
  <c r="B1697" i="26" s="1"/>
  <c r="C1704" i="26"/>
  <c r="B1704" i="26" s="1"/>
  <c r="C1712" i="26"/>
  <c r="C1719" i="26"/>
  <c r="B1719" i="26" s="1"/>
  <c r="C1727" i="26"/>
  <c r="B1727" i="26" s="1"/>
  <c r="C1734" i="26"/>
  <c r="B1734" i="26" s="1"/>
  <c r="C1742" i="26"/>
  <c r="B1742" i="26" s="1"/>
  <c r="C1750" i="26"/>
  <c r="B1750" i="26" s="1"/>
  <c r="C1757" i="26"/>
  <c r="B1757" i="26" s="1"/>
  <c r="C1764" i="26"/>
  <c r="B1764" i="26" s="1"/>
  <c r="C1772" i="26"/>
  <c r="B1772" i="26" s="1"/>
  <c r="C1779" i="26"/>
  <c r="B1779" i="26" s="1"/>
  <c r="C1787" i="26"/>
  <c r="B1787" i="26" s="1"/>
  <c r="C1794" i="26"/>
  <c r="C1802" i="26"/>
  <c r="B1802" i="26" s="1"/>
  <c r="C1817" i="26"/>
  <c r="C1824" i="26"/>
  <c r="B1824" i="26" s="1"/>
  <c r="C1831" i="26"/>
  <c r="B1831" i="26" s="1"/>
  <c r="C1839" i="26"/>
  <c r="C1847" i="26"/>
  <c r="B1847" i="26" s="1"/>
  <c r="C1854" i="26"/>
  <c r="B1854" i="26" s="1"/>
  <c r="C1862" i="26"/>
  <c r="B1862" i="26" s="1"/>
  <c r="C5754" i="26"/>
  <c r="B5754" i="26" s="1"/>
  <c r="C6307" i="26"/>
  <c r="B6307" i="26" s="1"/>
  <c r="C6386" i="26"/>
  <c r="B6386" i="26" s="1"/>
  <c r="C6467" i="26"/>
  <c r="B6467" i="26" s="1"/>
  <c r="C6542" i="26"/>
  <c r="C6602" i="26"/>
  <c r="C6650" i="26"/>
  <c r="C6682" i="26"/>
  <c r="C6700" i="26"/>
  <c r="B6700" i="26" s="1"/>
  <c r="C5259" i="26"/>
  <c r="B5259" i="26" s="1"/>
  <c r="C5281" i="26"/>
  <c r="B5281" i="26" s="1"/>
  <c r="C5303" i="26"/>
  <c r="B5303" i="26" s="1"/>
  <c r="C5323" i="26"/>
  <c r="B5323" i="26" s="1"/>
  <c r="C5345" i="26"/>
  <c r="B5345" i="26" s="1"/>
  <c r="C5367" i="26"/>
  <c r="B5367" i="26" s="1"/>
  <c r="C5387" i="26"/>
  <c r="B5387" i="26" s="1"/>
  <c r="C5409" i="26"/>
  <c r="B5409" i="26" s="1"/>
  <c r="C5431" i="26"/>
  <c r="B5431" i="26" s="1"/>
  <c r="C5451" i="26"/>
  <c r="B5451" i="26" s="1"/>
  <c r="C5473" i="26"/>
  <c r="B5473" i="26" s="1"/>
  <c r="C5495" i="26"/>
  <c r="B5495" i="26" s="1"/>
  <c r="C5514" i="26"/>
  <c r="B5514" i="26" s="1"/>
  <c r="C5534" i="26"/>
  <c r="B5534" i="26" s="1"/>
  <c r="C5554" i="26"/>
  <c r="B5554" i="26" s="1"/>
  <c r="C5571" i="26"/>
  <c r="C5586" i="26"/>
  <c r="B5586" i="26" s="1"/>
  <c r="C5609" i="26"/>
  <c r="C5619" i="26"/>
  <c r="B5619" i="26" s="1"/>
  <c r="C5629" i="26"/>
  <c r="C1633" i="26"/>
  <c r="B1633" i="26" s="1"/>
  <c r="C1643" i="26"/>
  <c r="B1643" i="26" s="1"/>
  <c r="C1651" i="26"/>
  <c r="C1659" i="26"/>
  <c r="B1659" i="26" s="1"/>
  <c r="C1666" i="26"/>
  <c r="C1674" i="26"/>
  <c r="B1674" i="26" s="1"/>
  <c r="C1682" i="26"/>
  <c r="B1682" i="26" s="1"/>
  <c r="C1690" i="26"/>
  <c r="C1705" i="26"/>
  <c r="B1705" i="26" s="1"/>
  <c r="C1713" i="26"/>
  <c r="B1713" i="26" s="1"/>
  <c r="C1720" i="26"/>
  <c r="B1720" i="26" s="1"/>
  <c r="C1728" i="26"/>
  <c r="B1728" i="26" s="1"/>
  <c r="C1735" i="26"/>
  <c r="B1735" i="26" s="1"/>
  <c r="C1743" i="26"/>
  <c r="B1743" i="26" s="1"/>
  <c r="C1751" i="26"/>
  <c r="B1751" i="26" s="1"/>
  <c r="C1758" i="26"/>
  <c r="C1765" i="26"/>
  <c r="B1765" i="26" s="1"/>
  <c r="C1773" i="26"/>
  <c r="B1773" i="26" s="1"/>
  <c r="C1780" i="26"/>
  <c r="B1780" i="26" s="1"/>
  <c r="C1788" i="26"/>
  <c r="B1788" i="26" s="1"/>
  <c r="C1795" i="26"/>
  <c r="B1795" i="26" s="1"/>
  <c r="C1803" i="26"/>
  <c r="B1803" i="26" s="1"/>
  <c r="C1810" i="26"/>
  <c r="C1825" i="26"/>
  <c r="C1832" i="26"/>
  <c r="B1832" i="26" s="1"/>
  <c r="C1840" i="26"/>
  <c r="B1840" i="26" s="1"/>
  <c r="C1848" i="26"/>
  <c r="B1848" i="26" s="1"/>
  <c r="C1855" i="26"/>
  <c r="B1855" i="26" s="1"/>
  <c r="C1863" i="26"/>
  <c r="B1863" i="26" s="1"/>
  <c r="C1870" i="26"/>
  <c r="B1870" i="26" s="1"/>
  <c r="C1878" i="26"/>
  <c r="B1878" i="26" s="1"/>
  <c r="C1885" i="26"/>
  <c r="C1893" i="26"/>
  <c r="B1893" i="26" s="1"/>
  <c r="C1900" i="26"/>
  <c r="B1900" i="26" s="1"/>
  <c r="C1908" i="26"/>
  <c r="B1908" i="26" s="1"/>
  <c r="C1915" i="26"/>
  <c r="B1915" i="26" s="1"/>
  <c r="C1923" i="26"/>
  <c r="C1930" i="26"/>
  <c r="B1930" i="26" s="1"/>
  <c r="C1938" i="26"/>
  <c r="C1945" i="26"/>
  <c r="C1953" i="26"/>
  <c r="B1953" i="26" s="1"/>
  <c r="C1968" i="26"/>
  <c r="B1968" i="26" s="1"/>
  <c r="C1976" i="26"/>
  <c r="C1982" i="26"/>
  <c r="B1982" i="26" s="1"/>
  <c r="C1988" i="26"/>
  <c r="C1995" i="26"/>
  <c r="B1995" i="26" s="1"/>
  <c r="C2001" i="26"/>
  <c r="C2008" i="26"/>
  <c r="C2014" i="26"/>
  <c r="C2020" i="26"/>
  <c r="C2034" i="26"/>
  <c r="C2042" i="26"/>
  <c r="B2042" i="26" s="1"/>
  <c r="C2050" i="26"/>
  <c r="C2058" i="26"/>
  <c r="B2058" i="26" s="1"/>
  <c r="C2066" i="26"/>
  <c r="B2066" i="26" s="1"/>
  <c r="C2074" i="26"/>
  <c r="C2082" i="26"/>
  <c r="B2082" i="26" s="1"/>
  <c r="C2090" i="26"/>
  <c r="C2098" i="26"/>
  <c r="C2106" i="26"/>
  <c r="B2106" i="26" s="1"/>
  <c r="C2114" i="26"/>
  <c r="C2122" i="26"/>
  <c r="B2122" i="26" s="1"/>
  <c r="C2130" i="26"/>
  <c r="B2130" i="26" s="1"/>
  <c r="C2138" i="26"/>
  <c r="C2146" i="26"/>
  <c r="B2146" i="26" s="1"/>
  <c r="C2154" i="26"/>
  <c r="C2162" i="26"/>
  <c r="C2170" i="26"/>
  <c r="B2170" i="26" s="1"/>
  <c r="C5910" i="26"/>
  <c r="B5910" i="26" s="1"/>
  <c r="C6203" i="26"/>
  <c r="B6203" i="26" s="1"/>
  <c r="C6319" i="26"/>
  <c r="C6483" i="26"/>
  <c r="C6555" i="26"/>
  <c r="C6614" i="26"/>
  <c r="B6614" i="26" s="1"/>
  <c r="C6657" i="26"/>
  <c r="B6657" i="26" s="1"/>
  <c r="C6683" i="26"/>
  <c r="C5241" i="26"/>
  <c r="B5241" i="26" s="1"/>
  <c r="C5263" i="26"/>
  <c r="B5263" i="26" s="1"/>
  <c r="C5283" i="26"/>
  <c r="B5283" i="26" s="1"/>
  <c r="C5305" i="26"/>
  <c r="C5327" i="26"/>
  <c r="B5327" i="26" s="1"/>
  <c r="C5347" i="26"/>
  <c r="B5347" i="26" s="1"/>
  <c r="C5369" i="26"/>
  <c r="C5391" i="26"/>
  <c r="B5391" i="26" s="1"/>
  <c r="C5411" i="26"/>
  <c r="B5411" i="26" s="1"/>
  <c r="C5433" i="26"/>
  <c r="B5433" i="26" s="1"/>
  <c r="C5455" i="26"/>
  <c r="B5455" i="26" s="1"/>
  <c r="C5475" i="26"/>
  <c r="C5497" i="26"/>
  <c r="B5497" i="26" s="1"/>
  <c r="C5518" i="26"/>
  <c r="B5518" i="26" s="1"/>
  <c r="C5536" i="26"/>
  <c r="B5536" i="26" s="1"/>
  <c r="C5555" i="26"/>
  <c r="C5574" i="26"/>
  <c r="B5574" i="26" s="1"/>
  <c r="C5588" i="26"/>
  <c r="B5588" i="26" s="1"/>
  <c r="C5611" i="26"/>
  <c r="B5611" i="26" s="1"/>
  <c r="C5621" i="26"/>
  <c r="C1634" i="26"/>
  <c r="B1634" i="26" s="1"/>
  <c r="C1645" i="26"/>
  <c r="B1645" i="26" s="1"/>
  <c r="C1652" i="26"/>
  <c r="B1652" i="26" s="1"/>
  <c r="C1660" i="26"/>
  <c r="B1660" i="26" s="1"/>
  <c r="C1667" i="26"/>
  <c r="C1675" i="26"/>
  <c r="B1675" i="26" s="1"/>
  <c r="C1683" i="26"/>
  <c r="B1683" i="26" s="1"/>
  <c r="C1691" i="26"/>
  <c r="B1691" i="26" s="1"/>
  <c r="C1698" i="26"/>
  <c r="C1706" i="26"/>
  <c r="B1706" i="26" s="1"/>
  <c r="C1721" i="26"/>
  <c r="B1721" i="26" s="1"/>
  <c r="C1729" i="26"/>
  <c r="B1729" i="26" s="1"/>
  <c r="C1736" i="26"/>
  <c r="B1736" i="26" s="1"/>
  <c r="C1744" i="26"/>
  <c r="B1744" i="26" s="1"/>
  <c r="C1752" i="26"/>
  <c r="B1752" i="26" s="1"/>
  <c r="C1759" i="26"/>
  <c r="C1766" i="26"/>
  <c r="B1766" i="26" s="1"/>
  <c r="C1774" i="26"/>
  <c r="B1774" i="26" s="1"/>
  <c r="C1781" i="26"/>
  <c r="C1789" i="26"/>
  <c r="B1789" i="26" s="1"/>
  <c r="C1796" i="26"/>
  <c r="C1804" i="26"/>
  <c r="B1804" i="26" s="1"/>
  <c r="C1811" i="26"/>
  <c r="B1811" i="26" s="1"/>
  <c r="C1818" i="26"/>
  <c r="C1826" i="26"/>
  <c r="B1826" i="26" s="1"/>
  <c r="C1833" i="26"/>
  <c r="B1833" i="26" s="1"/>
  <c r="C1841" i="26"/>
  <c r="C1856" i="26"/>
  <c r="B1856" i="26" s="1"/>
  <c r="C1864" i="26"/>
  <c r="C1871" i="26"/>
  <c r="B1871" i="26" s="1"/>
  <c r="C1879" i="26"/>
  <c r="B1879" i="26" s="1"/>
  <c r="C1886" i="26"/>
  <c r="B1886" i="26" s="1"/>
  <c r="C1894" i="26"/>
  <c r="B1894" i="26" s="1"/>
  <c r="C1901" i="26"/>
  <c r="B1901" i="26" s="1"/>
  <c r="C1909" i="26"/>
  <c r="C1916" i="26"/>
  <c r="B1916" i="26" s="1"/>
  <c r="C1924" i="26"/>
  <c r="C1931" i="26"/>
  <c r="B1931" i="26" s="1"/>
  <c r="C1939" i="26"/>
  <c r="B1939" i="26" s="1"/>
  <c r="C1946" i="26"/>
  <c r="B1946" i="26" s="1"/>
  <c r="C1954" i="26"/>
  <c r="B1954" i="26" s="1"/>
  <c r="C1961" i="26"/>
  <c r="C1969" i="26"/>
  <c r="C1983" i="26"/>
  <c r="B1983" i="26" s="1"/>
  <c r="C1989" i="26"/>
  <c r="C2002" i="26"/>
  <c r="B2002" i="26" s="1"/>
  <c r="C2015" i="26"/>
  <c r="B2015" i="26" s="1"/>
  <c r="C2021" i="26"/>
  <c r="C2027" i="26"/>
  <c r="C2035" i="26"/>
  <c r="B2035" i="26" s="1"/>
  <c r="C2043" i="26"/>
  <c r="C2051" i="26"/>
  <c r="B2051" i="26" s="1"/>
  <c r="C2059" i="26"/>
  <c r="C2067" i="26"/>
  <c r="B2067" i="26" s="1"/>
  <c r="C2075" i="26"/>
  <c r="B2075" i="26" s="1"/>
  <c r="C2083" i="26"/>
  <c r="C2091" i="26"/>
  <c r="B2091" i="26" s="1"/>
  <c r="C2099" i="26"/>
  <c r="B2099" i="26" s="1"/>
  <c r="C2107" i="26"/>
  <c r="C2115" i="26"/>
  <c r="B2115" i="26" s="1"/>
  <c r="C2123" i="26"/>
  <c r="C2131" i="26"/>
  <c r="B2131" i="26" s="1"/>
  <c r="C2139" i="26"/>
  <c r="B2139" i="26" s="1"/>
  <c r="C2147" i="26"/>
  <c r="C2155" i="26"/>
  <c r="B2155" i="26" s="1"/>
  <c r="C2163" i="26"/>
  <c r="B2163" i="26" s="1"/>
  <c r="C2171" i="26"/>
  <c r="C2179" i="26"/>
  <c r="B2179" i="26" s="1"/>
  <c r="C2187" i="26"/>
  <c r="C2195" i="26"/>
  <c r="B2195" i="26" s="1"/>
  <c r="C2203" i="26"/>
  <c r="B2203" i="26" s="1"/>
  <c r="C5936" i="26"/>
  <c r="C6219" i="26"/>
  <c r="B6219" i="26" s="1"/>
  <c r="C6325" i="26"/>
  <c r="B6325" i="26" s="1"/>
  <c r="C6403" i="26"/>
  <c r="B6403" i="26" s="1"/>
  <c r="C6487" i="26"/>
  <c r="B6487" i="26" s="1"/>
  <c r="C6561" i="26"/>
  <c r="B6561" i="26" s="1"/>
  <c r="C6660" i="26"/>
  <c r="B6660" i="26" s="1"/>
  <c r="C6687" i="26"/>
  <c r="B6687" i="26" s="1"/>
  <c r="C5243" i="26"/>
  <c r="B5243" i="26" s="1"/>
  <c r="C5265" i="26"/>
  <c r="B5265" i="26" s="1"/>
  <c r="C5287" i="26"/>
  <c r="B5287" i="26" s="1"/>
  <c r="C5307" i="26"/>
  <c r="B5307" i="26" s="1"/>
  <c r="C5329" i="26"/>
  <c r="B5329" i="26" s="1"/>
  <c r="C5351" i="26"/>
  <c r="B5351" i="26" s="1"/>
  <c r="C5371" i="26"/>
  <c r="B5371" i="26" s="1"/>
  <c r="C5393" i="26"/>
  <c r="B5393" i="26" s="1"/>
  <c r="C5415" i="26"/>
  <c r="B5415" i="26" s="1"/>
  <c r="C5435" i="26"/>
  <c r="B5435" i="26" s="1"/>
  <c r="C5457" i="26"/>
  <c r="B5457" i="26" s="1"/>
  <c r="C5479" i="26"/>
  <c r="B5479" i="26" s="1"/>
  <c r="C5499" i="26"/>
  <c r="B5499" i="26" s="1"/>
  <c r="C5520" i="26"/>
  <c r="B5520" i="26" s="1"/>
  <c r="C5539" i="26"/>
  <c r="C5557" i="26"/>
  <c r="B5557" i="26" s="1"/>
  <c r="C5575" i="26"/>
  <c r="C5590" i="26"/>
  <c r="B5590" i="26" s="1"/>
  <c r="C5613" i="26"/>
  <c r="B5613" i="26" s="1"/>
  <c r="C5622" i="26"/>
  <c r="B5622" i="26" s="1"/>
  <c r="C5631" i="26"/>
  <c r="C1636" i="26"/>
  <c r="C1646" i="26"/>
  <c r="B1646" i="26" s="1"/>
  <c r="C1653" i="26"/>
  <c r="B1653" i="26" s="1"/>
  <c r="C1661" i="26"/>
  <c r="C1668" i="26"/>
  <c r="B1668" i="26" s="1"/>
  <c r="C1676" i="26"/>
  <c r="B1676" i="26" s="1"/>
  <c r="C1684" i="26"/>
  <c r="C1692" i="26"/>
  <c r="B1692" i="26" s="1"/>
  <c r="C1699" i="26"/>
  <c r="C1707" i="26"/>
  <c r="B1707" i="26" s="1"/>
  <c r="C1714" i="26"/>
  <c r="C1722" i="26"/>
  <c r="B1722" i="26" s="1"/>
  <c r="C1737" i="26"/>
  <c r="B1737" i="26" s="1"/>
  <c r="C1745" i="26"/>
  <c r="B1745" i="26" s="1"/>
  <c r="C1753" i="26"/>
  <c r="B1753" i="26" s="1"/>
  <c r="C1760" i="26"/>
  <c r="B1760" i="26" s="1"/>
  <c r="C1767" i="26"/>
  <c r="C1775" i="26"/>
  <c r="B1775" i="26" s="1"/>
  <c r="C1782" i="26"/>
  <c r="B1782" i="26" s="1"/>
  <c r="C1790" i="26"/>
  <c r="C1797" i="26"/>
  <c r="B1797" i="26" s="1"/>
  <c r="C1805" i="26"/>
  <c r="B1805" i="26" s="1"/>
  <c r="C1812" i="26"/>
  <c r="B1812" i="26" s="1"/>
  <c r="C1819" i="26"/>
  <c r="B1819" i="26" s="1"/>
  <c r="C1827" i="26"/>
  <c r="B1827" i="26" s="1"/>
  <c r="C1834" i="26"/>
  <c r="B1834" i="26" s="1"/>
  <c r="C1842" i="26"/>
  <c r="B1842" i="26" s="1"/>
  <c r="C1849" i="26"/>
  <c r="C1857" i="26"/>
  <c r="B1857" i="26" s="1"/>
  <c r="C1872" i="26"/>
  <c r="B1872" i="26" s="1"/>
  <c r="C1880" i="26"/>
  <c r="B1880" i="26" s="1"/>
  <c r="C1887" i="26"/>
  <c r="B1887" i="26" s="1"/>
  <c r="C1895" i="26"/>
  <c r="B1895" i="26" s="1"/>
  <c r="C1902" i="26"/>
  <c r="B1902" i="26" s="1"/>
  <c r="C1910" i="26"/>
  <c r="B1910" i="26" s="1"/>
  <c r="C1917" i="26"/>
  <c r="C1925" i="26"/>
  <c r="B1925" i="26" s="1"/>
  <c r="C1932" i="26"/>
  <c r="B1932" i="26" s="1"/>
  <c r="C1940" i="26"/>
  <c r="B1940" i="26" s="1"/>
  <c r="C1947" i="26"/>
  <c r="B1947" i="26" s="1"/>
  <c r="C1955" i="26"/>
  <c r="C1962" i="26"/>
  <c r="B1962" i="26" s="1"/>
  <c r="C1970" i="26"/>
  <c r="B1970" i="26" s="1"/>
  <c r="C1977" i="26"/>
  <c r="C1984" i="26"/>
  <c r="B1984" i="26" s="1"/>
  <c r="C1990" i="26"/>
  <c r="B1990" i="26" s="1"/>
  <c r="C1996" i="26"/>
  <c r="C2003" i="26"/>
  <c r="B2003" i="26" s="1"/>
  <c r="C2009" i="26"/>
  <c r="C2022" i="26"/>
  <c r="B2022" i="26" s="1"/>
  <c r="C2028" i="26"/>
  <c r="B2028" i="26" s="1"/>
  <c r="C6062" i="26"/>
  <c r="C6275" i="26"/>
  <c r="C6360" i="26"/>
  <c r="B6360" i="26" s="1"/>
  <c r="C6439" i="26"/>
  <c r="B6439" i="26" s="1"/>
  <c r="C6521" i="26"/>
  <c r="C6586" i="26"/>
  <c r="C6636" i="26"/>
  <c r="B6636" i="26" s="1"/>
  <c r="C6674" i="26"/>
  <c r="B6674" i="26" s="1"/>
  <c r="C6695" i="26"/>
  <c r="B6695" i="26" s="1"/>
  <c r="C5251" i="26"/>
  <c r="B5251" i="26" s="1"/>
  <c r="C5273" i="26"/>
  <c r="B5273" i="26" s="1"/>
  <c r="C5295" i="26"/>
  <c r="B5295" i="26" s="1"/>
  <c r="C5315" i="26"/>
  <c r="B5315" i="26" s="1"/>
  <c r="C5337" i="26"/>
  <c r="B5337" i="26" s="1"/>
  <c r="C5359" i="26"/>
  <c r="B5359" i="26" s="1"/>
  <c r="C5379" i="26"/>
  <c r="B5379" i="26" s="1"/>
  <c r="C5401" i="26"/>
  <c r="C5423" i="26"/>
  <c r="B5423" i="26" s="1"/>
  <c r="C5443" i="26"/>
  <c r="B5443" i="26" s="1"/>
  <c r="C5465" i="26"/>
  <c r="B5465" i="26" s="1"/>
  <c r="C5487" i="26"/>
  <c r="B5487" i="26" s="1"/>
  <c r="C5506" i="26"/>
  <c r="B5506" i="26" s="1"/>
  <c r="C5527" i="26"/>
  <c r="B5527" i="26" s="1"/>
  <c r="C5546" i="26"/>
  <c r="B5546" i="26" s="1"/>
  <c r="C5564" i="26"/>
  <c r="B5564" i="26" s="1"/>
  <c r="C5593" i="26"/>
  <c r="C5606" i="26"/>
  <c r="B5606" i="26" s="1"/>
  <c r="C5636" i="26"/>
  <c r="C1639" i="26"/>
  <c r="B1639" i="26" s="1"/>
  <c r="C1649" i="26"/>
  <c r="B1649" i="26" s="1"/>
  <c r="C1656" i="26"/>
  <c r="B1656" i="26" s="1"/>
  <c r="C1664" i="26"/>
  <c r="B1664" i="26" s="1"/>
  <c r="C1671" i="26"/>
  <c r="C1679" i="26"/>
  <c r="B1679" i="26" s="1"/>
  <c r="C1687" i="26"/>
  <c r="B1687" i="26" s="1"/>
  <c r="C1695" i="26"/>
  <c r="B1695" i="26" s="1"/>
  <c r="C1702" i="26"/>
  <c r="B1702" i="26" s="1"/>
  <c r="C1710" i="26"/>
  <c r="B1710" i="26" s="1"/>
  <c r="C1717" i="26"/>
  <c r="B1717" i="26" s="1"/>
  <c r="C1725" i="26"/>
  <c r="B1725" i="26" s="1"/>
  <c r="C1732" i="26"/>
  <c r="B1732" i="26" s="1"/>
  <c r="C1740" i="26"/>
  <c r="B1740" i="26" s="1"/>
  <c r="C1748" i="26"/>
  <c r="B1748" i="26" s="1"/>
  <c r="C1755" i="26"/>
  <c r="C1762" i="26"/>
  <c r="C1770" i="26"/>
  <c r="C1785" i="26"/>
  <c r="B1785" i="26" s="1"/>
  <c r="C1793" i="26"/>
  <c r="B1793" i="26" s="1"/>
  <c r="C1800" i="26"/>
  <c r="B1800" i="26" s="1"/>
  <c r="C1808" i="26"/>
  <c r="B1808" i="26" s="1"/>
  <c r="C1815" i="26"/>
  <c r="B1815" i="26" s="1"/>
  <c r="C1822" i="26"/>
  <c r="B1822" i="26" s="1"/>
  <c r="C1829" i="26"/>
  <c r="C1837" i="26"/>
  <c r="C1845" i="26"/>
  <c r="B1845" i="26" s="1"/>
  <c r="C1852" i="26"/>
  <c r="B1852" i="26" s="1"/>
  <c r="C1860" i="26"/>
  <c r="C1867" i="26"/>
  <c r="B1867" i="26" s="1"/>
  <c r="C1875" i="26"/>
  <c r="B1875" i="26" s="1"/>
  <c r="C1882" i="26"/>
  <c r="B1882" i="26" s="1"/>
  <c r="C1890" i="26"/>
  <c r="B1890" i="26" s="1"/>
  <c r="C1897" i="26"/>
  <c r="C1905" i="26"/>
  <c r="B1905" i="26" s="1"/>
  <c r="C1920" i="26"/>
  <c r="B1920" i="26" s="1"/>
  <c r="C1928" i="26"/>
  <c r="B1928" i="26" s="1"/>
  <c r="C1935" i="26"/>
  <c r="B1935" i="26" s="1"/>
  <c r="C1943" i="26"/>
  <c r="B1943" i="26" s="1"/>
  <c r="C1950" i="26"/>
  <c r="C1958" i="26"/>
  <c r="B1958" i="26" s="1"/>
  <c r="C1965" i="26"/>
  <c r="B1965" i="26" s="1"/>
  <c r="C1973" i="26"/>
  <c r="B1973" i="26" s="1"/>
  <c r="C1986" i="26"/>
  <c r="B1986" i="26" s="1"/>
  <c r="C1999" i="26"/>
  <c r="C2005" i="26"/>
  <c r="B2005" i="26" s="1"/>
  <c r="C2012" i="26"/>
  <c r="C2024" i="26"/>
  <c r="C2031" i="26"/>
  <c r="B2031" i="26" s="1"/>
  <c r="C2039" i="26"/>
  <c r="C2047" i="26"/>
  <c r="B2047" i="26" s="1"/>
  <c r="C2055" i="26"/>
  <c r="B2055" i="26" s="1"/>
  <c r="C2063" i="26"/>
  <c r="C2071" i="26"/>
  <c r="B2071" i="26" s="1"/>
  <c r="C2079" i="26"/>
  <c r="B2079" i="26" s="1"/>
  <c r="C2087" i="26"/>
  <c r="C2095" i="26"/>
  <c r="B2095" i="26" s="1"/>
  <c r="C2103" i="26"/>
  <c r="B2103" i="26" s="1"/>
  <c r="C2111" i="26"/>
  <c r="B2111" i="26" s="1"/>
  <c r="C2119" i="26"/>
  <c r="C2127" i="26"/>
  <c r="C2135" i="26"/>
  <c r="B2135" i="26" s="1"/>
  <c r="C2143" i="26"/>
  <c r="C2151" i="26"/>
  <c r="C2159" i="26"/>
  <c r="B2159" i="26" s="1"/>
  <c r="C2167" i="26"/>
  <c r="C2175" i="26"/>
  <c r="B2175" i="26" s="1"/>
  <c r="C2183" i="26"/>
  <c r="C6009" i="26"/>
  <c r="C6419" i="26"/>
  <c r="B6419" i="26" s="1"/>
  <c r="C6588" i="26"/>
  <c r="B6588" i="26" s="1"/>
  <c r="C6691" i="26"/>
  <c r="B6691" i="26" s="1"/>
  <c r="C5289" i="26"/>
  <c r="B5289" i="26" s="1"/>
  <c r="C5339" i="26"/>
  <c r="B5339" i="26" s="1"/>
  <c r="C5399" i="26"/>
  <c r="B5399" i="26" s="1"/>
  <c r="C5459" i="26"/>
  <c r="B5459" i="26" s="1"/>
  <c r="C5510" i="26"/>
  <c r="B5510" i="26" s="1"/>
  <c r="C5562" i="26"/>
  <c r="B5562" i="26" s="1"/>
  <c r="C5601" i="26"/>
  <c r="C5626" i="26"/>
  <c r="B5626" i="26" s="1"/>
  <c r="C1648" i="26"/>
  <c r="B1648" i="26" s="1"/>
  <c r="C1669" i="26"/>
  <c r="B1669" i="26" s="1"/>
  <c r="C1688" i="26"/>
  <c r="B1688" i="26" s="1"/>
  <c r="C1709" i="26"/>
  <c r="B1709" i="26" s="1"/>
  <c r="C1730" i="26"/>
  <c r="C1749" i="26"/>
  <c r="B1749" i="26" s="1"/>
  <c r="C1769" i="26"/>
  <c r="B1769" i="26" s="1"/>
  <c r="C1791" i="26"/>
  <c r="B1791" i="26" s="1"/>
  <c r="C1809" i="26"/>
  <c r="B1809" i="26" s="1"/>
  <c r="C1850" i="26"/>
  <c r="C1868" i="26"/>
  <c r="B1868" i="26" s="1"/>
  <c r="C1883" i="26"/>
  <c r="B1883" i="26" s="1"/>
  <c r="C1898" i="26"/>
  <c r="C1913" i="26"/>
  <c r="C1944" i="26"/>
  <c r="B1944" i="26" s="1"/>
  <c r="C1959" i="26"/>
  <c r="B1959" i="26" s="1"/>
  <c r="C1974" i="26"/>
  <c r="B1974" i="26" s="1"/>
  <c r="C1987" i="26"/>
  <c r="C2000" i="26"/>
  <c r="B2000" i="26" s="1"/>
  <c r="C2013" i="26"/>
  <c r="B2013" i="26" s="1"/>
  <c r="C2025" i="26"/>
  <c r="C2038" i="26"/>
  <c r="B2038" i="26" s="1"/>
  <c r="C2052" i="26"/>
  <c r="B2052" i="26" s="1"/>
  <c r="C2064" i="26"/>
  <c r="C2077" i="26"/>
  <c r="B2077" i="26" s="1"/>
  <c r="C2089" i="26"/>
  <c r="B2089" i="26" s="1"/>
  <c r="C2102" i="26"/>
  <c r="B2102" i="26" s="1"/>
  <c r="C2116" i="26"/>
  <c r="B2116" i="26" s="1"/>
  <c r="C2128" i="26"/>
  <c r="C2141" i="26"/>
  <c r="B2141" i="26" s="1"/>
  <c r="C2153" i="26"/>
  <c r="B2153" i="26" s="1"/>
  <c r="C2166" i="26"/>
  <c r="C2178" i="26"/>
  <c r="B2178" i="26" s="1"/>
  <c r="C2189" i="26"/>
  <c r="C2198" i="26"/>
  <c r="B2198" i="26" s="1"/>
  <c r="C2207" i="26"/>
  <c r="B2207" i="26" s="1"/>
  <c r="C2215" i="26"/>
  <c r="B2215" i="26" s="1"/>
  <c r="C2223" i="26"/>
  <c r="B2223" i="26" s="1"/>
  <c r="C2231" i="26"/>
  <c r="B2231" i="26" s="1"/>
  <c r="C2239" i="26"/>
  <c r="C2247" i="26"/>
  <c r="B2247" i="26" s="1"/>
  <c r="C2255" i="26"/>
  <c r="C2263" i="26"/>
  <c r="B2263" i="26" s="1"/>
  <c r="C2271" i="26"/>
  <c r="B2271" i="26" s="1"/>
  <c r="C2279" i="26"/>
  <c r="C2287" i="26"/>
  <c r="B2287" i="26" s="1"/>
  <c r="C2295" i="26"/>
  <c r="C2303" i="26"/>
  <c r="C2311" i="26"/>
  <c r="B2311" i="26" s="1"/>
  <c r="C2319" i="26"/>
  <c r="B2319" i="26" s="1"/>
  <c r="C2327" i="26"/>
  <c r="B2327" i="26" s="1"/>
  <c r="C2335" i="26"/>
  <c r="C2343" i="26"/>
  <c r="C2351" i="26"/>
  <c r="B2351" i="26" s="1"/>
  <c r="C2359" i="26"/>
  <c r="C2367" i="26"/>
  <c r="C2375" i="26"/>
  <c r="B2375" i="26" s="1"/>
  <c r="C2383" i="26"/>
  <c r="C2391" i="26"/>
  <c r="B2391" i="26" s="1"/>
  <c r="C2399" i="26"/>
  <c r="C2407" i="26"/>
  <c r="C2415" i="26"/>
  <c r="B2415" i="26" s="1"/>
  <c r="C2423" i="26"/>
  <c r="B2423" i="26" s="1"/>
  <c r="C2431" i="26"/>
  <c r="C2439" i="26"/>
  <c r="B2439" i="26" s="1"/>
  <c r="C2447" i="26"/>
  <c r="B2447" i="26" s="1"/>
  <c r="C2455" i="26"/>
  <c r="B2455" i="26" s="1"/>
  <c r="C2463" i="26"/>
  <c r="C2471" i="26"/>
  <c r="C2479" i="26"/>
  <c r="B2479" i="26" s="1"/>
  <c r="C2487" i="26"/>
  <c r="B2487" i="26" s="1"/>
  <c r="C2495" i="26"/>
  <c r="C2503" i="26"/>
  <c r="B2503" i="26" s="1"/>
  <c r="C2511" i="26"/>
  <c r="C2518" i="26"/>
  <c r="B2518" i="26" s="1"/>
  <c r="C2525" i="26"/>
  <c r="C2539" i="26"/>
  <c r="C2547" i="26"/>
  <c r="B2547" i="26" s="1"/>
  <c r="C2555" i="26"/>
  <c r="C2563" i="26"/>
  <c r="C2571" i="26"/>
  <c r="B2571" i="26" s="1"/>
  <c r="C2579" i="26"/>
  <c r="C2587" i="26"/>
  <c r="B2587" i="26" s="1"/>
  <c r="C2595" i="26"/>
  <c r="C2603" i="26"/>
  <c r="C2611" i="26"/>
  <c r="B2611" i="26" s="1"/>
  <c r="C2619" i="26"/>
  <c r="B2619" i="26" s="1"/>
  <c r="C2627" i="26"/>
  <c r="C2635" i="26"/>
  <c r="B2635" i="26" s="1"/>
  <c r="C2643" i="26"/>
  <c r="B2643" i="26" s="1"/>
  <c r="C2651" i="26"/>
  <c r="B2651" i="26" s="1"/>
  <c r="C2664" i="26"/>
  <c r="B2664" i="26" s="1"/>
  <c r="C2669" i="26"/>
  <c r="C2681" i="26"/>
  <c r="C6082" i="26"/>
  <c r="C6423" i="26"/>
  <c r="B6423" i="26" s="1"/>
  <c r="C6627" i="26"/>
  <c r="B6627" i="26" s="1"/>
  <c r="C5291" i="26"/>
  <c r="B5291" i="26" s="1"/>
  <c r="C5353" i="26"/>
  <c r="B5353" i="26" s="1"/>
  <c r="C5403" i="26"/>
  <c r="B5403" i="26" s="1"/>
  <c r="C5463" i="26"/>
  <c r="B5463" i="26" s="1"/>
  <c r="C5522" i="26"/>
  <c r="B5522" i="26" s="1"/>
  <c r="C5568" i="26"/>
  <c r="B5568" i="26" s="1"/>
  <c r="C5604" i="26"/>
  <c r="C5633" i="26"/>
  <c r="B5633" i="26" s="1"/>
  <c r="C1670" i="26"/>
  <c r="B1670" i="26" s="1"/>
  <c r="C1693" i="26"/>
  <c r="B1693" i="26" s="1"/>
  <c r="C1711" i="26"/>
  <c r="B1711" i="26" s="1"/>
  <c r="C1731" i="26"/>
  <c r="C1771" i="26"/>
  <c r="B1771" i="26" s="1"/>
  <c r="C1792" i="26"/>
  <c r="B1792" i="26" s="1"/>
  <c r="C1813" i="26"/>
  <c r="C1830" i="26"/>
  <c r="B1830" i="26" s="1"/>
  <c r="C1851" i="26"/>
  <c r="C1869" i="26"/>
  <c r="B1869" i="26" s="1"/>
  <c r="C1884" i="26"/>
  <c r="B1884" i="26" s="1"/>
  <c r="C1899" i="26"/>
  <c r="B1899" i="26" s="1"/>
  <c r="C1914" i="26"/>
  <c r="B1914" i="26" s="1"/>
  <c r="C1929" i="26"/>
  <c r="C1960" i="26"/>
  <c r="B1960" i="26" s="1"/>
  <c r="C1975" i="26"/>
  <c r="B1975" i="26" s="1"/>
  <c r="C2026" i="26"/>
  <c r="C2040" i="26"/>
  <c r="B2040" i="26" s="1"/>
  <c r="C2053" i="26"/>
  <c r="C2065" i="26"/>
  <c r="C2078" i="26"/>
  <c r="B2078" i="26" s="1"/>
  <c r="C2092" i="26"/>
  <c r="C2104" i="26"/>
  <c r="C2117" i="26"/>
  <c r="B2117" i="26" s="1"/>
  <c r="C2129" i="26"/>
  <c r="C2142" i="26"/>
  <c r="B2142" i="26" s="1"/>
  <c r="C2156" i="26"/>
  <c r="B2156" i="26" s="1"/>
  <c r="C2168" i="26"/>
  <c r="C2180" i="26"/>
  <c r="B2180" i="26" s="1"/>
  <c r="C2190" i="26"/>
  <c r="C2199" i="26"/>
  <c r="C2208" i="26"/>
  <c r="B2208" i="26" s="1"/>
  <c r="C2216" i="26"/>
  <c r="C2224" i="26"/>
  <c r="B2224" i="26" s="1"/>
  <c r="C2232" i="26"/>
  <c r="B2232" i="26" s="1"/>
  <c r="C2240" i="26"/>
  <c r="C2248" i="26"/>
  <c r="B2248" i="26" s="1"/>
  <c r="C2256" i="26"/>
  <c r="C2264" i="26"/>
  <c r="B2264" i="26" s="1"/>
  <c r="C2272" i="26"/>
  <c r="C2280" i="26"/>
  <c r="C2288" i="26"/>
  <c r="B2288" i="26" s="1"/>
  <c r="C2296" i="26"/>
  <c r="B2296" i="26" s="1"/>
  <c r="C2304" i="26"/>
  <c r="C2312" i="26"/>
  <c r="B2312" i="26" s="1"/>
  <c r="C2320" i="26"/>
  <c r="B2320" i="26" s="1"/>
  <c r="C2328" i="26"/>
  <c r="C2336" i="26"/>
  <c r="B2336" i="26" s="1"/>
  <c r="C2344" i="26"/>
  <c r="C2352" i="26"/>
  <c r="B2352" i="26" s="1"/>
  <c r="C2360" i="26"/>
  <c r="B2360" i="26" s="1"/>
  <c r="C2368" i="26"/>
  <c r="C2376" i="26"/>
  <c r="B2376" i="26" s="1"/>
  <c r="C2384" i="26"/>
  <c r="C2392" i="26"/>
  <c r="B2392" i="26" s="1"/>
  <c r="C2400" i="26"/>
  <c r="B2400" i="26" s="1"/>
  <c r="C2408" i="26"/>
  <c r="C2416" i="26"/>
  <c r="B2416" i="26" s="1"/>
  <c r="C2424" i="26"/>
  <c r="B2424" i="26" s="1"/>
  <c r="C2432" i="26"/>
  <c r="C2440" i="26"/>
  <c r="B2440" i="26" s="1"/>
  <c r="C2448" i="26"/>
  <c r="B2448" i="26" s="1"/>
  <c r="C2456" i="26"/>
  <c r="C2464" i="26"/>
  <c r="B2464" i="26" s="1"/>
  <c r="C2472" i="26"/>
  <c r="C2480" i="26"/>
  <c r="B2480" i="26" s="1"/>
  <c r="C2488" i="26"/>
  <c r="B2488" i="26" s="1"/>
  <c r="C2496" i="26"/>
  <c r="C2504" i="26"/>
  <c r="B2504" i="26" s="1"/>
  <c r="C2512" i="26"/>
  <c r="B2512" i="26" s="1"/>
  <c r="C2519" i="26"/>
  <c r="C2526" i="26"/>
  <c r="B2526" i="26" s="1"/>
  <c r="C2533" i="26"/>
  <c r="C2540" i="26"/>
  <c r="B2540" i="26" s="1"/>
  <c r="C2548" i="26"/>
  <c r="C2556" i="26"/>
  <c r="C2564" i="26"/>
  <c r="B2564" i="26" s="1"/>
  <c r="C2572" i="26"/>
  <c r="B2572" i="26" s="1"/>
  <c r="C2580" i="26"/>
  <c r="C2588" i="26"/>
  <c r="B2588" i="26" s="1"/>
  <c r="C2596" i="26"/>
  <c r="B2596" i="26" s="1"/>
  <c r="C2604" i="26"/>
  <c r="B2604" i="26" s="1"/>
  <c r="C2612" i="26"/>
  <c r="C2620" i="26"/>
  <c r="C2628" i="26"/>
  <c r="B2628" i="26" s="1"/>
  <c r="C2636" i="26"/>
  <c r="C2644" i="26"/>
  <c r="C2652" i="26"/>
  <c r="B2652" i="26" s="1"/>
  <c r="C2658" i="26"/>
  <c r="C2670" i="26"/>
  <c r="B2670" i="26" s="1"/>
  <c r="C2675" i="26"/>
  <c r="C2688" i="26"/>
  <c r="C6445" i="26"/>
  <c r="B6445" i="26" s="1"/>
  <c r="C6630" i="26"/>
  <c r="B6630" i="26" s="1"/>
  <c r="C5247" i="26"/>
  <c r="B5247" i="26" s="1"/>
  <c r="C5297" i="26"/>
  <c r="B5297" i="26" s="1"/>
  <c r="C5355" i="26"/>
  <c r="B5355" i="26" s="1"/>
  <c r="C5417" i="26"/>
  <c r="B5417" i="26" s="1"/>
  <c r="C5467" i="26"/>
  <c r="B5467" i="26" s="1"/>
  <c r="C5525" i="26"/>
  <c r="C5577" i="26"/>
  <c r="B5577" i="26" s="1"/>
  <c r="C5607" i="26"/>
  <c r="C5634" i="26"/>
  <c r="B5634" i="26" s="1"/>
  <c r="C1654" i="26"/>
  <c r="B1654" i="26" s="1"/>
  <c r="C1672" i="26"/>
  <c r="C1694" i="26"/>
  <c r="B1694" i="26" s="1"/>
  <c r="C1715" i="26"/>
  <c r="B1715" i="26" s="1"/>
  <c r="C1733" i="26"/>
  <c r="B1733" i="26" s="1"/>
  <c r="C1754" i="26"/>
  <c r="C1776" i="26"/>
  <c r="C1814" i="26"/>
  <c r="B1814" i="26" s="1"/>
  <c r="C1835" i="26"/>
  <c r="B1835" i="26" s="1"/>
  <c r="C1853" i="26"/>
  <c r="B1853" i="26" s="1"/>
  <c r="C1873" i="26"/>
  <c r="B1873" i="26" s="1"/>
  <c r="C1888" i="26"/>
  <c r="B1888" i="26" s="1"/>
  <c r="C1903" i="26"/>
  <c r="C1918" i="26"/>
  <c r="B1918" i="26" s="1"/>
  <c r="C1933" i="26"/>
  <c r="B1933" i="26" s="1"/>
  <c r="C1948" i="26"/>
  <c r="C1963" i="26"/>
  <c r="B1963" i="26" s="1"/>
  <c r="C1978" i="26"/>
  <c r="B1978" i="26" s="1"/>
  <c r="C1991" i="26"/>
  <c r="B1991" i="26" s="1"/>
  <c r="C2016" i="26"/>
  <c r="C2029" i="26"/>
  <c r="C2041" i="26"/>
  <c r="B2041" i="26" s="1"/>
  <c r="C6339" i="26"/>
  <c r="B6339" i="26" s="1"/>
  <c r="C6525" i="26"/>
  <c r="B6525" i="26" s="1"/>
  <c r="C6668" i="26"/>
  <c r="B6668" i="26" s="1"/>
  <c r="C5267" i="26"/>
  <c r="B5267" i="26" s="1"/>
  <c r="C5319" i="26"/>
  <c r="B5319" i="26" s="1"/>
  <c r="C5377" i="26"/>
  <c r="B5377" i="26" s="1"/>
  <c r="C5439" i="26"/>
  <c r="B5439" i="26" s="1"/>
  <c r="C5489" i="26"/>
  <c r="B5489" i="26" s="1"/>
  <c r="C5543" i="26"/>
  <c r="B5543" i="26" s="1"/>
  <c r="C1638" i="26"/>
  <c r="C1662" i="26"/>
  <c r="B1662" i="26" s="1"/>
  <c r="C1680" i="26"/>
  <c r="B1680" i="26" s="1"/>
  <c r="C1701" i="26"/>
  <c r="B1701" i="26" s="1"/>
  <c r="C1723" i="26"/>
  <c r="B1723" i="26" s="1"/>
  <c r="C1741" i="26"/>
  <c r="B1741" i="26" s="1"/>
  <c r="C1783" i="26"/>
  <c r="B1783" i="26" s="1"/>
  <c r="C1801" i="26"/>
  <c r="C1821" i="26"/>
  <c r="C1843" i="26"/>
  <c r="B1843" i="26" s="1"/>
  <c r="C1861" i="26"/>
  <c r="C1877" i="26"/>
  <c r="B1877" i="26" s="1"/>
  <c r="C1892" i="26"/>
  <c r="B1892" i="26" s="1"/>
  <c r="C1907" i="26"/>
  <c r="C1922" i="26"/>
  <c r="B1922" i="26" s="1"/>
  <c r="C1937" i="26"/>
  <c r="B1937" i="26" s="1"/>
  <c r="C1952" i="26"/>
  <c r="C1967" i="26"/>
  <c r="B1967" i="26" s="1"/>
  <c r="C1981" i="26"/>
  <c r="B1981" i="26" s="1"/>
  <c r="C1994" i="26"/>
  <c r="B1994" i="26" s="1"/>
  <c r="C2007" i="26"/>
  <c r="B2007" i="26" s="1"/>
  <c r="C2019" i="26"/>
  <c r="C2033" i="26"/>
  <c r="B2033" i="26" s="1"/>
  <c r="C2046" i="26"/>
  <c r="C2060" i="26"/>
  <c r="C2072" i="26"/>
  <c r="B2072" i="26" s="1"/>
  <c r="C2085" i="26"/>
  <c r="C2097" i="26"/>
  <c r="B2097" i="26" s="1"/>
  <c r="C2110" i="26"/>
  <c r="B2110" i="26" s="1"/>
  <c r="C2124" i="26"/>
  <c r="C2136" i="26"/>
  <c r="B2136" i="26" s="1"/>
  <c r="C2149" i="26"/>
  <c r="B2149" i="26" s="1"/>
  <c r="C2161" i="26"/>
  <c r="B2161" i="26" s="1"/>
  <c r="C2174" i="26"/>
  <c r="B2174" i="26" s="1"/>
  <c r="C2185" i="26"/>
  <c r="C2194" i="26"/>
  <c r="B2194" i="26" s="1"/>
  <c r="C2204" i="26"/>
  <c r="B2204" i="26" s="1"/>
  <c r="C2212" i="26"/>
  <c r="C2220" i="26"/>
  <c r="B2220" i="26" s="1"/>
  <c r="C2228" i="26"/>
  <c r="B2228" i="26" s="1"/>
  <c r="C2236" i="26"/>
  <c r="B2236" i="26" s="1"/>
  <c r="C2244" i="26"/>
  <c r="B2244" i="26" s="1"/>
  <c r="C2252" i="26"/>
  <c r="B2252" i="26" s="1"/>
  <c r="C2260" i="26"/>
  <c r="B2260" i="26" s="1"/>
  <c r="C2268" i="26"/>
  <c r="B2268" i="26" s="1"/>
  <c r="C2276" i="26"/>
  <c r="C2284" i="26"/>
  <c r="B2284" i="26" s="1"/>
  <c r="C2292" i="26"/>
  <c r="B2292" i="26" s="1"/>
  <c r="C2300" i="26"/>
  <c r="C2308" i="26"/>
  <c r="B2308" i="26" s="1"/>
  <c r="C2316" i="26"/>
  <c r="B2316" i="26" s="1"/>
  <c r="C2324" i="26"/>
  <c r="B2324" i="26" s="1"/>
  <c r="C2332" i="26"/>
  <c r="B2332" i="26" s="1"/>
  <c r="C2340" i="26"/>
  <c r="C2348" i="26"/>
  <c r="B2348" i="26" s="1"/>
  <c r="C2356" i="26"/>
  <c r="B2356" i="26" s="1"/>
  <c r="C2364" i="26"/>
  <c r="C2372" i="26"/>
  <c r="B2372" i="26" s="1"/>
  <c r="C2380" i="26"/>
  <c r="B2380" i="26" s="1"/>
  <c r="C2388" i="26"/>
  <c r="B2388" i="26" s="1"/>
  <c r="C2396" i="26"/>
  <c r="B2396" i="26" s="1"/>
  <c r="C2404" i="26"/>
  <c r="C2412" i="26"/>
  <c r="B2412" i="26" s="1"/>
  <c r="C2420" i="26"/>
  <c r="C2428" i="26"/>
  <c r="B2428" i="26" s="1"/>
  <c r="C2436" i="26"/>
  <c r="B2436" i="26" s="1"/>
  <c r="C2444" i="26"/>
  <c r="B2444" i="26" s="1"/>
  <c r="C2452" i="26"/>
  <c r="B2452" i="26" s="1"/>
  <c r="C2460" i="26"/>
  <c r="B2460" i="26" s="1"/>
  <c r="C2468" i="26"/>
  <c r="B2468" i="26" s="1"/>
  <c r="C2476" i="26"/>
  <c r="B2476" i="26" s="1"/>
  <c r="C2484" i="26"/>
  <c r="B2484" i="26" s="1"/>
  <c r="C2492" i="26"/>
  <c r="C2500" i="26"/>
  <c r="B2500" i="26" s="1"/>
  <c r="C2508" i="26"/>
  <c r="C2516" i="26"/>
  <c r="B2516" i="26" s="1"/>
  <c r="C2522" i="26"/>
  <c r="B2522" i="26" s="1"/>
  <c r="C6345" i="26"/>
  <c r="B6345" i="26" s="1"/>
  <c r="C6572" i="26"/>
  <c r="B6572" i="26" s="1"/>
  <c r="C6677" i="26"/>
  <c r="B6677" i="26" s="1"/>
  <c r="C5271" i="26"/>
  <c r="B5271" i="26" s="1"/>
  <c r="C5331" i="26"/>
  <c r="B5331" i="26" s="1"/>
  <c r="C5383" i="26"/>
  <c r="C5441" i="26"/>
  <c r="B5441" i="26" s="1"/>
  <c r="C5548" i="26"/>
  <c r="B5548" i="26" s="1"/>
  <c r="C5592" i="26"/>
  <c r="C5623" i="26"/>
  <c r="C1640" i="26"/>
  <c r="B1640" i="26" s="1"/>
  <c r="C1663" i="26"/>
  <c r="C1685" i="26"/>
  <c r="B1685" i="26" s="1"/>
  <c r="C1703" i="26"/>
  <c r="B1703" i="26" s="1"/>
  <c r="C1724" i="26"/>
  <c r="B1724" i="26" s="1"/>
  <c r="C1746" i="26"/>
  <c r="B1746" i="26" s="1"/>
  <c r="C1763" i="26"/>
  <c r="C1784" i="26"/>
  <c r="B1784" i="26" s="1"/>
  <c r="C1806" i="26"/>
  <c r="B1806" i="26" s="1"/>
  <c r="C1823" i="26"/>
  <c r="C1844" i="26"/>
  <c r="B1844" i="26" s="1"/>
  <c r="C1865" i="26"/>
  <c r="C1896" i="26"/>
  <c r="B1896" i="26" s="1"/>
  <c r="C1911" i="26"/>
  <c r="B1911" i="26" s="1"/>
  <c r="C1926" i="26"/>
  <c r="B1926" i="26" s="1"/>
  <c r="C1941" i="26"/>
  <c r="B1941" i="26" s="1"/>
  <c r="C1956" i="26"/>
  <c r="B1956" i="26" s="1"/>
  <c r="C1971" i="26"/>
  <c r="C1997" i="26"/>
  <c r="B1997" i="26" s="1"/>
  <c r="C2010" i="26"/>
  <c r="B2010" i="26" s="1"/>
  <c r="C2036" i="26"/>
  <c r="B2036" i="26" s="1"/>
  <c r="C2048" i="26"/>
  <c r="C2061" i="26"/>
  <c r="C2073" i="26"/>
  <c r="B2073" i="26" s="1"/>
  <c r="C2086" i="26"/>
  <c r="C2100" i="26"/>
  <c r="C2112" i="26"/>
  <c r="B2112" i="26" s="1"/>
  <c r="C2125" i="26"/>
  <c r="C2137" i="26"/>
  <c r="B2137" i="26" s="1"/>
  <c r="C2150" i="26"/>
  <c r="B2150" i="26" s="1"/>
  <c r="C2164" i="26"/>
  <c r="C2176" i="26"/>
  <c r="B2176" i="26" s="1"/>
  <c r="C2186" i="26"/>
  <c r="B2186" i="26" s="1"/>
  <c r="C2196" i="26"/>
  <c r="C2205" i="26"/>
  <c r="B2205" i="26" s="1"/>
  <c r="C2213" i="26"/>
  <c r="C2221" i="26"/>
  <c r="B2221" i="26" s="1"/>
  <c r="C2229" i="26"/>
  <c r="B2229" i="26" s="1"/>
  <c r="C2237" i="26"/>
  <c r="C2245" i="26"/>
  <c r="B2245" i="26" s="1"/>
  <c r="C2253" i="26"/>
  <c r="B2253" i="26" s="1"/>
  <c r="C2261" i="26"/>
  <c r="C2269" i="26"/>
  <c r="B2269" i="26" s="1"/>
  <c r="C2277" i="26"/>
  <c r="C2285" i="26"/>
  <c r="B2285" i="26" s="1"/>
  <c r="C2293" i="26"/>
  <c r="C2301" i="26"/>
  <c r="C2309" i="26"/>
  <c r="B2309" i="26" s="1"/>
  <c r="C2317" i="26"/>
  <c r="C2325" i="26"/>
  <c r="C2333" i="26"/>
  <c r="B2333" i="26" s="1"/>
  <c r="C2341" i="26"/>
  <c r="C2349" i="26"/>
  <c r="B2349" i="26" s="1"/>
  <c r="C2357" i="26"/>
  <c r="B2357" i="26" s="1"/>
  <c r="C2365" i="26"/>
  <c r="C2373" i="26"/>
  <c r="B2373" i="26" s="1"/>
  <c r="C2381" i="26"/>
  <c r="C2389" i="26"/>
  <c r="C2397" i="26"/>
  <c r="B2397" i="26" s="1"/>
  <c r="C2405" i="26"/>
  <c r="C2413" i="26"/>
  <c r="B2413" i="26" s="1"/>
  <c r="C2421" i="26"/>
  <c r="B2421" i="26" s="1"/>
  <c r="C2429" i="26"/>
  <c r="B2429" i="26" s="1"/>
  <c r="C2437" i="26"/>
  <c r="B2437" i="26" s="1"/>
  <c r="C2445" i="26"/>
  <c r="C2453" i="26"/>
  <c r="C2461" i="26"/>
  <c r="B2461" i="26" s="1"/>
  <c r="C2469" i="26"/>
  <c r="C2477" i="26"/>
  <c r="B2477" i="26" s="1"/>
  <c r="C2485" i="26"/>
  <c r="B2485" i="26" s="1"/>
  <c r="C2493" i="26"/>
  <c r="C6666" i="26"/>
  <c r="C5361" i="26"/>
  <c r="B5361" i="26" s="1"/>
  <c r="C5504" i="26"/>
  <c r="B5504" i="26" s="1"/>
  <c r="C5615" i="26"/>
  <c r="C1677" i="26"/>
  <c r="B1677" i="26" s="1"/>
  <c r="C1726" i="26"/>
  <c r="B1726" i="26" s="1"/>
  <c r="C1778" i="26"/>
  <c r="C1836" i="26"/>
  <c r="C1881" i="26"/>
  <c r="C1921" i="26"/>
  <c r="B1921" i="26" s="1"/>
  <c r="C1964" i="26"/>
  <c r="C1998" i="26"/>
  <c r="B1998" i="26" s="1"/>
  <c r="C2032" i="26"/>
  <c r="C2062" i="26"/>
  <c r="B2062" i="26" s="1"/>
  <c r="C2088" i="26"/>
  <c r="B2088" i="26" s="1"/>
  <c r="C2113" i="26"/>
  <c r="C2140" i="26"/>
  <c r="B2140" i="26" s="1"/>
  <c r="C2165" i="26"/>
  <c r="B2165" i="26" s="1"/>
  <c r="C2188" i="26"/>
  <c r="B2188" i="26" s="1"/>
  <c r="C2206" i="26"/>
  <c r="B2206" i="26" s="1"/>
  <c r="C2222" i="26"/>
  <c r="C2238" i="26"/>
  <c r="B2238" i="26" s="1"/>
  <c r="C2254" i="26"/>
  <c r="B2254" i="26" s="1"/>
  <c r="C2270" i="26"/>
  <c r="C2286" i="26"/>
  <c r="B2286" i="26" s="1"/>
  <c r="C2302" i="26"/>
  <c r="C2318" i="26"/>
  <c r="C2334" i="26"/>
  <c r="B2334" i="26" s="1"/>
  <c r="C2350" i="26"/>
  <c r="B2350" i="26" s="1"/>
  <c r="C2366" i="26"/>
  <c r="B2366" i="26" s="1"/>
  <c r="C2382" i="26"/>
  <c r="B2382" i="26" s="1"/>
  <c r="C2398" i="26"/>
  <c r="B2398" i="26" s="1"/>
  <c r="C2414" i="26"/>
  <c r="B2414" i="26" s="1"/>
  <c r="C2430" i="26"/>
  <c r="B2430" i="26" s="1"/>
  <c r="C2446" i="26"/>
  <c r="C2462" i="26"/>
  <c r="B2462" i="26" s="1"/>
  <c r="C2478" i="26"/>
  <c r="C2494" i="26"/>
  <c r="B2494" i="26" s="1"/>
  <c r="C2507" i="26"/>
  <c r="B2507" i="26" s="1"/>
  <c r="C2520" i="26"/>
  <c r="C2530" i="26"/>
  <c r="B2530" i="26" s="1"/>
  <c r="C2538" i="26"/>
  <c r="C2550" i="26"/>
  <c r="C2560" i="26"/>
  <c r="B2560" i="26" s="1"/>
  <c r="C2570" i="26"/>
  <c r="C2582" i="26"/>
  <c r="B2582" i="26" s="1"/>
  <c r="C2592" i="26"/>
  <c r="B2592" i="26" s="1"/>
  <c r="C2602" i="26"/>
  <c r="C2614" i="26"/>
  <c r="B2614" i="26" s="1"/>
  <c r="C2624" i="26"/>
  <c r="B2624" i="26" s="1"/>
  <c r="C2634" i="26"/>
  <c r="C2646" i="26"/>
  <c r="B2646" i="26" s="1"/>
  <c r="C2656" i="26"/>
  <c r="B2656" i="26" s="1"/>
  <c r="C2663" i="26"/>
  <c r="C2672" i="26"/>
  <c r="B2672" i="26" s="1"/>
  <c r="C2679" i="26"/>
  <c r="C6689" i="26"/>
  <c r="B6689" i="26" s="1"/>
  <c r="C5375" i="26"/>
  <c r="B5375" i="26" s="1"/>
  <c r="C5528" i="26"/>
  <c r="C5624" i="26"/>
  <c r="C1678" i="26"/>
  <c r="C1738" i="26"/>
  <c r="B1738" i="26" s="1"/>
  <c r="C1786" i="26"/>
  <c r="B1786" i="26" s="1"/>
  <c r="C1838" i="26"/>
  <c r="C1889" i="26"/>
  <c r="B1889" i="26" s="1"/>
  <c r="C1927" i="26"/>
  <c r="B1927" i="26" s="1"/>
  <c r="C1966" i="26"/>
  <c r="C2004" i="26"/>
  <c r="C2037" i="26"/>
  <c r="C2068" i="26"/>
  <c r="B2068" i="26" s="1"/>
  <c r="C2093" i="26"/>
  <c r="B2093" i="26" s="1"/>
  <c r="C2118" i="26"/>
  <c r="C2144" i="26"/>
  <c r="B2144" i="26" s="1"/>
  <c r="C2169" i="26"/>
  <c r="B2169" i="26" s="1"/>
  <c r="C2191" i="26"/>
  <c r="C2209" i="26"/>
  <c r="B2209" i="26" s="1"/>
  <c r="C2225" i="26"/>
  <c r="B2225" i="26" s="1"/>
  <c r="C2241" i="26"/>
  <c r="B2241" i="26" s="1"/>
  <c r="C2257" i="26"/>
  <c r="C2273" i="26"/>
  <c r="C2289" i="26"/>
  <c r="B2289" i="26" s="1"/>
  <c r="C2305" i="26"/>
  <c r="C2321" i="26"/>
  <c r="C2337" i="26"/>
  <c r="B2337" i="26" s="1"/>
  <c r="C2353" i="26"/>
  <c r="C2369" i="26"/>
  <c r="B2369" i="26" s="1"/>
  <c r="C2385" i="26"/>
  <c r="C2401" i="26"/>
  <c r="C2417" i="26"/>
  <c r="B2417" i="26" s="1"/>
  <c r="C2433" i="26"/>
  <c r="B2433" i="26" s="1"/>
  <c r="C2449" i="26"/>
  <c r="C2465" i="26"/>
  <c r="B2465" i="26" s="1"/>
  <c r="C2481" i="26"/>
  <c r="C2497" i="26"/>
  <c r="B2497" i="26" s="1"/>
  <c r="C2509" i="26"/>
  <c r="B2509" i="26" s="1"/>
  <c r="C2531" i="26"/>
  <c r="B2531" i="26" s="1"/>
  <c r="C2541" i="26"/>
  <c r="C2551" i="26"/>
  <c r="C2561" i="26"/>
  <c r="C2573" i="26"/>
  <c r="C2583" i="26"/>
  <c r="C2593" i="26"/>
  <c r="C2605" i="26"/>
  <c r="B2605" i="26" s="1"/>
  <c r="C2615" i="26"/>
  <c r="C2625" i="26"/>
  <c r="B2625" i="26" s="1"/>
  <c r="C2637" i="26"/>
  <c r="C2647" i="26"/>
  <c r="C2665" i="26"/>
  <c r="C5249" i="26"/>
  <c r="B5249" i="26" s="1"/>
  <c r="C5395" i="26"/>
  <c r="B5395" i="26" s="1"/>
  <c r="C5541" i="26"/>
  <c r="B5541" i="26" s="1"/>
  <c r="C5638" i="26"/>
  <c r="B5638" i="26" s="1"/>
  <c r="C1686" i="26"/>
  <c r="B1686" i="26" s="1"/>
  <c r="C1739" i="26"/>
  <c r="B1739" i="26" s="1"/>
  <c r="C1798" i="26"/>
  <c r="B1798" i="26" s="1"/>
  <c r="C1846" i="26"/>
  <c r="B1846" i="26" s="1"/>
  <c r="C1891" i="26"/>
  <c r="B1891" i="26" s="1"/>
  <c r="C1934" i="26"/>
  <c r="B1934" i="26" s="1"/>
  <c r="C1972" i="26"/>
  <c r="B1972" i="26" s="1"/>
  <c r="C2006" i="26"/>
  <c r="B2006" i="26" s="1"/>
  <c r="C2044" i="26"/>
  <c r="B2044" i="26" s="1"/>
  <c r="C2069" i="26"/>
  <c r="B2069" i="26" s="1"/>
  <c r="C2094" i="26"/>
  <c r="C2120" i="26"/>
  <c r="B2120" i="26" s="1"/>
  <c r="C2145" i="26"/>
  <c r="C2172" i="26"/>
  <c r="B2172" i="26" s="1"/>
  <c r="C2192" i="26"/>
  <c r="C2210" i="26"/>
  <c r="C2226" i="26"/>
  <c r="B2226" i="26" s="1"/>
  <c r="C2242" i="26"/>
  <c r="B2242" i="26" s="1"/>
  <c r="C2258" i="26"/>
  <c r="C2274" i="26"/>
  <c r="B2274" i="26" s="1"/>
  <c r="C2290" i="26"/>
  <c r="B2290" i="26" s="1"/>
  <c r="C2306" i="26"/>
  <c r="B2306" i="26" s="1"/>
  <c r="C2322" i="26"/>
  <c r="C2338" i="26"/>
  <c r="C2354" i="26"/>
  <c r="B2354" i="26" s="1"/>
  <c r="C2370" i="26"/>
  <c r="C2386" i="26"/>
  <c r="C2402" i="26"/>
  <c r="C2418" i="26"/>
  <c r="C2434" i="26"/>
  <c r="B2434" i="26" s="1"/>
  <c r="C2450" i="26"/>
  <c r="C2466" i="26"/>
  <c r="C2482" i="26"/>
  <c r="B2482" i="26" s="1"/>
  <c r="C2498" i="26"/>
  <c r="B2498" i="26" s="1"/>
  <c r="C2510" i="26"/>
  <c r="C2521" i="26"/>
  <c r="C2532" i="26"/>
  <c r="C2542" i="26"/>
  <c r="B2542" i="26" s="1"/>
  <c r="C2552" i="26"/>
  <c r="B2552" i="26" s="1"/>
  <c r="C2562" i="26"/>
  <c r="C2574" i="26"/>
  <c r="C2584" i="26"/>
  <c r="C2594" i="26"/>
  <c r="C2606" i="26"/>
  <c r="C2616" i="26"/>
  <c r="B2616" i="26" s="1"/>
  <c r="C2626" i="26"/>
  <c r="B2626" i="26" s="1"/>
  <c r="C2638" i="26"/>
  <c r="C2648" i="26"/>
  <c r="C2657" i="26"/>
  <c r="C2673" i="26"/>
  <c r="C2694" i="26"/>
  <c r="C2699" i="26"/>
  <c r="C2712" i="26"/>
  <c r="C2717" i="26"/>
  <c r="B2717" i="26" s="1"/>
  <c r="C2722" i="26"/>
  <c r="C2735" i="26"/>
  <c r="B2735" i="26" s="1"/>
  <c r="C2747" i="26"/>
  <c r="B2747" i="26" s="1"/>
  <c r="C2752" i="26"/>
  <c r="C2764" i="26"/>
  <c r="C2770" i="26"/>
  <c r="B2770" i="26" s="1"/>
  <c r="C2778" i="26"/>
  <c r="B2778" i="26" s="1"/>
  <c r="C2783" i="26"/>
  <c r="B2783" i="26" s="1"/>
  <c r="C2791" i="26"/>
  <c r="B2791" i="26" s="1"/>
  <c r="C2797" i="26"/>
  <c r="C2804" i="26"/>
  <c r="B2804" i="26" s="1"/>
  <c r="C2817" i="26"/>
  <c r="B2817" i="26" s="1"/>
  <c r="C2825" i="26"/>
  <c r="C2830" i="26"/>
  <c r="C2838" i="26"/>
  <c r="C2851" i="26"/>
  <c r="B2851" i="26" s="1"/>
  <c r="C2859" i="26"/>
  <c r="B2859" i="26" s="1"/>
  <c r="C2864" i="26"/>
  <c r="C2872" i="26"/>
  <c r="B2872" i="26" s="1"/>
  <c r="C2885" i="26"/>
  <c r="C6503" i="26"/>
  <c r="B6503" i="26" s="1"/>
  <c r="C5275" i="26"/>
  <c r="B5275" i="26" s="1"/>
  <c r="C5425" i="26"/>
  <c r="B5425" i="26" s="1"/>
  <c r="C5581" i="26"/>
  <c r="B5581" i="26" s="1"/>
  <c r="C1647" i="26"/>
  <c r="B1647" i="26" s="1"/>
  <c r="C1700" i="26"/>
  <c r="B1700" i="26" s="1"/>
  <c r="C1756" i="26"/>
  <c r="B1756" i="26" s="1"/>
  <c r="C1807" i="26"/>
  <c r="B1807" i="26" s="1"/>
  <c r="C1859" i="26"/>
  <c r="B1859" i="26" s="1"/>
  <c r="C1904" i="26"/>
  <c r="B1904" i="26" s="1"/>
  <c r="C1942" i="26"/>
  <c r="C1980" i="26"/>
  <c r="C2017" i="26"/>
  <c r="B2017" i="26" s="1"/>
  <c r="C2049" i="26"/>
  <c r="C2076" i="26"/>
  <c r="B2076" i="26" s="1"/>
  <c r="C2101" i="26"/>
  <c r="B2101" i="26" s="1"/>
  <c r="C2126" i="26"/>
  <c r="C2152" i="26"/>
  <c r="B2152" i="26" s="1"/>
  <c r="C2177" i="26"/>
  <c r="C2197" i="26"/>
  <c r="B2197" i="26" s="1"/>
  <c r="C2214" i="26"/>
  <c r="B2214" i="26" s="1"/>
  <c r="C2230" i="26"/>
  <c r="C2246" i="26"/>
  <c r="B2246" i="26" s="1"/>
  <c r="C2262" i="26"/>
  <c r="B2262" i="26" s="1"/>
  <c r="C2278" i="26"/>
  <c r="C2294" i="26"/>
  <c r="B2294" i="26" s="1"/>
  <c r="C2310" i="26"/>
  <c r="C2326" i="26"/>
  <c r="B2326" i="26" s="1"/>
  <c r="C2342" i="26"/>
  <c r="C2358" i="26"/>
  <c r="C2374" i="26"/>
  <c r="B2374" i="26" s="1"/>
  <c r="C2390" i="26"/>
  <c r="B2390" i="26" s="1"/>
  <c r="C2406" i="26"/>
  <c r="C2422" i="26"/>
  <c r="B2422" i="26" s="1"/>
  <c r="C2438" i="26"/>
  <c r="B2438" i="26" s="1"/>
  <c r="C2454" i="26"/>
  <c r="B2454" i="26" s="1"/>
  <c r="C2470" i="26"/>
  <c r="C2486" i="26"/>
  <c r="C2501" i="26"/>
  <c r="B2501" i="26" s="1"/>
  <c r="C2514" i="26"/>
  <c r="B2514" i="26" s="1"/>
  <c r="C2524" i="26"/>
  <c r="C2535" i="26"/>
  <c r="B2535" i="26" s="1"/>
  <c r="C2544" i="26"/>
  <c r="B2544" i="26" s="1"/>
  <c r="C2554" i="26"/>
  <c r="B2554" i="26" s="1"/>
  <c r="C2566" i="26"/>
  <c r="C2576" i="26"/>
  <c r="C2586" i="26"/>
  <c r="B2586" i="26" s="1"/>
  <c r="C2598" i="26"/>
  <c r="C2608" i="26"/>
  <c r="C2618" i="26"/>
  <c r="B2618" i="26" s="1"/>
  <c r="C2630" i="26"/>
  <c r="C2640" i="26"/>
  <c r="B2640" i="26" s="1"/>
  <c r="C2650" i="26"/>
  <c r="C2659" i="26"/>
  <c r="C2674" i="26"/>
  <c r="C2696" i="26"/>
  <c r="B2696" i="26" s="1"/>
  <c r="C2701" i="26"/>
  <c r="C2713" i="26"/>
  <c r="C2719" i="26"/>
  <c r="B2719" i="26" s="1"/>
  <c r="C2724" i="26"/>
  <c r="B2724" i="26" s="1"/>
  <c r="C2736" i="26"/>
  <c r="C2748" i="26"/>
  <c r="C2754" i="26"/>
  <c r="B2754" i="26" s="1"/>
  <c r="C2759" i="26"/>
  <c r="B2759" i="26" s="1"/>
  <c r="C2765" i="26"/>
  <c r="C2772" i="26"/>
  <c r="B2772" i="26" s="1"/>
  <c r="C2785" i="26"/>
  <c r="C2793" i="26"/>
  <c r="B2793" i="26" s="1"/>
  <c r="C2798" i="26"/>
  <c r="C2806" i="26"/>
  <c r="C2819" i="26"/>
  <c r="B2819" i="26" s="1"/>
  <c r="C2827" i="26"/>
  <c r="B2827" i="26" s="1"/>
  <c r="C2832" i="26"/>
  <c r="C2840" i="26"/>
  <c r="B2840" i="26" s="1"/>
  <c r="C2853" i="26"/>
  <c r="C2860" i="26"/>
  <c r="C2866" i="26"/>
  <c r="B2866" i="26" s="1"/>
  <c r="C2874" i="26"/>
  <c r="C2879" i="26"/>
  <c r="B2879" i="26" s="1"/>
  <c r="C2887" i="26"/>
  <c r="C2893" i="26"/>
  <c r="C2900" i="26"/>
  <c r="B2900" i="26" s="1"/>
  <c r="C5311" i="26"/>
  <c r="B5311" i="26" s="1"/>
  <c r="C5447" i="26"/>
  <c r="B5447" i="26" s="1"/>
  <c r="C1655" i="26"/>
  <c r="B1655" i="26" s="1"/>
  <c r="C1708" i="26"/>
  <c r="C1761" i="26"/>
  <c r="B1761" i="26" s="1"/>
  <c r="C1816" i="26"/>
  <c r="B1816" i="26" s="1"/>
  <c r="C1866" i="26"/>
  <c r="C1906" i="26"/>
  <c r="C1949" i="26"/>
  <c r="C1985" i="26"/>
  <c r="C2018" i="26"/>
  <c r="C2054" i="26"/>
  <c r="C2080" i="26"/>
  <c r="B2080" i="26" s="1"/>
  <c r="C2105" i="26"/>
  <c r="B2105" i="26" s="1"/>
  <c r="C2132" i="26"/>
  <c r="C2157" i="26"/>
  <c r="B2157" i="26" s="1"/>
  <c r="C2181" i="26"/>
  <c r="C2200" i="26"/>
  <c r="B2200" i="26" s="1"/>
  <c r="C2217" i="26"/>
  <c r="B2217" i="26" s="1"/>
  <c r="C2233" i="26"/>
  <c r="C2249" i="26"/>
  <c r="B2249" i="26" s="1"/>
  <c r="C2265" i="26"/>
  <c r="B2265" i="26" s="1"/>
  <c r="C2281" i="26"/>
  <c r="C2297" i="26"/>
  <c r="B2297" i="26" s="1"/>
  <c r="C2313" i="26"/>
  <c r="C2329" i="26"/>
  <c r="B2329" i="26" s="1"/>
  <c r="C2345" i="26"/>
  <c r="B2345" i="26" s="1"/>
  <c r="C2361" i="26"/>
  <c r="C2377" i="26"/>
  <c r="B2377" i="26" s="1"/>
  <c r="C2393" i="26"/>
  <c r="B2393" i="26" s="1"/>
  <c r="C2409" i="26"/>
  <c r="C2425" i="26"/>
  <c r="B2425" i="26" s="1"/>
  <c r="C2441" i="26"/>
  <c r="C2457" i="26"/>
  <c r="B2457" i="26" s="1"/>
  <c r="C2473" i="26"/>
  <c r="B2473" i="26" s="1"/>
  <c r="C2489" i="26"/>
  <c r="C2502" i="26"/>
  <c r="B2502" i="26" s="1"/>
  <c r="C2515" i="26"/>
  <c r="C2527" i="26"/>
  <c r="C2536" i="26"/>
  <c r="C2545" i="26"/>
  <c r="C2557" i="26"/>
  <c r="C2567" i="26"/>
  <c r="C2577" i="26"/>
  <c r="C2589" i="26"/>
  <c r="B2589" i="26" s="1"/>
  <c r="C2599" i="26"/>
  <c r="C2609" i="26"/>
  <c r="C2621" i="26"/>
  <c r="C2631" i="26"/>
  <c r="C2641" i="26"/>
  <c r="C2653" i="26"/>
  <c r="C2660" i="26"/>
  <c r="C2667" i="26"/>
  <c r="C2676" i="26"/>
  <c r="B2676" i="26" s="1"/>
  <c r="C2683" i="26"/>
  <c r="C2690" i="26"/>
  <c r="C2702" i="26"/>
  <c r="C2707" i="26"/>
  <c r="C2725" i="26"/>
  <c r="C2730" i="26"/>
  <c r="C2737" i="26"/>
  <c r="B2737" i="26" s="1"/>
  <c r="C2742" i="26"/>
  <c r="C2755" i="26"/>
  <c r="C2760" i="26"/>
  <c r="B2760" i="26" s="1"/>
  <c r="C2773" i="26"/>
  <c r="C2780" i="26"/>
  <c r="C2786" i="26"/>
  <c r="B2786" i="26" s="1"/>
  <c r="C2794" i="26"/>
  <c r="B2794" i="26" s="1"/>
  <c r="C2799" i="26"/>
  <c r="B2799" i="26" s="1"/>
  <c r="C2807" i="26"/>
  <c r="B2807" i="26" s="1"/>
  <c r="C2813" i="26"/>
  <c r="C2820" i="26"/>
  <c r="B2820" i="26" s="1"/>
  <c r="C2833" i="26"/>
  <c r="B2833" i="26" s="1"/>
  <c r="C2841" i="26"/>
  <c r="B2841" i="26" s="1"/>
  <c r="C2846" i="26"/>
  <c r="C2854" i="26"/>
  <c r="C6364" i="26"/>
  <c r="B6364" i="26" s="1"/>
  <c r="C5483" i="26"/>
  <c r="B5483" i="26" s="1"/>
  <c r="C1716" i="26"/>
  <c r="B1716" i="26" s="1"/>
  <c r="C1858" i="26"/>
  <c r="B1858" i="26" s="1"/>
  <c r="C1957" i="26"/>
  <c r="C2056" i="26"/>
  <c r="B2056" i="26" s="1"/>
  <c r="C2121" i="26"/>
  <c r="B2121" i="26" s="1"/>
  <c r="C2184" i="26"/>
  <c r="C2234" i="26"/>
  <c r="B2234" i="26" s="1"/>
  <c r="C2275" i="26"/>
  <c r="C2315" i="26"/>
  <c r="C2362" i="26"/>
  <c r="C2403" i="26"/>
  <c r="C2443" i="26"/>
  <c r="B2443" i="26" s="1"/>
  <c r="C2490" i="26"/>
  <c r="C2523" i="26"/>
  <c r="C2549" i="26"/>
  <c r="B2549" i="26" s="1"/>
  <c r="C2578" i="26"/>
  <c r="C2607" i="26"/>
  <c r="B2607" i="26" s="1"/>
  <c r="C2633" i="26"/>
  <c r="C2661" i="26"/>
  <c r="C2678" i="26"/>
  <c r="B2678" i="26" s="1"/>
  <c r="C2709" i="26"/>
  <c r="C2718" i="26"/>
  <c r="C2738" i="26"/>
  <c r="B2738" i="26" s="1"/>
  <c r="C2746" i="26"/>
  <c r="B2746" i="26" s="1"/>
  <c r="C2756" i="26"/>
  <c r="C2776" i="26"/>
  <c r="B2776" i="26" s="1"/>
  <c r="C2787" i="26"/>
  <c r="B2787" i="26" s="1"/>
  <c r="C2809" i="26"/>
  <c r="B2809" i="26" s="1"/>
  <c r="C2818" i="26"/>
  <c r="B2818" i="26" s="1"/>
  <c r="C2829" i="26"/>
  <c r="C2842" i="26"/>
  <c r="B2842" i="26" s="1"/>
  <c r="C2850" i="26"/>
  <c r="B2850" i="26" s="1"/>
  <c r="C2871" i="26"/>
  <c r="B2871" i="26" s="1"/>
  <c r="C2880" i="26"/>
  <c r="B2880" i="26" s="1"/>
  <c r="C2890" i="26"/>
  <c r="C2896" i="26"/>
  <c r="B2896" i="26" s="1"/>
  <c r="C2905" i="26"/>
  <c r="C2910" i="26"/>
  <c r="C2918" i="26"/>
  <c r="B2918" i="26" s="1"/>
  <c r="C2931" i="26"/>
  <c r="C2939" i="26"/>
  <c r="B2939" i="26" s="1"/>
  <c r="C2944" i="26"/>
  <c r="B2944" i="26" s="1"/>
  <c r="C2952" i="26"/>
  <c r="C2965" i="26"/>
  <c r="C2972" i="26"/>
  <c r="C2978" i="26"/>
  <c r="C2986" i="26"/>
  <c r="B2986" i="26" s="1"/>
  <c r="C2991" i="26"/>
  <c r="C2999" i="26"/>
  <c r="C3005" i="26"/>
  <c r="C3012" i="26"/>
  <c r="C3025" i="26"/>
  <c r="B3025" i="26" s="1"/>
  <c r="C3033" i="26"/>
  <c r="B3033" i="26" s="1"/>
  <c r="C3038" i="26"/>
  <c r="C3046" i="26"/>
  <c r="C3059" i="26"/>
  <c r="C3067" i="26"/>
  <c r="C3075" i="26"/>
  <c r="C3083" i="26"/>
  <c r="C3091" i="26"/>
  <c r="C3099" i="26"/>
  <c r="B3099" i="26" s="1"/>
  <c r="C3107" i="26"/>
  <c r="C3115" i="26"/>
  <c r="B3115" i="26" s="1"/>
  <c r="C3123" i="26"/>
  <c r="B3123" i="26" s="1"/>
  <c r="C3131" i="26"/>
  <c r="C3139" i="26"/>
  <c r="C3147" i="26"/>
  <c r="B3147" i="26" s="1"/>
  <c r="C3154" i="26"/>
  <c r="C3169" i="26"/>
  <c r="B3169" i="26" s="1"/>
  <c r="C3176" i="26"/>
  <c r="C3183" i="26"/>
  <c r="B3183" i="26" s="1"/>
  <c r="C3190" i="26"/>
  <c r="C6575" i="26"/>
  <c r="B6575" i="26" s="1"/>
  <c r="C5560" i="26"/>
  <c r="C1718" i="26"/>
  <c r="C1874" i="26"/>
  <c r="B1874" i="26" s="1"/>
  <c r="C1979" i="26"/>
  <c r="B1979" i="26" s="1"/>
  <c r="C2057" i="26"/>
  <c r="C2133" i="26"/>
  <c r="B2133" i="26" s="1"/>
  <c r="C2193" i="26"/>
  <c r="B2193" i="26" s="1"/>
  <c r="C2235" i="26"/>
  <c r="B2235" i="26" s="1"/>
  <c r="C2282" i="26"/>
  <c r="C2323" i="26"/>
  <c r="B2323" i="26" s="1"/>
  <c r="C2363" i="26"/>
  <c r="B2363" i="26" s="1"/>
  <c r="C2410" i="26"/>
  <c r="B2410" i="26" s="1"/>
  <c r="C2451" i="26"/>
  <c r="C2491" i="26"/>
  <c r="B2491" i="26" s="1"/>
  <c r="C2528" i="26"/>
  <c r="C2553" i="26"/>
  <c r="C2581" i="26"/>
  <c r="B2581" i="26" s="1"/>
  <c r="C2610" i="26"/>
  <c r="C2639" i="26"/>
  <c r="B2639" i="26" s="1"/>
  <c r="C2662" i="26"/>
  <c r="C2680" i="26"/>
  <c r="C2691" i="26"/>
  <c r="C2700" i="26"/>
  <c r="B2700" i="26" s="1"/>
  <c r="C2710" i="26"/>
  <c r="C2720" i="26"/>
  <c r="C2728" i="26"/>
  <c r="C2739" i="26"/>
  <c r="B2739" i="26" s="1"/>
  <c r="C2766" i="26"/>
  <c r="C2777" i="26"/>
  <c r="C2788" i="26"/>
  <c r="B2788" i="26" s="1"/>
  <c r="C2810" i="26"/>
  <c r="C2821" i="26"/>
  <c r="C2843" i="26"/>
  <c r="C2852" i="26"/>
  <c r="C2862" i="26"/>
  <c r="C2873" i="26"/>
  <c r="B2873" i="26" s="1"/>
  <c r="C2881" i="26"/>
  <c r="C2891" i="26"/>
  <c r="B2891" i="26" s="1"/>
  <c r="C2897" i="26"/>
  <c r="B2897" i="26" s="1"/>
  <c r="C2906" i="26"/>
  <c r="C2911" i="26"/>
  <c r="B2911" i="26" s="1"/>
  <c r="C2919" i="26"/>
  <c r="C2925" i="26"/>
  <c r="C2932" i="26"/>
  <c r="C2945" i="26"/>
  <c r="B2945" i="26" s="1"/>
  <c r="C2953" i="26"/>
  <c r="B2953" i="26" s="1"/>
  <c r="C2958" i="26"/>
  <c r="C2966" i="26"/>
  <c r="C2979" i="26"/>
  <c r="C2987" i="26"/>
  <c r="C2992" i="26"/>
  <c r="B2992" i="26" s="1"/>
  <c r="C3000" i="26"/>
  <c r="B3000" i="26" s="1"/>
  <c r="C3013" i="26"/>
  <c r="C3020" i="26"/>
  <c r="C3026" i="26"/>
  <c r="B3026" i="26" s="1"/>
  <c r="C3034" i="26"/>
  <c r="C3039" i="26"/>
  <c r="B3039" i="26" s="1"/>
  <c r="C3047" i="26"/>
  <c r="C3053" i="26"/>
  <c r="C3060" i="26"/>
  <c r="C3068" i="26"/>
  <c r="C3076" i="26"/>
  <c r="B3076" i="26" s="1"/>
  <c r="C3084" i="26"/>
  <c r="C3092" i="26"/>
  <c r="C3100" i="26"/>
  <c r="C3108" i="26"/>
  <c r="C3116" i="26"/>
  <c r="B3116" i="26" s="1"/>
  <c r="C3124" i="26"/>
  <c r="C3132" i="26"/>
  <c r="C3140" i="26"/>
  <c r="B3140" i="26" s="1"/>
  <c r="C3155" i="26"/>
  <c r="C3162" i="26"/>
  <c r="C3177" i="26"/>
  <c r="B3177" i="26" s="1"/>
  <c r="C3184" i="26"/>
  <c r="C3191" i="26"/>
  <c r="B3191" i="26" s="1"/>
  <c r="C3198" i="26"/>
  <c r="B3198" i="26" s="1"/>
  <c r="C3205" i="26"/>
  <c r="C3212" i="26"/>
  <c r="B3212" i="26" s="1"/>
  <c r="C3219" i="26"/>
  <c r="B3219" i="26" s="1"/>
  <c r="C3226" i="26"/>
  <c r="C3233" i="26"/>
  <c r="B3233" i="26" s="1"/>
  <c r="C3240" i="26"/>
  <c r="C3247" i="26"/>
  <c r="C3254" i="26"/>
  <c r="B3254" i="26" s="1"/>
  <c r="C3261" i="26"/>
  <c r="C3268" i="26"/>
  <c r="B3268" i="26" s="1"/>
  <c r="C3275" i="26"/>
  <c r="B3275" i="26" s="1"/>
  <c r="C3282" i="26"/>
  <c r="C3289" i="26"/>
  <c r="C3295" i="26"/>
  <c r="C3302" i="26"/>
  <c r="B3302" i="26" s="1"/>
  <c r="C3309" i="26"/>
  <c r="C3323" i="26"/>
  <c r="C3330" i="26"/>
  <c r="C3338" i="26"/>
  <c r="B3338" i="26" s="1"/>
  <c r="C3346" i="26"/>
  <c r="C3354" i="26"/>
  <c r="C3362" i="26"/>
  <c r="C3370" i="26"/>
  <c r="B3370" i="26" s="1"/>
  <c r="C3378" i="26"/>
  <c r="C3386" i="26"/>
  <c r="C3394" i="26"/>
  <c r="B3394" i="26" s="1"/>
  <c r="C3402" i="26"/>
  <c r="B3402" i="26" s="1"/>
  <c r="C3410" i="26"/>
  <c r="C3418" i="26"/>
  <c r="C3426" i="26"/>
  <c r="C3434" i="26"/>
  <c r="B3434" i="26" s="1"/>
  <c r="C3442" i="26"/>
  <c r="C3450" i="26"/>
  <c r="C3458" i="26"/>
  <c r="B3458" i="26" s="1"/>
  <c r="C3466" i="26"/>
  <c r="B3466" i="26" s="1"/>
  <c r="C3474" i="26"/>
  <c r="C3482" i="26"/>
  <c r="C3490" i="26"/>
  <c r="C3498" i="26"/>
  <c r="B3498" i="26" s="1"/>
  <c r="C3506" i="26"/>
  <c r="C3514" i="26"/>
  <c r="C3522" i="26"/>
  <c r="B3522" i="26" s="1"/>
  <c r="C3530" i="26"/>
  <c r="B3530" i="26" s="1"/>
  <c r="C3538" i="26"/>
  <c r="C3546" i="26"/>
  <c r="C3558" i="26"/>
  <c r="C3564" i="26"/>
  <c r="C3569" i="26"/>
  <c r="B3569" i="26" s="1"/>
  <c r="C3575" i="26"/>
  <c r="C3587" i="26"/>
  <c r="B3587" i="26" s="1"/>
  <c r="C3592" i="26"/>
  <c r="C3605" i="26"/>
  <c r="C3610" i="26"/>
  <c r="C3622" i="26"/>
  <c r="C3628" i="26"/>
  <c r="C3633" i="26"/>
  <c r="C3639" i="26"/>
  <c r="C3643" i="26"/>
  <c r="C3647" i="26"/>
  <c r="C3651" i="26"/>
  <c r="C3655" i="26"/>
  <c r="C3659" i="26"/>
  <c r="C3663" i="26"/>
  <c r="C3667" i="26"/>
  <c r="C3671" i="26"/>
  <c r="C6640" i="26"/>
  <c r="B6640" i="26" s="1"/>
  <c r="C5595" i="26"/>
  <c r="B5595" i="26" s="1"/>
  <c r="C1747" i="26"/>
  <c r="C1876" i="26"/>
  <c r="B1876" i="26" s="1"/>
  <c r="C1992" i="26"/>
  <c r="C2070" i="26"/>
  <c r="B2070" i="26" s="1"/>
  <c r="C2134" i="26"/>
  <c r="C2201" i="26"/>
  <c r="C2243" i="26"/>
  <c r="B2243" i="26" s="1"/>
  <c r="C2283" i="26"/>
  <c r="C2330" i="26"/>
  <c r="C2371" i="26"/>
  <c r="B2371" i="26" s="1"/>
  <c r="C2411" i="26"/>
  <c r="B2411" i="26" s="1"/>
  <c r="C2458" i="26"/>
  <c r="B2458" i="26" s="1"/>
  <c r="C2499" i="26"/>
  <c r="B2499" i="26" s="1"/>
  <c r="C2529" i="26"/>
  <c r="C2558" i="26"/>
  <c r="B2558" i="26" s="1"/>
  <c r="C2585" i="26"/>
  <c r="C2613" i="26"/>
  <c r="C2642" i="26"/>
  <c r="C2666" i="26"/>
  <c r="C2682" i="26"/>
  <c r="C2692" i="26"/>
  <c r="B2692" i="26" s="1"/>
  <c r="C2703" i="26"/>
  <c r="C2711" i="26"/>
  <c r="B2711" i="26" s="1"/>
  <c r="C2729" i="26"/>
  <c r="C2749" i="26"/>
  <c r="C2757" i="26"/>
  <c r="C2767" i="26"/>
  <c r="C2779" i="26"/>
  <c r="B2779" i="26" s="1"/>
  <c r="C2789" i="26"/>
  <c r="C2800" i="26"/>
  <c r="C2811" i="26"/>
  <c r="B2811" i="26" s="1"/>
  <c r="C2822" i="26"/>
  <c r="C2831" i="26"/>
  <c r="C2855" i="26"/>
  <c r="B2855" i="26" s="1"/>
  <c r="C2863" i="26"/>
  <c r="C2875" i="26"/>
  <c r="B2875" i="26" s="1"/>
  <c r="C2882" i="26"/>
  <c r="B2882" i="26" s="1"/>
  <c r="C2898" i="26"/>
  <c r="C2907" i="26"/>
  <c r="B2907" i="26" s="1"/>
  <c r="C2912" i="26"/>
  <c r="B2912" i="26" s="1"/>
  <c r="C2920" i="26"/>
  <c r="C2933" i="26"/>
  <c r="B2933" i="26" s="1"/>
  <c r="C2940" i="26"/>
  <c r="C2946" i="26"/>
  <c r="B2946" i="26" s="1"/>
  <c r="C2954" i="26"/>
  <c r="B2954" i="26" s="1"/>
  <c r="C2959" i="26"/>
  <c r="B2959" i="26" s="1"/>
  <c r="C2967" i="26"/>
  <c r="B2967" i="26" s="1"/>
  <c r="C2973" i="26"/>
  <c r="C2980" i="26"/>
  <c r="C2993" i="26"/>
  <c r="B2993" i="26" s="1"/>
  <c r="C3001" i="26"/>
  <c r="C3006" i="26"/>
  <c r="C3014" i="26"/>
  <c r="C3027" i="26"/>
  <c r="C3035" i="26"/>
  <c r="B3035" i="26" s="1"/>
  <c r="C3040" i="26"/>
  <c r="B3040" i="26" s="1"/>
  <c r="C3048" i="26"/>
  <c r="B3048" i="26" s="1"/>
  <c r="C3061" i="26"/>
  <c r="B3061" i="26" s="1"/>
  <c r="C3069" i="26"/>
  <c r="C3077" i="26"/>
  <c r="C3085" i="26"/>
  <c r="B3085" i="26" s="1"/>
  <c r="C3093" i="26"/>
  <c r="C3101" i="26"/>
  <c r="B3101" i="26" s="1"/>
  <c r="C3109" i="26"/>
  <c r="C3117" i="26"/>
  <c r="C3125" i="26"/>
  <c r="C3133" i="26"/>
  <c r="C3141" i="26"/>
  <c r="B3141" i="26" s="1"/>
  <c r="C3148" i="26"/>
  <c r="C3156" i="26"/>
  <c r="C3163" i="26"/>
  <c r="B3163" i="26" s="1"/>
  <c r="C3170" i="26"/>
  <c r="C3185" i="26"/>
  <c r="C3192" i="26"/>
  <c r="B3192" i="26" s="1"/>
  <c r="C3199" i="26"/>
  <c r="C3206" i="26"/>
  <c r="B3206" i="26" s="1"/>
  <c r="C3213" i="26"/>
  <c r="B3213" i="26" s="1"/>
  <c r="C3220" i="26"/>
  <c r="C3227" i="26"/>
  <c r="B3227" i="26" s="1"/>
  <c r="C3241" i="26"/>
  <c r="B3241" i="26" s="1"/>
  <c r="C3248" i="26"/>
  <c r="C3255" i="26"/>
  <c r="C3262" i="26"/>
  <c r="C3269" i="26"/>
  <c r="B3269" i="26" s="1"/>
  <c r="C3276" i="26"/>
  <c r="B3276" i="26" s="1"/>
  <c r="C3290" i="26"/>
  <c r="C3296" i="26"/>
  <c r="C3310" i="26"/>
  <c r="C3316" i="26"/>
  <c r="C3324" i="26"/>
  <c r="C3331" i="26"/>
  <c r="C3339" i="26"/>
  <c r="C3347" i="26"/>
  <c r="C3355" i="26"/>
  <c r="C3363" i="26"/>
  <c r="B3363" i="26" s="1"/>
  <c r="C3371" i="26"/>
  <c r="C3379" i="26"/>
  <c r="C3387" i="26"/>
  <c r="C3395" i="26"/>
  <c r="C3403" i="26"/>
  <c r="C3411" i="26"/>
  <c r="C3419" i="26"/>
  <c r="C3427" i="26"/>
  <c r="B3427" i="26" s="1"/>
  <c r="C3435" i="26"/>
  <c r="C3443" i="26"/>
  <c r="C3451" i="26"/>
  <c r="C3459" i="26"/>
  <c r="C3467" i="26"/>
  <c r="C3475" i="26"/>
  <c r="C3483" i="26"/>
  <c r="C3491" i="26"/>
  <c r="B3491" i="26" s="1"/>
  <c r="C3499" i="26"/>
  <c r="C3507" i="26"/>
  <c r="C3515" i="26"/>
  <c r="C3523" i="26"/>
  <c r="C3531" i="26"/>
  <c r="C3539" i="26"/>
  <c r="C3547" i="26"/>
  <c r="C3552" i="26"/>
  <c r="C3565" i="26"/>
  <c r="C3570" i="26"/>
  <c r="C3582" i="26"/>
  <c r="C3588" i="26"/>
  <c r="C3593" i="26"/>
  <c r="B3593" i="26" s="1"/>
  <c r="C3599" i="26"/>
  <c r="C3611" i="26"/>
  <c r="C3616" i="26"/>
  <c r="C3629" i="26"/>
  <c r="C3634" i="26"/>
  <c r="C5255" i="26"/>
  <c r="B5255" i="26" s="1"/>
  <c r="C5614" i="26"/>
  <c r="B5614" i="26" s="1"/>
  <c r="C1768" i="26"/>
  <c r="B1768" i="26" s="1"/>
  <c r="C1993" i="26"/>
  <c r="C2081" i="26"/>
  <c r="C2148" i="26"/>
  <c r="B2148" i="26" s="1"/>
  <c r="C2202" i="26"/>
  <c r="B2202" i="26" s="1"/>
  <c r="C2250" i="26"/>
  <c r="C2291" i="26"/>
  <c r="B2291" i="26" s="1"/>
  <c r="C2331" i="26"/>
  <c r="C2378" i="26"/>
  <c r="B2378" i="26" s="1"/>
  <c r="C2419" i="26"/>
  <c r="B2419" i="26" s="1"/>
  <c r="C2459" i="26"/>
  <c r="B2459" i="26" s="1"/>
  <c r="C2505" i="26"/>
  <c r="B2505" i="26" s="1"/>
  <c r="C2534" i="26"/>
  <c r="C2559" i="26"/>
  <c r="C2590" i="26"/>
  <c r="C2617" i="26"/>
  <c r="C2645" i="26"/>
  <c r="B2645" i="26" s="1"/>
  <c r="C2668" i="26"/>
  <c r="C2684" i="26"/>
  <c r="C2693" i="26"/>
  <c r="B2693" i="26" s="1"/>
  <c r="C2704" i="26"/>
  <c r="B2704" i="26" s="1"/>
  <c r="C2721" i="26"/>
  <c r="C2731" i="26"/>
  <c r="B2731" i="26" s="1"/>
  <c r="C2740" i="26"/>
  <c r="C2758" i="26"/>
  <c r="C2768" i="26"/>
  <c r="B2768" i="26" s="1"/>
  <c r="C2790" i="26"/>
  <c r="C2801" i="26"/>
  <c r="B2801" i="26" s="1"/>
  <c r="C2812" i="26"/>
  <c r="C2823" i="26"/>
  <c r="C2834" i="26"/>
  <c r="B2834" i="26" s="1"/>
  <c r="C2844" i="26"/>
  <c r="C2856" i="26"/>
  <c r="B2856" i="26" s="1"/>
  <c r="C2865" i="26"/>
  <c r="B2865" i="26" s="1"/>
  <c r="C2883" i="26"/>
  <c r="C2892" i="26"/>
  <c r="C2899" i="26"/>
  <c r="B2899" i="26" s="1"/>
  <c r="C2913" i="26"/>
  <c r="C2921" i="26"/>
  <c r="B2921" i="26" s="1"/>
  <c r="C2926" i="26"/>
  <c r="C2934" i="26"/>
  <c r="B2934" i="26" s="1"/>
  <c r="C2947" i="26"/>
  <c r="B2947" i="26" s="1"/>
  <c r="C2955" i="26"/>
  <c r="C2960" i="26"/>
  <c r="B2960" i="26" s="1"/>
  <c r="C2968" i="26"/>
  <c r="C2981" i="26"/>
  <c r="C2988" i="26"/>
  <c r="C2994" i="26"/>
  <c r="B2994" i="26" s="1"/>
  <c r="C3002" i="26"/>
  <c r="B3002" i="26" s="1"/>
  <c r="C3007" i="26"/>
  <c r="B3007" i="26" s="1"/>
  <c r="C3015" i="26"/>
  <c r="C3021" i="26"/>
  <c r="C3028" i="26"/>
  <c r="C3041" i="26"/>
  <c r="C5313" i="26"/>
  <c r="B5313" i="26" s="1"/>
  <c r="C1777" i="26"/>
  <c r="B1777" i="26" s="1"/>
  <c r="C2011" i="26"/>
  <c r="B2011" i="26" s="1"/>
  <c r="C2158" i="26"/>
  <c r="B2158" i="26" s="1"/>
  <c r="C2251" i="26"/>
  <c r="C2339" i="26"/>
  <c r="B2339" i="26" s="1"/>
  <c r="C2426" i="26"/>
  <c r="B2426" i="26" s="1"/>
  <c r="C2506" i="26"/>
  <c r="C2565" i="26"/>
  <c r="B2565" i="26" s="1"/>
  <c r="C2622" i="26"/>
  <c r="C2671" i="26"/>
  <c r="B2671" i="26" s="1"/>
  <c r="C2695" i="26"/>
  <c r="C2714" i="26"/>
  <c r="C2732" i="26"/>
  <c r="B2732" i="26" s="1"/>
  <c r="C2750" i="26"/>
  <c r="C2769" i="26"/>
  <c r="C2792" i="26"/>
  <c r="C2835" i="26"/>
  <c r="C2857" i="26"/>
  <c r="B2857" i="26" s="1"/>
  <c r="C2876" i="26"/>
  <c r="C2908" i="26"/>
  <c r="C2922" i="26"/>
  <c r="B2922" i="26" s="1"/>
  <c r="C2935" i="26"/>
  <c r="C2948" i="26"/>
  <c r="C2961" i="26"/>
  <c r="B2961" i="26" s="1"/>
  <c r="C2974" i="26"/>
  <c r="C3003" i="26"/>
  <c r="B3003" i="26" s="1"/>
  <c r="C3016" i="26"/>
  <c r="B3016" i="26" s="1"/>
  <c r="C3029" i="26"/>
  <c r="C3042" i="26"/>
  <c r="B3042" i="26" s="1"/>
  <c r="C3052" i="26"/>
  <c r="C3064" i="26"/>
  <c r="C3078" i="26"/>
  <c r="B3078" i="26" s="1"/>
  <c r="C3089" i="26"/>
  <c r="C3103" i="26"/>
  <c r="B3103" i="26" s="1"/>
  <c r="C3114" i="26"/>
  <c r="B3114" i="26" s="1"/>
  <c r="C3128" i="26"/>
  <c r="C3142" i="26"/>
  <c r="B3142" i="26" s="1"/>
  <c r="C3152" i="26"/>
  <c r="B3152" i="26" s="1"/>
  <c r="C3165" i="26"/>
  <c r="C3175" i="26"/>
  <c r="B3175" i="26" s="1"/>
  <c r="C3187" i="26"/>
  <c r="B3187" i="26" s="1"/>
  <c r="C3197" i="26"/>
  <c r="B3197" i="26" s="1"/>
  <c r="C3208" i="26"/>
  <c r="B3208" i="26" s="1"/>
  <c r="C3217" i="26"/>
  <c r="C3235" i="26"/>
  <c r="B3235" i="26" s="1"/>
  <c r="C3244" i="26"/>
  <c r="B3244" i="26" s="1"/>
  <c r="C3253" i="26"/>
  <c r="C3264" i="26"/>
  <c r="B3264" i="26" s="1"/>
  <c r="C3273" i="26"/>
  <c r="C3308" i="26"/>
  <c r="C3318" i="26"/>
  <c r="B3318" i="26" s="1"/>
  <c r="C3327" i="26"/>
  <c r="C3337" i="26"/>
  <c r="C3349" i="26"/>
  <c r="B3349" i="26" s="1"/>
  <c r="C3359" i="26"/>
  <c r="C3369" i="26"/>
  <c r="C3381" i="26"/>
  <c r="C3391" i="26"/>
  <c r="C3401" i="26"/>
  <c r="C3413" i="26"/>
  <c r="C3423" i="26"/>
  <c r="C3433" i="26"/>
  <c r="B3433" i="26" s="1"/>
  <c r="C3445" i="26"/>
  <c r="C3455" i="26"/>
  <c r="C3465" i="26"/>
  <c r="C3477" i="26"/>
  <c r="B3477" i="26" s="1"/>
  <c r="C3487" i="26"/>
  <c r="C3497" i="26"/>
  <c r="C3509" i="26"/>
  <c r="B3509" i="26" s="1"/>
  <c r="C3519" i="26"/>
  <c r="C3529" i="26"/>
  <c r="C3541" i="26"/>
  <c r="B3541" i="26" s="1"/>
  <c r="C3550" i="26"/>
  <c r="C3566" i="26"/>
  <c r="C3581" i="26"/>
  <c r="B3581" i="26" s="1"/>
  <c r="C3597" i="26"/>
  <c r="C3604" i="26"/>
  <c r="C3613" i="26"/>
  <c r="B3613" i="26" s="1"/>
  <c r="C3620" i="26"/>
  <c r="C3627" i="26"/>
  <c r="C3636" i="26"/>
  <c r="C3678" i="26"/>
  <c r="C3687" i="26"/>
  <c r="C3691" i="26"/>
  <c r="C3695" i="26"/>
  <c r="C3699" i="26"/>
  <c r="C3703" i="26"/>
  <c r="C3707" i="26"/>
  <c r="C3711" i="26"/>
  <c r="C3715" i="26"/>
  <c r="C3719" i="26"/>
  <c r="C3723" i="26"/>
  <c r="C3727" i="26"/>
  <c r="C3731" i="26"/>
  <c r="C3735" i="26"/>
  <c r="C3739" i="26"/>
  <c r="C3743" i="26"/>
  <c r="C3747" i="26"/>
  <c r="C3751" i="26"/>
  <c r="C3755" i="26"/>
  <c r="C3764" i="26"/>
  <c r="C3769" i="26"/>
  <c r="C3774" i="26"/>
  <c r="C3786" i="26"/>
  <c r="B3786" i="26" s="1"/>
  <c r="C3792" i="26"/>
  <c r="C3799" i="26"/>
  <c r="C3805" i="26"/>
  <c r="C3812" i="26"/>
  <c r="C3820" i="26"/>
  <c r="B3820" i="26" s="1"/>
  <c r="C3828" i="26"/>
  <c r="C3836" i="26"/>
  <c r="C3844" i="26"/>
  <c r="C3852" i="26"/>
  <c r="C3860" i="26"/>
  <c r="C3868" i="26"/>
  <c r="C3876" i="26"/>
  <c r="C3884" i="26"/>
  <c r="C3892" i="26"/>
  <c r="C3900" i="26"/>
  <c r="C3908" i="26"/>
  <c r="C3916" i="26"/>
  <c r="C3924" i="26"/>
  <c r="C3932" i="26"/>
  <c r="C3940" i="26"/>
  <c r="C3948" i="26"/>
  <c r="B3948" i="26" s="1"/>
  <c r="C3956" i="26"/>
  <c r="C3964" i="26"/>
  <c r="C3972" i="26"/>
  <c r="C3980" i="26"/>
  <c r="C3988" i="26"/>
  <c r="C3996" i="26"/>
  <c r="C4004" i="26"/>
  <c r="C4012" i="26"/>
  <c r="B4012" i="26" s="1"/>
  <c r="C4020" i="26"/>
  <c r="C4028" i="26"/>
  <c r="C4036" i="26"/>
  <c r="C4044" i="26"/>
  <c r="C4052" i="26"/>
  <c r="C4060" i="26"/>
  <c r="C4068" i="26"/>
  <c r="C4076" i="26"/>
  <c r="C4084" i="26"/>
  <c r="C5335" i="26"/>
  <c r="B5335" i="26" s="1"/>
  <c r="C1799" i="26"/>
  <c r="B1799" i="26" s="1"/>
  <c r="C2023" i="26"/>
  <c r="C2160" i="26"/>
  <c r="B2160" i="26" s="1"/>
  <c r="C2259" i="26"/>
  <c r="C2346" i="26"/>
  <c r="C2427" i="26"/>
  <c r="B2427" i="26" s="1"/>
  <c r="C2513" i="26"/>
  <c r="B2513" i="26" s="1"/>
  <c r="C2568" i="26"/>
  <c r="C2623" i="26"/>
  <c r="B2623" i="26" s="1"/>
  <c r="C2697" i="26"/>
  <c r="C2733" i="26"/>
  <c r="B2733" i="26" s="1"/>
  <c r="C2751" i="26"/>
  <c r="B2751" i="26" s="1"/>
  <c r="C2771" i="26"/>
  <c r="C2795" i="26"/>
  <c r="B2795" i="26" s="1"/>
  <c r="C2814" i="26"/>
  <c r="C2836" i="26"/>
  <c r="C2858" i="26"/>
  <c r="B2858" i="26" s="1"/>
  <c r="C2923" i="26"/>
  <c r="B2923" i="26" s="1"/>
  <c r="C2936" i="26"/>
  <c r="B2936" i="26" s="1"/>
  <c r="C2949" i="26"/>
  <c r="C2962" i="26"/>
  <c r="C2975" i="26"/>
  <c r="B2975" i="26" s="1"/>
  <c r="C2989" i="26"/>
  <c r="C3017" i="26"/>
  <c r="C3030" i="26"/>
  <c r="C3043" i="26"/>
  <c r="C3054" i="26"/>
  <c r="C3065" i="26"/>
  <c r="B3065" i="26" s="1"/>
  <c r="C3079" i="26"/>
  <c r="C3090" i="26"/>
  <c r="B3090" i="26" s="1"/>
  <c r="C3104" i="26"/>
  <c r="B3104" i="26" s="1"/>
  <c r="C3118" i="26"/>
  <c r="C3129" i="26"/>
  <c r="B3129" i="26" s="1"/>
  <c r="C3143" i="26"/>
  <c r="C3153" i="26"/>
  <c r="B3153" i="26" s="1"/>
  <c r="C3166" i="26"/>
  <c r="C3178" i="26"/>
  <c r="C3188" i="26"/>
  <c r="B3188" i="26" s="1"/>
  <c r="C3200" i="26"/>
  <c r="B3200" i="26" s="1"/>
  <c r="C3209" i="26"/>
  <c r="B3209" i="26" s="1"/>
  <c r="C3228" i="26"/>
  <c r="B3228" i="26" s="1"/>
  <c r="C3236" i="26"/>
  <c r="C3245" i="26"/>
  <c r="B3245" i="26" s="1"/>
  <c r="C3256" i="26"/>
  <c r="B3256" i="26" s="1"/>
  <c r="C3265" i="26"/>
  <c r="C3283" i="26"/>
  <c r="C3292" i="26"/>
  <c r="C3300" i="26"/>
  <c r="C3319" i="26"/>
  <c r="C3328" i="26"/>
  <c r="C3340" i="26"/>
  <c r="C3350" i="26"/>
  <c r="B3350" i="26" s="1"/>
  <c r="C3360" i="26"/>
  <c r="C3372" i="26"/>
  <c r="C3382" i="26"/>
  <c r="C3392" i="26"/>
  <c r="C3404" i="26"/>
  <c r="C3414" i="26"/>
  <c r="B3414" i="26" s="1"/>
  <c r="C3424" i="26"/>
  <c r="B3424" i="26" s="1"/>
  <c r="C3436" i="26"/>
  <c r="C3446" i="26"/>
  <c r="C3456" i="26"/>
  <c r="B3456" i="26" s="1"/>
  <c r="C3468" i="26"/>
  <c r="C3478" i="26"/>
  <c r="B3478" i="26" s="1"/>
  <c r="C3488" i="26"/>
  <c r="C3500" i="26"/>
  <c r="C3510" i="26"/>
  <c r="B3510" i="26" s="1"/>
  <c r="C3520" i="26"/>
  <c r="C3532" i="26"/>
  <c r="C3542" i="26"/>
  <c r="C3559" i="26"/>
  <c r="C3574" i="26"/>
  <c r="C3590" i="26"/>
  <c r="C3606" i="26"/>
  <c r="C3621" i="26"/>
  <c r="B3621" i="26" s="1"/>
  <c r="C3637" i="26"/>
  <c r="C3642" i="26"/>
  <c r="C3648" i="26"/>
  <c r="C3653" i="26"/>
  <c r="C3658" i="26"/>
  <c r="C3664" i="26"/>
  <c r="C3669" i="26"/>
  <c r="C3674" i="26"/>
  <c r="C3683" i="26"/>
  <c r="C3760" i="26"/>
  <c r="C3775" i="26"/>
  <c r="C3780" i="26"/>
  <c r="C3787" i="26"/>
  <c r="C3793" i="26"/>
  <c r="C3806" i="26"/>
  <c r="C3813" i="26"/>
  <c r="B3813" i="26" s="1"/>
  <c r="C3821" i="26"/>
  <c r="C3829" i="26"/>
  <c r="C3837" i="26"/>
  <c r="B3837" i="26" s="1"/>
  <c r="C3845" i="26"/>
  <c r="C3853" i="26"/>
  <c r="C3861" i="26"/>
  <c r="C3869" i="26"/>
  <c r="C5419" i="26"/>
  <c r="B5419" i="26" s="1"/>
  <c r="C1820" i="26"/>
  <c r="C2030" i="26"/>
  <c r="C2173" i="26"/>
  <c r="B2173" i="26" s="1"/>
  <c r="C2266" i="26"/>
  <c r="B2266" i="26" s="1"/>
  <c r="C2347" i="26"/>
  <c r="C2435" i="26"/>
  <c r="B2435" i="26" s="1"/>
  <c r="C2569" i="26"/>
  <c r="C2629" i="26"/>
  <c r="B2629" i="26" s="1"/>
  <c r="C2715" i="26"/>
  <c r="C2734" i="26"/>
  <c r="C2753" i="26"/>
  <c r="B2753" i="26" s="1"/>
  <c r="C2774" i="26"/>
  <c r="C2815" i="26"/>
  <c r="C2837" i="26"/>
  <c r="C2877" i="26"/>
  <c r="C2894" i="26"/>
  <c r="C2909" i="26"/>
  <c r="C2937" i="26"/>
  <c r="C2950" i="26"/>
  <c r="B2950" i="26" s="1"/>
  <c r="C2963" i="26"/>
  <c r="B2963" i="26" s="1"/>
  <c r="C2976" i="26"/>
  <c r="C3004" i="26"/>
  <c r="C3018" i="26"/>
  <c r="C3031" i="26"/>
  <c r="B3031" i="26" s="1"/>
  <c r="C3044" i="26"/>
  <c r="C3055" i="26"/>
  <c r="C3066" i="26"/>
  <c r="B3066" i="26" s="1"/>
  <c r="C3080" i="26"/>
  <c r="B3080" i="26" s="1"/>
  <c r="C3094" i="26"/>
  <c r="C3105" i="26"/>
  <c r="C3119" i="26"/>
  <c r="C3130" i="26"/>
  <c r="B3130" i="26" s="1"/>
  <c r="C3144" i="26"/>
  <c r="B3144" i="26" s="1"/>
  <c r="C3157" i="26"/>
  <c r="C3167" i="26"/>
  <c r="B3167" i="26" s="1"/>
  <c r="C3179" i="26"/>
  <c r="C3189" i="26"/>
  <c r="C3201" i="26"/>
  <c r="B3201" i="26" s="1"/>
  <c r="C3218" i="26"/>
  <c r="C3229" i="26"/>
  <c r="B3229" i="26" s="1"/>
  <c r="C3237" i="26"/>
  <c r="B3237" i="26" s="1"/>
  <c r="C3246" i="26"/>
  <c r="C3257" i="26"/>
  <c r="B3257" i="26" s="1"/>
  <c r="C3274" i="26"/>
  <c r="C3284" i="26"/>
  <c r="C3293" i="26"/>
  <c r="B3293" i="26" s="1"/>
  <c r="C3301" i="26"/>
  <c r="B3301" i="26" s="1"/>
  <c r="C3311" i="26"/>
  <c r="C3320" i="26"/>
  <c r="C3329" i="26"/>
  <c r="C3341" i="26"/>
  <c r="C3351" i="26"/>
  <c r="C3361" i="26"/>
  <c r="C3373" i="26"/>
  <c r="C3383" i="26"/>
  <c r="C3393" i="26"/>
  <c r="B3393" i="26" s="1"/>
  <c r="C3405" i="26"/>
  <c r="C3415" i="26"/>
  <c r="C3425" i="26"/>
  <c r="B3425" i="26" s="1"/>
  <c r="C3437" i="26"/>
  <c r="C3447" i="26"/>
  <c r="C3457" i="26"/>
  <c r="C3469" i="26"/>
  <c r="C3479" i="26"/>
  <c r="B3479" i="26" s="1"/>
  <c r="C3489" i="26"/>
  <c r="B3489" i="26" s="1"/>
  <c r="C3501" i="26"/>
  <c r="C3511" i="26"/>
  <c r="C3521" i="26"/>
  <c r="C3533" i="26"/>
  <c r="C3543" i="26"/>
  <c r="C3551" i="26"/>
  <c r="C3567" i="26"/>
  <c r="C3583" i="26"/>
  <c r="C3598" i="26"/>
  <c r="C3614" i="26"/>
  <c r="C3630" i="26"/>
  <c r="C3679" i="26"/>
  <c r="C3684" i="26"/>
  <c r="C3688" i="26"/>
  <c r="C3692" i="26"/>
  <c r="C3696" i="26"/>
  <c r="C3700" i="26"/>
  <c r="C3704" i="26"/>
  <c r="C3708" i="26"/>
  <c r="C3712" i="26"/>
  <c r="C3716" i="26"/>
  <c r="C3720" i="26"/>
  <c r="C3724" i="26"/>
  <c r="C3728" i="26"/>
  <c r="C3732" i="26"/>
  <c r="C3736" i="26"/>
  <c r="C3740" i="26"/>
  <c r="C3744" i="26"/>
  <c r="C3748" i="26"/>
  <c r="C3752" i="26"/>
  <c r="C3756" i="26"/>
  <c r="C3765" i="26"/>
  <c r="C3770" i="26"/>
  <c r="C3781" i="26"/>
  <c r="C3794" i="26"/>
  <c r="C3800" i="26"/>
  <c r="C3807" i="26"/>
  <c r="C3814" i="26"/>
  <c r="C3822" i="26"/>
  <c r="C3830" i="26"/>
  <c r="C3838" i="26"/>
  <c r="C3846" i="26"/>
  <c r="C3854" i="26"/>
  <c r="C3862" i="26"/>
  <c r="C3870" i="26"/>
  <c r="C3878" i="26"/>
  <c r="C3886" i="26"/>
  <c r="B3886" i="26" s="1"/>
  <c r="C3894" i="26"/>
  <c r="C3902" i="26"/>
  <c r="C3910" i="26"/>
  <c r="B3910" i="26" s="1"/>
  <c r="C3918" i="26"/>
  <c r="C3926" i="26"/>
  <c r="C3934" i="26"/>
  <c r="C3942" i="26"/>
  <c r="C3950" i="26"/>
  <c r="C3958" i="26"/>
  <c r="C3966" i="26"/>
  <c r="C3974" i="26"/>
  <c r="C3982" i="26"/>
  <c r="C3990" i="26"/>
  <c r="C3998" i="26"/>
  <c r="C4006" i="26"/>
  <c r="C4014" i="26"/>
  <c r="C4022" i="26"/>
  <c r="C4030" i="26"/>
  <c r="C4038" i="26"/>
  <c r="C4046" i="26"/>
  <c r="C4054" i="26"/>
  <c r="C4062" i="26"/>
  <c r="B4062" i="26" s="1"/>
  <c r="C4070" i="26"/>
  <c r="C4078" i="26"/>
  <c r="C4086" i="26"/>
  <c r="C4094" i="26"/>
  <c r="C4102" i="26"/>
  <c r="B4102" i="26" s="1"/>
  <c r="C4110" i="26"/>
  <c r="C4118" i="26"/>
  <c r="C4126" i="26"/>
  <c r="C4134" i="26"/>
  <c r="C4142" i="26"/>
  <c r="C5481" i="26"/>
  <c r="B5481" i="26" s="1"/>
  <c r="C1828" i="26"/>
  <c r="B1828" i="26" s="1"/>
  <c r="C2045" i="26"/>
  <c r="C2182" i="26"/>
  <c r="C2267" i="26"/>
  <c r="C2355" i="26"/>
  <c r="B2355" i="26" s="1"/>
  <c r="C2442" i="26"/>
  <c r="C2517" i="26"/>
  <c r="C2575" i="26"/>
  <c r="B2575" i="26" s="1"/>
  <c r="C2632" i="26"/>
  <c r="C2677" i="26"/>
  <c r="C2698" i="26"/>
  <c r="C2716" i="26"/>
  <c r="B2716" i="26" s="1"/>
  <c r="C2775" i="26"/>
  <c r="B2775" i="26" s="1"/>
  <c r="C2796" i="26"/>
  <c r="C2816" i="26"/>
  <c r="B2816" i="26" s="1"/>
  <c r="C2839" i="26"/>
  <c r="B2839" i="26" s="1"/>
  <c r="C2861" i="26"/>
  <c r="C2878" i="26"/>
  <c r="C2895" i="26"/>
  <c r="B2895" i="26" s="1"/>
  <c r="C2924" i="26"/>
  <c r="C2938" i="26"/>
  <c r="B2938" i="26" s="1"/>
  <c r="C2951" i="26"/>
  <c r="C2964" i="26"/>
  <c r="B2964" i="26" s="1"/>
  <c r="C2977" i="26"/>
  <c r="B2977" i="26" s="1"/>
  <c r="C2990" i="26"/>
  <c r="C3019" i="26"/>
  <c r="B3019" i="26" s="1"/>
  <c r="C3032" i="26"/>
  <c r="B3032" i="26" s="1"/>
  <c r="C3045" i="26"/>
  <c r="C3056" i="26"/>
  <c r="B3056" i="26" s="1"/>
  <c r="C3070" i="26"/>
  <c r="C3081" i="26"/>
  <c r="B3081" i="26" s="1"/>
  <c r="C3095" i="26"/>
  <c r="B3095" i="26" s="1"/>
  <c r="C3106" i="26"/>
  <c r="C3120" i="26"/>
  <c r="B3120" i="26" s="1"/>
  <c r="C3134" i="26"/>
  <c r="B3134" i="26" s="1"/>
  <c r="C3145" i="26"/>
  <c r="C3158" i="26"/>
  <c r="C3168" i="26"/>
  <c r="B3168" i="26" s="1"/>
  <c r="C3180" i="26"/>
  <c r="B3180" i="26" s="1"/>
  <c r="C3193" i="26"/>
  <c r="B3193" i="26" s="1"/>
  <c r="C3210" i="26"/>
  <c r="C3221" i="26"/>
  <c r="B3221" i="26" s="1"/>
  <c r="C3238" i="26"/>
  <c r="B3238" i="26" s="1"/>
  <c r="C3249" i="26"/>
  <c r="C3266" i="26"/>
  <c r="C3277" i="26"/>
  <c r="C3285" i="26"/>
  <c r="C3294" i="26"/>
  <c r="C3303" i="26"/>
  <c r="C3312" i="26"/>
  <c r="C3321" i="26"/>
  <c r="B3321" i="26" s="1"/>
  <c r="C3332" i="26"/>
  <c r="B3332" i="26" s="1"/>
  <c r="C3342" i="26"/>
  <c r="B3342" i="26" s="1"/>
  <c r="C3352" i="26"/>
  <c r="C3364" i="26"/>
  <c r="B3364" i="26" s="1"/>
  <c r="C3374" i="26"/>
  <c r="C3384" i="26"/>
  <c r="C3396" i="26"/>
  <c r="B3396" i="26" s="1"/>
  <c r="C3406" i="26"/>
  <c r="B3406" i="26" s="1"/>
  <c r="C3416" i="26"/>
  <c r="C3428" i="26"/>
  <c r="C3438" i="26"/>
  <c r="C1912" i="26"/>
  <c r="B1912" i="26" s="1"/>
  <c r="C2084" i="26"/>
  <c r="C2211" i="26"/>
  <c r="C2298" i="26"/>
  <c r="B2298" i="26" s="1"/>
  <c r="C2379" i="26"/>
  <c r="C2467" i="26"/>
  <c r="C2537" i="26"/>
  <c r="C2591" i="26"/>
  <c r="B2591" i="26" s="1"/>
  <c r="C2649" i="26"/>
  <c r="C2685" i="26"/>
  <c r="C2741" i="26"/>
  <c r="C2761" i="26"/>
  <c r="B2761" i="26" s="1"/>
  <c r="C2781" i="26"/>
  <c r="C2802" i="26"/>
  <c r="C2824" i="26"/>
  <c r="C2845" i="26"/>
  <c r="C2867" i="26"/>
  <c r="B2867" i="26" s="1"/>
  <c r="C2884" i="26"/>
  <c r="C2901" i="26"/>
  <c r="C2914" i="26"/>
  <c r="B2914" i="26" s="1"/>
  <c r="C2927" i="26"/>
  <c r="B2927" i="26" s="1"/>
  <c r="C2941" i="26"/>
  <c r="C2969" i="26"/>
  <c r="C2982" i="26"/>
  <c r="C2995" i="26"/>
  <c r="B2995" i="26" s="1"/>
  <c r="C3008" i="26"/>
  <c r="C3036" i="26"/>
  <c r="C3049" i="26"/>
  <c r="B3049" i="26" s="1"/>
  <c r="C3057" i="26"/>
  <c r="C3071" i="26"/>
  <c r="C3082" i="26"/>
  <c r="B3082" i="26" s="1"/>
  <c r="C3096" i="26"/>
  <c r="C3110" i="26"/>
  <c r="B3110" i="26" s="1"/>
  <c r="C3121" i="26"/>
  <c r="B3121" i="26" s="1"/>
  <c r="C3135" i="26"/>
  <c r="B3135" i="26" s="1"/>
  <c r="C3146" i="26"/>
  <c r="B3146" i="26" s="1"/>
  <c r="C3159" i="26"/>
  <c r="C3171" i="26"/>
  <c r="C3181" i="26"/>
  <c r="B3181" i="26" s="1"/>
  <c r="C3202" i="26"/>
  <c r="C3211" i="26"/>
  <c r="C3222" i="26"/>
  <c r="C3230" i="26"/>
  <c r="C3239" i="26"/>
  <c r="B3239" i="26" s="1"/>
  <c r="C3258" i="26"/>
  <c r="C3267" i="26"/>
  <c r="C3278" i="26"/>
  <c r="B3278" i="26" s="1"/>
  <c r="C3286" i="26"/>
  <c r="B3286" i="26" s="1"/>
  <c r="C3304" i="26"/>
  <c r="B3304" i="26" s="1"/>
  <c r="C3313" i="26"/>
  <c r="C3322" i="26"/>
  <c r="C3333" i="26"/>
  <c r="B3333" i="26" s="1"/>
  <c r="C3343" i="26"/>
  <c r="C3353" i="26"/>
  <c r="C3365" i="26"/>
  <c r="C3375" i="26"/>
  <c r="C3385" i="26"/>
  <c r="B3385" i="26" s="1"/>
  <c r="C3397" i="26"/>
  <c r="C3407" i="26"/>
  <c r="C3417" i="26"/>
  <c r="C3429" i="26"/>
  <c r="C3439" i="26"/>
  <c r="C3449" i="26"/>
  <c r="B3449" i="26" s="1"/>
  <c r="C3461" i="26"/>
  <c r="B3461" i="26" s="1"/>
  <c r="C3471" i="26"/>
  <c r="C3481" i="26"/>
  <c r="B3481" i="26" s="1"/>
  <c r="C3493" i="26"/>
  <c r="C3503" i="26"/>
  <c r="C3513" i="26"/>
  <c r="C3525" i="26"/>
  <c r="B3525" i="26" s="1"/>
  <c r="C3535" i="26"/>
  <c r="C3545" i="26"/>
  <c r="C3554" i="26"/>
  <c r="C3561" i="26"/>
  <c r="C3568" i="26"/>
  <c r="C3577" i="26"/>
  <c r="C3584" i="26"/>
  <c r="C3600" i="26"/>
  <c r="C3615" i="26"/>
  <c r="C1657" i="26"/>
  <c r="B1657" i="26" s="1"/>
  <c r="C1919" i="26"/>
  <c r="B1919" i="26" s="1"/>
  <c r="C2096" i="26"/>
  <c r="C2218" i="26"/>
  <c r="C2299" i="26"/>
  <c r="B2299" i="26" s="1"/>
  <c r="C2387" i="26"/>
  <c r="B2387" i="26" s="1"/>
  <c r="C2474" i="26"/>
  <c r="B2474" i="26" s="1"/>
  <c r="C2597" i="26"/>
  <c r="C2654" i="26"/>
  <c r="C2686" i="26"/>
  <c r="C2705" i="26"/>
  <c r="C1665" i="26"/>
  <c r="B1665" i="26" s="1"/>
  <c r="C1936" i="26"/>
  <c r="B1936" i="26" s="1"/>
  <c r="C2108" i="26"/>
  <c r="B2108" i="26" s="1"/>
  <c r="C2219" i="26"/>
  <c r="B2219" i="26" s="1"/>
  <c r="C2307" i="26"/>
  <c r="C2394" i="26"/>
  <c r="C2475" i="26"/>
  <c r="B2475" i="26" s="1"/>
  <c r="C2543" i="26"/>
  <c r="C2600" i="26"/>
  <c r="C2655" i="26"/>
  <c r="B2655" i="26" s="1"/>
  <c r="C2687" i="26"/>
  <c r="C2706" i="26"/>
  <c r="C2726" i="26"/>
  <c r="B2726" i="26" s="1"/>
  <c r="C2744" i="26"/>
  <c r="C2763" i="26"/>
  <c r="B2763" i="26" s="1"/>
  <c r="C2782" i="26"/>
  <c r="C2805" i="26"/>
  <c r="C2828" i="26"/>
  <c r="C2848" i="26"/>
  <c r="C2869" i="26"/>
  <c r="C2888" i="26"/>
  <c r="B2888" i="26" s="1"/>
  <c r="C2903" i="26"/>
  <c r="B2903" i="26" s="1"/>
  <c r="C2916" i="26"/>
  <c r="B2916" i="26" s="1"/>
  <c r="C2929" i="26"/>
  <c r="C2942" i="26"/>
  <c r="C2971" i="26"/>
  <c r="B2971" i="26" s="1"/>
  <c r="C2984" i="26"/>
  <c r="B2984" i="26" s="1"/>
  <c r="C2997" i="26"/>
  <c r="B2997" i="26" s="1"/>
  <c r="C3010" i="26"/>
  <c r="B3010" i="26" s="1"/>
  <c r="C3023" i="26"/>
  <c r="C3037" i="26"/>
  <c r="C3051" i="26"/>
  <c r="C3062" i="26"/>
  <c r="C3073" i="26"/>
  <c r="B3073" i="26" s="1"/>
  <c r="C3087" i="26"/>
  <c r="B3087" i="26" s="1"/>
  <c r="C3098" i="26"/>
  <c r="C3112" i="26"/>
  <c r="B3112" i="26" s="1"/>
  <c r="C3126" i="26"/>
  <c r="C3137" i="26"/>
  <c r="C3150" i="26"/>
  <c r="B3150" i="26" s="1"/>
  <c r="C3161" i="26"/>
  <c r="C3173" i="26"/>
  <c r="B3173" i="26" s="1"/>
  <c r="C3195" i="26"/>
  <c r="B3195" i="26" s="1"/>
  <c r="C3204" i="26"/>
  <c r="B3204" i="26" s="1"/>
  <c r="C3215" i="26"/>
  <c r="B3215" i="26" s="1"/>
  <c r="C3224" i="26"/>
  <c r="C3232" i="26"/>
  <c r="B3232" i="26" s="1"/>
  <c r="C3242" i="26"/>
  <c r="C3251" i="26"/>
  <c r="C3260" i="26"/>
  <c r="B3260" i="26" s="1"/>
  <c r="C3271" i="26"/>
  <c r="B3271" i="26" s="1"/>
  <c r="C3280" i="26"/>
  <c r="C3288" i="26"/>
  <c r="C3298" i="26"/>
  <c r="C3306" i="26"/>
  <c r="B3306" i="26" s="1"/>
  <c r="C3315" i="26"/>
  <c r="C3326" i="26"/>
  <c r="C3335" i="26"/>
  <c r="C3345" i="26"/>
  <c r="C1696" i="26"/>
  <c r="B1696" i="26" s="1"/>
  <c r="C2601" i="26"/>
  <c r="C2762" i="26"/>
  <c r="C2847" i="26"/>
  <c r="B2847" i="26" s="1"/>
  <c r="C2915" i="26"/>
  <c r="B2915" i="26" s="1"/>
  <c r="C2970" i="26"/>
  <c r="C3022" i="26"/>
  <c r="C3072" i="26"/>
  <c r="B3072" i="26" s="1"/>
  <c r="C3122" i="26"/>
  <c r="B3122" i="26" s="1"/>
  <c r="C3172" i="26"/>
  <c r="C3214" i="26"/>
  <c r="C3250" i="26"/>
  <c r="C3287" i="26"/>
  <c r="B3287" i="26" s="1"/>
  <c r="C3325" i="26"/>
  <c r="C3358" i="26"/>
  <c r="B3358" i="26" s="1"/>
  <c r="C3389" i="26"/>
  <c r="C3420" i="26"/>
  <c r="C3444" i="26"/>
  <c r="C3464" i="26"/>
  <c r="C3486" i="26"/>
  <c r="C3508" i="26"/>
  <c r="C3528" i="26"/>
  <c r="C3580" i="26"/>
  <c r="B3580" i="26" s="1"/>
  <c r="C3596" i="26"/>
  <c r="C3612" i="26"/>
  <c r="C3625" i="26"/>
  <c r="C3646" i="26"/>
  <c r="C3656" i="26"/>
  <c r="C3665" i="26"/>
  <c r="C3706" i="26"/>
  <c r="C3713" i="26"/>
  <c r="C3738" i="26"/>
  <c r="C3745" i="26"/>
  <c r="C3773" i="26"/>
  <c r="C3783" i="26"/>
  <c r="C3803" i="26"/>
  <c r="C3815" i="26"/>
  <c r="C3826" i="26"/>
  <c r="C3840" i="26"/>
  <c r="C3851" i="26"/>
  <c r="C3865" i="26"/>
  <c r="C3877" i="26"/>
  <c r="C3888" i="26"/>
  <c r="C3898" i="26"/>
  <c r="B3898" i="26" s="1"/>
  <c r="C3909" i="26"/>
  <c r="C3920" i="26"/>
  <c r="C3930" i="26"/>
  <c r="C3941" i="26"/>
  <c r="C3952" i="26"/>
  <c r="C3962" i="26"/>
  <c r="C3973" i="26"/>
  <c r="C3984" i="26"/>
  <c r="B3984" i="26" s="1"/>
  <c r="C3994" i="26"/>
  <c r="C4005" i="26"/>
  <c r="C4016" i="26"/>
  <c r="C4026" i="26"/>
  <c r="C4037" i="26"/>
  <c r="C4048" i="26"/>
  <c r="C4058" i="26"/>
  <c r="C4069" i="26"/>
  <c r="C4080" i="26"/>
  <c r="C4090" i="26"/>
  <c r="C4099" i="26"/>
  <c r="C1951" i="26"/>
  <c r="B1951" i="26" s="1"/>
  <c r="C2849" i="26"/>
  <c r="C2917" i="26"/>
  <c r="C3024" i="26"/>
  <c r="B3024" i="26" s="1"/>
  <c r="C3074" i="26"/>
  <c r="C3127" i="26"/>
  <c r="B3127" i="26" s="1"/>
  <c r="C3174" i="26"/>
  <c r="C3216" i="26"/>
  <c r="B3216" i="26" s="1"/>
  <c r="C3252" i="26"/>
  <c r="C3291" i="26"/>
  <c r="C3366" i="26"/>
  <c r="C3390" i="26"/>
  <c r="C3421" i="26"/>
  <c r="B3421" i="26" s="1"/>
  <c r="C3448" i="26"/>
  <c r="C3470" i="26"/>
  <c r="C3492" i="26"/>
  <c r="C3512" i="26"/>
  <c r="B3512" i="26" s="1"/>
  <c r="C3534" i="26"/>
  <c r="C3553" i="26"/>
  <c r="C3626" i="26"/>
  <c r="C3640" i="26"/>
  <c r="C3649" i="26"/>
  <c r="C3673" i="26"/>
  <c r="C3681" i="26"/>
  <c r="C3694" i="26"/>
  <c r="C3701" i="26"/>
  <c r="C3726" i="26"/>
  <c r="C3733" i="26"/>
  <c r="C3758" i="26"/>
  <c r="C3766" i="26"/>
  <c r="C3795" i="26"/>
  <c r="C3816" i="26"/>
  <c r="C3827" i="26"/>
  <c r="C3841" i="26"/>
  <c r="C3855" i="26"/>
  <c r="C3866" i="26"/>
  <c r="C3879" i="26"/>
  <c r="B3879" i="26" s="1"/>
  <c r="C3889" i="26"/>
  <c r="C3899" i="26"/>
  <c r="C3911" i="26"/>
  <c r="B3911" i="26" s="1"/>
  <c r="C3921" i="26"/>
  <c r="C3931" i="26"/>
  <c r="C3943" i="26"/>
  <c r="C3953" i="26"/>
  <c r="C3963" i="26"/>
  <c r="C3975" i="26"/>
  <c r="C3985" i="26"/>
  <c r="C3995" i="26"/>
  <c r="C4007" i="26"/>
  <c r="C4017" i="26"/>
  <c r="C4027" i="26"/>
  <c r="C4039" i="26"/>
  <c r="C4049" i="26"/>
  <c r="C4059" i="26"/>
  <c r="C4071" i="26"/>
  <c r="C4081" i="26"/>
  <c r="C4091" i="26"/>
  <c r="C4100" i="26"/>
  <c r="C4109" i="26"/>
  <c r="C4119" i="26"/>
  <c r="B4119" i="26" s="1"/>
  <c r="C4128" i="26"/>
  <c r="B4128" i="26" s="1"/>
  <c r="C4137" i="26"/>
  <c r="C4145" i="26"/>
  <c r="C4150" i="26"/>
  <c r="C4157" i="26"/>
  <c r="C4170" i="26"/>
  <c r="C4175" i="26"/>
  <c r="B4175" i="26" s="1"/>
  <c r="C4182" i="26"/>
  <c r="C4188" i="26"/>
  <c r="C4200" i="26"/>
  <c r="C4207" i="26"/>
  <c r="C4218" i="26"/>
  <c r="C4225" i="26"/>
  <c r="C4237" i="26"/>
  <c r="C4243" i="26"/>
  <c r="B4243" i="26" s="1"/>
  <c r="C4250" i="26"/>
  <c r="C4255" i="26"/>
  <c r="C4262" i="26"/>
  <c r="C4268" i="26"/>
  <c r="C4280" i="26"/>
  <c r="C4292" i="26"/>
  <c r="C4298" i="26"/>
  <c r="C4306" i="26"/>
  <c r="B4306" i="26" s="1"/>
  <c r="C4311" i="26"/>
  <c r="C4317" i="26"/>
  <c r="C4324" i="26"/>
  <c r="C4331" i="26"/>
  <c r="C4337" i="26"/>
  <c r="B4337" i="26" s="1"/>
  <c r="C4342" i="26"/>
  <c r="C4349" i="26"/>
  <c r="C4355" i="26"/>
  <c r="B4355" i="26" s="1"/>
  <c r="C4362" i="26"/>
  <c r="C4368" i="26"/>
  <c r="C4381" i="26"/>
  <c r="C4388" i="26"/>
  <c r="C4395" i="26"/>
  <c r="B4395" i="26" s="1"/>
  <c r="C4403" i="26"/>
  <c r="B4403" i="26" s="1"/>
  <c r="C4411" i="26"/>
  <c r="B4411" i="26" s="1"/>
  <c r="C4419" i="26"/>
  <c r="B4419" i="26" s="1"/>
  <c r="C4426" i="26"/>
  <c r="C4434" i="26"/>
  <c r="C4441" i="26"/>
  <c r="B4441" i="26" s="1"/>
  <c r="C4447" i="26"/>
  <c r="C4454" i="26"/>
  <c r="C4473" i="26"/>
  <c r="C4479" i="26"/>
  <c r="C4485" i="26"/>
  <c r="B4485" i="26" s="1"/>
  <c r="C4492" i="26"/>
  <c r="C4499" i="26"/>
  <c r="B4499" i="26" s="1"/>
  <c r="C4504" i="26"/>
  <c r="C4512" i="26"/>
  <c r="C4519" i="26"/>
  <c r="B4519" i="26" s="1"/>
  <c r="C4526" i="26"/>
  <c r="C4534" i="26"/>
  <c r="C4542" i="26"/>
  <c r="C4557" i="26"/>
  <c r="C4565" i="26"/>
  <c r="B4565" i="26" s="1"/>
  <c r="C4572" i="26"/>
  <c r="B4572" i="26" s="1"/>
  <c r="C4578" i="26"/>
  <c r="C4585" i="26"/>
  <c r="B4585" i="26" s="1"/>
  <c r="C4591" i="26"/>
  <c r="B4591" i="26" s="1"/>
  <c r="C4597" i="26"/>
  <c r="C4604" i="26"/>
  <c r="C4609" i="26"/>
  <c r="C4616" i="26"/>
  <c r="C4622" i="26"/>
  <c r="B4622" i="26" s="1"/>
  <c r="C4635" i="26"/>
  <c r="C4643" i="26"/>
  <c r="B4643" i="26" s="1"/>
  <c r="C4657" i="26"/>
  <c r="C4665" i="26"/>
  <c r="C4673" i="26"/>
  <c r="C4680" i="26"/>
  <c r="C4688" i="26"/>
  <c r="B4688" i="26" s="1"/>
  <c r="C4709" i="26"/>
  <c r="B4709" i="26" s="1"/>
  <c r="C4722" i="26"/>
  <c r="C2109" i="26"/>
  <c r="C2689" i="26"/>
  <c r="C2868" i="26"/>
  <c r="C2928" i="26"/>
  <c r="B2928" i="26" s="1"/>
  <c r="C2983" i="26"/>
  <c r="B2983" i="26" s="1"/>
  <c r="C3086" i="26"/>
  <c r="B3086" i="26" s="1"/>
  <c r="C3136" i="26"/>
  <c r="B3136" i="26" s="1"/>
  <c r="C3182" i="26"/>
  <c r="C3223" i="26"/>
  <c r="B3223" i="26" s="1"/>
  <c r="C3259" i="26"/>
  <c r="C3297" i="26"/>
  <c r="C3334" i="26"/>
  <c r="C3367" i="26"/>
  <c r="C3398" i="26"/>
  <c r="C3422" i="26"/>
  <c r="C3452" i="26"/>
  <c r="C3472" i="26"/>
  <c r="C3494" i="26"/>
  <c r="C3516" i="26"/>
  <c r="C3536" i="26"/>
  <c r="C3555" i="26"/>
  <c r="C3571" i="26"/>
  <c r="B3571" i="26" s="1"/>
  <c r="C3585" i="26"/>
  <c r="C3601" i="26"/>
  <c r="C3617" i="26"/>
  <c r="C3657" i="26"/>
  <c r="C3666" i="26"/>
  <c r="C3675" i="26"/>
  <c r="C3689" i="26"/>
  <c r="C3714" i="26"/>
  <c r="C3721" i="26"/>
  <c r="C3746" i="26"/>
  <c r="C3753" i="26"/>
  <c r="C3759" i="26"/>
  <c r="C3767" i="26"/>
  <c r="C3776" i="26"/>
  <c r="C3784" i="26"/>
  <c r="C3804" i="26"/>
  <c r="C3817" i="26"/>
  <c r="C3831" i="26"/>
  <c r="C3842" i="26"/>
  <c r="C3856" i="26"/>
  <c r="C3867" i="26"/>
  <c r="C3880" i="26"/>
  <c r="C3890" i="26"/>
  <c r="C3901" i="26"/>
  <c r="C3912" i="26"/>
  <c r="C3922" i="26"/>
  <c r="C3933" i="26"/>
  <c r="C3944" i="26"/>
  <c r="B3944" i="26" s="1"/>
  <c r="C3954" i="26"/>
  <c r="C3965" i="26"/>
  <c r="C3976" i="26"/>
  <c r="C3986" i="26"/>
  <c r="C3997" i="26"/>
  <c r="C4008" i="26"/>
  <c r="C4018" i="26"/>
  <c r="C4029" i="26"/>
  <c r="C4040" i="26"/>
  <c r="C4050" i="26"/>
  <c r="C4061" i="26"/>
  <c r="C4072" i="26"/>
  <c r="C4082" i="26"/>
  <c r="C4092" i="26"/>
  <c r="C4101" i="26"/>
  <c r="C4111" i="26"/>
  <c r="C4120" i="26"/>
  <c r="C4129" i="26"/>
  <c r="B4129" i="26" s="1"/>
  <c r="C4138" i="26"/>
  <c r="C4146" i="26"/>
  <c r="B4146" i="26" s="1"/>
  <c r="C4151" i="26"/>
  <c r="B4151" i="26" s="1"/>
  <c r="C4158" i="26"/>
  <c r="C4164" i="26"/>
  <c r="C4171" i="26"/>
  <c r="B4171" i="26" s="1"/>
  <c r="C2227" i="26"/>
  <c r="C2708" i="26"/>
  <c r="C2784" i="26"/>
  <c r="C2870" i="26"/>
  <c r="B2870" i="26" s="1"/>
  <c r="C2930" i="26"/>
  <c r="B2930" i="26" s="1"/>
  <c r="C2985" i="26"/>
  <c r="C3088" i="26"/>
  <c r="B3088" i="26" s="1"/>
  <c r="C3138" i="26"/>
  <c r="C3186" i="26"/>
  <c r="C3225" i="26"/>
  <c r="B3225" i="26" s="1"/>
  <c r="C3263" i="26"/>
  <c r="C3299" i="26"/>
  <c r="B3299" i="26" s="1"/>
  <c r="C3336" i="26"/>
  <c r="C3368" i="26"/>
  <c r="C3399" i="26"/>
  <c r="C3430" i="26"/>
  <c r="B3430" i="26" s="1"/>
  <c r="C3453" i="26"/>
  <c r="C3473" i="26"/>
  <c r="C3495" i="26"/>
  <c r="C3517" i="26"/>
  <c r="C3537" i="26"/>
  <c r="C3556" i="26"/>
  <c r="C3572" i="26"/>
  <c r="B3572" i="26" s="1"/>
  <c r="C3586" i="26"/>
  <c r="C3602" i="26"/>
  <c r="C3618" i="26"/>
  <c r="C3631" i="26"/>
  <c r="C3641" i="26"/>
  <c r="C3650" i="26"/>
  <c r="C3660" i="26"/>
  <c r="C3676" i="26"/>
  <c r="C3682" i="26"/>
  <c r="C3702" i="26"/>
  <c r="C3709" i="26"/>
  <c r="C3734" i="26"/>
  <c r="C3741" i="26"/>
  <c r="C3761" i="26"/>
  <c r="C3777" i="26"/>
  <c r="C3785" i="26"/>
  <c r="C3796" i="26"/>
  <c r="C3818" i="26"/>
  <c r="C3832" i="26"/>
  <c r="C3843" i="26"/>
  <c r="C3857" i="26"/>
  <c r="B3857" i="26" s="1"/>
  <c r="C3871" i="26"/>
  <c r="C3881" i="26"/>
  <c r="C3891" i="26"/>
  <c r="B3891" i="26" s="1"/>
  <c r="C3903" i="26"/>
  <c r="C3913" i="26"/>
  <c r="C3923" i="26"/>
  <c r="C3935" i="26"/>
  <c r="C3945" i="26"/>
  <c r="C3955" i="26"/>
  <c r="C3967" i="26"/>
  <c r="C3977" i="26"/>
  <c r="C3987" i="26"/>
  <c r="C3999" i="26"/>
  <c r="C4009" i="26"/>
  <c r="C4019" i="26"/>
  <c r="C4031" i="26"/>
  <c r="C4041" i="26"/>
  <c r="C4051" i="26"/>
  <c r="C4063" i="26"/>
  <c r="C4073" i="26"/>
  <c r="C4083" i="26"/>
  <c r="C4093" i="26"/>
  <c r="B4093" i="26" s="1"/>
  <c r="C4103" i="26"/>
  <c r="C4112" i="26"/>
  <c r="C4121" i="26"/>
  <c r="C4130" i="26"/>
  <c r="C4139" i="26"/>
  <c r="C4147" i="26"/>
  <c r="B4147" i="26" s="1"/>
  <c r="C4152" i="26"/>
  <c r="C4159" i="26"/>
  <c r="B4159" i="26" s="1"/>
  <c r="C4165" i="26"/>
  <c r="C4177" i="26"/>
  <c r="B4177" i="26" s="1"/>
  <c r="C4189" i="26"/>
  <c r="C4195" i="26"/>
  <c r="C4208" i="26"/>
  <c r="C4220" i="26"/>
  <c r="B4220" i="26" s="1"/>
  <c r="C4227" i="26"/>
  <c r="C4233" i="26"/>
  <c r="C4238" i="26"/>
  <c r="C4245" i="26"/>
  <c r="C4257" i="26"/>
  <c r="B4257" i="26" s="1"/>
  <c r="C4269" i="26"/>
  <c r="C4275" i="26"/>
  <c r="B4275" i="26" s="1"/>
  <c r="C4282" i="26"/>
  <c r="C4287" i="26"/>
  <c r="B4287" i="26" s="1"/>
  <c r="C4300" i="26"/>
  <c r="C4313" i="26"/>
  <c r="C4318" i="26"/>
  <c r="C4332" i="26"/>
  <c r="C4339" i="26"/>
  <c r="C4344" i="26"/>
  <c r="B4344" i="26" s="1"/>
  <c r="C4350" i="26"/>
  <c r="C4356" i="26"/>
  <c r="C4370" i="26"/>
  <c r="C4375" i="26"/>
  <c r="C4383" i="26"/>
  <c r="B4383" i="26" s="1"/>
  <c r="C4390" i="26"/>
  <c r="C4397" i="26"/>
  <c r="C4405" i="26"/>
  <c r="B4405" i="26" s="1"/>
  <c r="C4413" i="26"/>
  <c r="B4413" i="26" s="1"/>
  <c r="C4421" i="26"/>
  <c r="C4428" i="26"/>
  <c r="B4428" i="26" s="1"/>
  <c r="C4436" i="26"/>
  <c r="C4443" i="26"/>
  <c r="B4443" i="26" s="1"/>
  <c r="C4449" i="26"/>
  <c r="B4449" i="26" s="1"/>
  <c r="C4456" i="26"/>
  <c r="C4462" i="26"/>
  <c r="B4462" i="26" s="1"/>
  <c r="C4475" i="26"/>
  <c r="C4487" i="26"/>
  <c r="C4493" i="26"/>
  <c r="C4500" i="26"/>
  <c r="C4506" i="26"/>
  <c r="C4514" i="26"/>
  <c r="B4514" i="26" s="1"/>
  <c r="C4521" i="26"/>
  <c r="C4528" i="26"/>
  <c r="B4528" i="26" s="1"/>
  <c r="C4536" i="26"/>
  <c r="C4544" i="26"/>
  <c r="B4544" i="26" s="1"/>
  <c r="C4551" i="26"/>
  <c r="C4559" i="26"/>
  <c r="C4567" i="26"/>
  <c r="B4567" i="26" s="1"/>
  <c r="C4573" i="26"/>
  <c r="C4580" i="26"/>
  <c r="C4587" i="26"/>
  <c r="B4587" i="26" s="1"/>
  <c r="C2314" i="26"/>
  <c r="C2723" i="26"/>
  <c r="C2803" i="26"/>
  <c r="B2803" i="26" s="1"/>
  <c r="C2886" i="26"/>
  <c r="C2996" i="26"/>
  <c r="C3050" i="26"/>
  <c r="C3097" i="26"/>
  <c r="C3149" i="26"/>
  <c r="B3149" i="26" s="1"/>
  <c r="C3194" i="26"/>
  <c r="C3231" i="26"/>
  <c r="C3270" i="26"/>
  <c r="B3270" i="26" s="1"/>
  <c r="C3305" i="26"/>
  <c r="C3344" i="26"/>
  <c r="C3376" i="26"/>
  <c r="C3400" i="26"/>
  <c r="C3431" i="26"/>
  <c r="B3431" i="26" s="1"/>
  <c r="C3454" i="26"/>
  <c r="C3476" i="26"/>
  <c r="C3496" i="26"/>
  <c r="B3496" i="26" s="1"/>
  <c r="C3518" i="26"/>
  <c r="C3540" i="26"/>
  <c r="B3540" i="26" s="1"/>
  <c r="C3557" i="26"/>
  <c r="B3557" i="26" s="1"/>
  <c r="C3573" i="26"/>
  <c r="C3589" i="26"/>
  <c r="B3589" i="26" s="1"/>
  <c r="C3603" i="26"/>
  <c r="C3619" i="26"/>
  <c r="C3644" i="26"/>
  <c r="C3668" i="26"/>
  <c r="C3690" i="26"/>
  <c r="C3697" i="26"/>
  <c r="C3722" i="26"/>
  <c r="C3729" i="26"/>
  <c r="C3754" i="26"/>
  <c r="C3768" i="26"/>
  <c r="C3788" i="26"/>
  <c r="C3797" i="26"/>
  <c r="C3808" i="26"/>
  <c r="C3819" i="26"/>
  <c r="C3833" i="26"/>
  <c r="C3847" i="26"/>
  <c r="C3858" i="26"/>
  <c r="C3872" i="26"/>
  <c r="C3882" i="26"/>
  <c r="C3893" i="26"/>
  <c r="C3904" i="26"/>
  <c r="C3914" i="26"/>
  <c r="C3925" i="26"/>
  <c r="C3936" i="26"/>
  <c r="C3946" i="26"/>
  <c r="C3957" i="26"/>
  <c r="C3968" i="26"/>
  <c r="C3978" i="26"/>
  <c r="C3989" i="26"/>
  <c r="B3989" i="26" s="1"/>
  <c r="C4000" i="26"/>
  <c r="C4010" i="26"/>
  <c r="C4021" i="26"/>
  <c r="C4032" i="26"/>
  <c r="C4042" i="26"/>
  <c r="B4042" i="26" s="1"/>
  <c r="C4053" i="26"/>
  <c r="C4064" i="26"/>
  <c r="C4074" i="26"/>
  <c r="C4085" i="26"/>
  <c r="C4095" i="26"/>
  <c r="C4104" i="26"/>
  <c r="C4113" i="26"/>
  <c r="C4122" i="26"/>
  <c r="C4131" i="26"/>
  <c r="C4140" i="26"/>
  <c r="C4153" i="26"/>
  <c r="B4153" i="26" s="1"/>
  <c r="C4166" i="26"/>
  <c r="B4166" i="26" s="1"/>
  <c r="C4172" i="26"/>
  <c r="C4184" i="26"/>
  <c r="C4196" i="26"/>
  <c r="C4202" i="26"/>
  <c r="C4209" i="26"/>
  <c r="C4214" i="26"/>
  <c r="C4221" i="26"/>
  <c r="C4234" i="26"/>
  <c r="B4234" i="26" s="1"/>
  <c r="C4239" i="26"/>
  <c r="C4246" i="26"/>
  <c r="C4252" i="26"/>
  <c r="C4258" i="26"/>
  <c r="C4264" i="26"/>
  <c r="C4276" i="26"/>
  <c r="C4283" i="26"/>
  <c r="C4288" i="26"/>
  <c r="C4294" i="26"/>
  <c r="C4301" i="26"/>
  <c r="C4308" i="26"/>
  <c r="C4314" i="26"/>
  <c r="C4319" i="26"/>
  <c r="C4326" i="26"/>
  <c r="C4345" i="26"/>
  <c r="B4345" i="26" s="1"/>
  <c r="C4351" i="26"/>
  <c r="B4351" i="26" s="1"/>
  <c r="C4357" i="26"/>
  <c r="C4364" i="26"/>
  <c r="C4371" i="26"/>
  <c r="B4371" i="26" s="1"/>
  <c r="C4376" i="26"/>
  <c r="C4384" i="26"/>
  <c r="C4391" i="26"/>
  <c r="C4398" i="26"/>
  <c r="B4398" i="26" s="1"/>
  <c r="C4406" i="26"/>
  <c r="C4414" i="26"/>
  <c r="C4429" i="26"/>
  <c r="B4429" i="26" s="1"/>
  <c r="C4437" i="26"/>
  <c r="C4444" i="26"/>
  <c r="C4450" i="26"/>
  <c r="C4457" i="26"/>
  <c r="C4463" i="26"/>
  <c r="B4463" i="26" s="1"/>
  <c r="C4469" i="26"/>
  <c r="C4476" i="26"/>
  <c r="C4481" i="26"/>
  <c r="C4488" i="26"/>
  <c r="B4488" i="26" s="1"/>
  <c r="C4494" i="26"/>
  <c r="C4507" i="26"/>
  <c r="C4515" i="26"/>
  <c r="C4529" i="26"/>
  <c r="B4529" i="26" s="1"/>
  <c r="C4537" i="26"/>
  <c r="B4537" i="26" s="1"/>
  <c r="C4545" i="26"/>
  <c r="C4552" i="26"/>
  <c r="B4552" i="26" s="1"/>
  <c r="C4560" i="26"/>
  <c r="C4581" i="26"/>
  <c r="C4594" i="26"/>
  <c r="C4599" i="26"/>
  <c r="C2395" i="26"/>
  <c r="B2395" i="26" s="1"/>
  <c r="C2727" i="26"/>
  <c r="B2727" i="26" s="1"/>
  <c r="C2808" i="26"/>
  <c r="C2889" i="26"/>
  <c r="B2889" i="26" s="1"/>
  <c r="C2943" i="26"/>
  <c r="B2943" i="26" s="1"/>
  <c r="C2998" i="26"/>
  <c r="C3102" i="26"/>
  <c r="B3102" i="26" s="1"/>
  <c r="C3151" i="26"/>
  <c r="C3196" i="26"/>
  <c r="C3234" i="26"/>
  <c r="C3272" i="26"/>
  <c r="C3307" i="26"/>
  <c r="C3348" i="26"/>
  <c r="C3377" i="26"/>
  <c r="C3408" i="26"/>
  <c r="C3432" i="26"/>
  <c r="C3460" i="26"/>
  <c r="C3480" i="26"/>
  <c r="C3502" i="26"/>
  <c r="C3524" i="26"/>
  <c r="B3524" i="26" s="1"/>
  <c r="C3544" i="26"/>
  <c r="C3560" i="26"/>
  <c r="C3576" i="26"/>
  <c r="C3591" i="26"/>
  <c r="C3607" i="26"/>
  <c r="C3623" i="26"/>
  <c r="C3632" i="26"/>
  <c r="C3652" i="26"/>
  <c r="C3661" i="26"/>
  <c r="C3670" i="26"/>
  <c r="C3677" i="26"/>
  <c r="C3685" i="26"/>
  <c r="C3710" i="26"/>
  <c r="C3717" i="26"/>
  <c r="C3742" i="26"/>
  <c r="C3749" i="26"/>
  <c r="C3762" i="26"/>
  <c r="C3771" i="26"/>
  <c r="C3778" i="26"/>
  <c r="C3789" i="26"/>
  <c r="C3798" i="26"/>
  <c r="C3809" i="26"/>
  <c r="C3823" i="26"/>
  <c r="C3834" i="26"/>
  <c r="B3834" i="26" s="1"/>
  <c r="C3848" i="26"/>
  <c r="C3859" i="26"/>
  <c r="C3873" i="26"/>
  <c r="C3883" i="26"/>
  <c r="C3895" i="26"/>
  <c r="C3905" i="26"/>
  <c r="C3915" i="26"/>
  <c r="C3927" i="26"/>
  <c r="C3937" i="26"/>
  <c r="C3947" i="26"/>
  <c r="C3959" i="26"/>
  <c r="C3969" i="26"/>
  <c r="C3979" i="26"/>
  <c r="C3991" i="26"/>
  <c r="C4001" i="26"/>
  <c r="C4011" i="26"/>
  <c r="B4011" i="26" s="1"/>
  <c r="C4023" i="26"/>
  <c r="C4033" i="26"/>
  <c r="C4043" i="26"/>
  <c r="C4055" i="26"/>
  <c r="C4065" i="26"/>
  <c r="B4065" i="26" s="1"/>
  <c r="C4075" i="26"/>
  <c r="C4087" i="26"/>
  <c r="C4096" i="26"/>
  <c r="C4105" i="26"/>
  <c r="C4114" i="26"/>
  <c r="C4123" i="26"/>
  <c r="C4132" i="26"/>
  <c r="C4141" i="26"/>
  <c r="C4148" i="26"/>
  <c r="C4160" i="26"/>
  <c r="C4167" i="26"/>
  <c r="B4167" i="26" s="1"/>
  <c r="C4178" i="26"/>
  <c r="C4185" i="26"/>
  <c r="C4190" i="26"/>
  <c r="C4197" i="26"/>
  <c r="C4203" i="26"/>
  <c r="B4203" i="26" s="1"/>
  <c r="C4210" i="26"/>
  <c r="C4215" i="26"/>
  <c r="C4222" i="26"/>
  <c r="C4228" i="26"/>
  <c r="C4235" i="26"/>
  <c r="C4240" i="26"/>
  <c r="C4247" i="26"/>
  <c r="C4259" i="26"/>
  <c r="B4259" i="26" s="1"/>
  <c r="C4265" i="26"/>
  <c r="B4265" i="26" s="1"/>
  <c r="C4270" i="26"/>
  <c r="C4277" i="26"/>
  <c r="C4289" i="26"/>
  <c r="B4289" i="26" s="1"/>
  <c r="C4295" i="26"/>
  <c r="C4302" i="26"/>
  <c r="B4302" i="26" s="1"/>
  <c r="C4315" i="26"/>
  <c r="C4320" i="26"/>
  <c r="C4327" i="26"/>
  <c r="B4327" i="26" s="1"/>
  <c r="C4333" i="26"/>
  <c r="C4340" i="26"/>
  <c r="C4346" i="26"/>
  <c r="C4352" i="26"/>
  <c r="C4358" i="26"/>
  <c r="C4377" i="26"/>
  <c r="C4385" i="26"/>
  <c r="C4392" i="26"/>
  <c r="B4392" i="26" s="1"/>
  <c r="C4399" i="26"/>
  <c r="C4407" i="26"/>
  <c r="B4407" i="26" s="1"/>
  <c r="C4415" i="26"/>
  <c r="B4415" i="26" s="1"/>
  <c r="C4422" i="26"/>
  <c r="C4430" i="26"/>
  <c r="C4438" i="26"/>
  <c r="B4438" i="26" s="1"/>
  <c r="C4451" i="26"/>
  <c r="C2483" i="26"/>
  <c r="C2743" i="26"/>
  <c r="C2826" i="26"/>
  <c r="B2826" i="26" s="1"/>
  <c r="C2902" i="26"/>
  <c r="C2956" i="26"/>
  <c r="C3009" i="26"/>
  <c r="C3058" i="26"/>
  <c r="C3111" i="26"/>
  <c r="B3111" i="26" s="1"/>
  <c r="C3160" i="26"/>
  <c r="B3160" i="26" s="1"/>
  <c r="C3203" i="26"/>
  <c r="C3279" i="26"/>
  <c r="B3279" i="26" s="1"/>
  <c r="C3314" i="26"/>
  <c r="C3356" i="26"/>
  <c r="C3380" i="26"/>
  <c r="C3409" i="26"/>
  <c r="C3440" i="26"/>
  <c r="C3462" i="26"/>
  <c r="C3484" i="26"/>
  <c r="C3504" i="26"/>
  <c r="C3526" i="26"/>
  <c r="C3548" i="26"/>
  <c r="C3562" i="26"/>
  <c r="C3578" i="26"/>
  <c r="C3594" i="26"/>
  <c r="C3608" i="26"/>
  <c r="C3635" i="26"/>
  <c r="C3645" i="26"/>
  <c r="C3654" i="26"/>
  <c r="C3698" i="26"/>
  <c r="C3705" i="26"/>
  <c r="C3730" i="26"/>
  <c r="C3737" i="26"/>
  <c r="C3763" i="26"/>
  <c r="C3779" i="26"/>
  <c r="C3790" i="26"/>
  <c r="B3790" i="26" s="1"/>
  <c r="C3801" i="26"/>
  <c r="C3810" i="26"/>
  <c r="C3824" i="26"/>
  <c r="C3835" i="26"/>
  <c r="C3849" i="26"/>
  <c r="C3863" i="26"/>
  <c r="C3874" i="26"/>
  <c r="C3885" i="26"/>
  <c r="B3885" i="26" s="1"/>
  <c r="C3896" i="26"/>
  <c r="C3906" i="26"/>
  <c r="C3917" i="26"/>
  <c r="C3928" i="26"/>
  <c r="C3938" i="26"/>
  <c r="C3949" i="26"/>
  <c r="C3960" i="26"/>
  <c r="C3970" i="26"/>
  <c r="B3970" i="26" s="1"/>
  <c r="C3981" i="26"/>
  <c r="C3992" i="26"/>
  <c r="C4002" i="26"/>
  <c r="C4013" i="26"/>
  <c r="C4024" i="26"/>
  <c r="C4034" i="26"/>
  <c r="C4045" i="26"/>
  <c r="C4056" i="26"/>
  <c r="C4066" i="26"/>
  <c r="C4077" i="26"/>
  <c r="C4088" i="26"/>
  <c r="C4097" i="26"/>
  <c r="C4106" i="26"/>
  <c r="C4115" i="26"/>
  <c r="C4124" i="26"/>
  <c r="C4133" i="26"/>
  <c r="B4133" i="26" s="1"/>
  <c r="C4143" i="26"/>
  <c r="C4154" i="26"/>
  <c r="C4161" i="26"/>
  <c r="B4161" i="26" s="1"/>
  <c r="C4173" i="26"/>
  <c r="C4179" i="26"/>
  <c r="C4186" i="26"/>
  <c r="B4186" i="26" s="1"/>
  <c r="C4191" i="26"/>
  <c r="C4204" i="26"/>
  <c r="B4204" i="26" s="1"/>
  <c r="C4211" i="26"/>
  <c r="C4216" i="26"/>
  <c r="C4223" i="26"/>
  <c r="B4223" i="26" s="1"/>
  <c r="C4229" i="26"/>
  <c r="B4229" i="26" s="1"/>
  <c r="C4241" i="26"/>
  <c r="B4241" i="26" s="1"/>
  <c r="C4253" i="26"/>
  <c r="C4266" i="26"/>
  <c r="C4271" i="26"/>
  <c r="B4271" i="26" s="1"/>
  <c r="C4278" i="26"/>
  <c r="B4278" i="26" s="1"/>
  <c r="C4284" i="26"/>
  <c r="C4296" i="26"/>
  <c r="C4303" i="26"/>
  <c r="C4309" i="26"/>
  <c r="C4321" i="26"/>
  <c r="B4321" i="26" s="1"/>
  <c r="C4328" i="26"/>
  <c r="C4334" i="26"/>
  <c r="B4334" i="26" s="1"/>
  <c r="C4347" i="26"/>
  <c r="C4359" i="26"/>
  <c r="C4365" i="26"/>
  <c r="C4372" i="26"/>
  <c r="C4378" i="26"/>
  <c r="C4386" i="26"/>
  <c r="B4386" i="26" s="1"/>
  <c r="C4393" i="26"/>
  <c r="C4400" i="26"/>
  <c r="B4400" i="26" s="1"/>
  <c r="C4408" i="26"/>
  <c r="C4416" i="26"/>
  <c r="C4423" i="26"/>
  <c r="C4431" i="26"/>
  <c r="B4431" i="26" s="1"/>
  <c r="C4439" i="26"/>
  <c r="B4439" i="26" s="1"/>
  <c r="C4445" i="26"/>
  <c r="C4452" i="26"/>
  <c r="C4459" i="26"/>
  <c r="B4459" i="26" s="1"/>
  <c r="C4465" i="26"/>
  <c r="B4465" i="26" s="1"/>
  <c r="C4470" i="26"/>
  <c r="C4477" i="26"/>
  <c r="C4483" i="26"/>
  <c r="B4483" i="26" s="1"/>
  <c r="C4490" i="26"/>
  <c r="C4496" i="26"/>
  <c r="B4496" i="26" s="1"/>
  <c r="C4509" i="26"/>
  <c r="B4509" i="26" s="1"/>
  <c r="C4516" i="26"/>
  <c r="C4523" i="26"/>
  <c r="C4531" i="26"/>
  <c r="C4539" i="26"/>
  <c r="C4547" i="26"/>
  <c r="C4554" i="26"/>
  <c r="B4554" i="26" s="1"/>
  <c r="C4562" i="26"/>
  <c r="B4562" i="26" s="1"/>
  <c r="C4569" i="26"/>
  <c r="C4575" i="26"/>
  <c r="B4575" i="26" s="1"/>
  <c r="C4582" i="26"/>
  <c r="C4601" i="26"/>
  <c r="B4601" i="26" s="1"/>
  <c r="C4607" i="26"/>
  <c r="B4607" i="26" s="1"/>
  <c r="C5237" i="26"/>
  <c r="C5232" i="26"/>
  <c r="C5225" i="26"/>
  <c r="C5220" i="26"/>
  <c r="C5214" i="26"/>
  <c r="C5203" i="26"/>
  <c r="C5198" i="26"/>
  <c r="B5198" i="26" s="1"/>
  <c r="C5192" i="26"/>
  <c r="C5179" i="26"/>
  <c r="C5174" i="26"/>
  <c r="C5162" i="26"/>
  <c r="C5157" i="26"/>
  <c r="B5157" i="26" s="1"/>
  <c r="C5152" i="26"/>
  <c r="B5152" i="26" s="1"/>
  <c r="C5139" i="26"/>
  <c r="C5134" i="26"/>
  <c r="C5128" i="26"/>
  <c r="C5116" i="26"/>
  <c r="B5116" i="26" s="1"/>
  <c r="C5111" i="26"/>
  <c r="C5105" i="26"/>
  <c r="C5082" i="26"/>
  <c r="C5076" i="26"/>
  <c r="C5070" i="26"/>
  <c r="C5064" i="26"/>
  <c r="C5045" i="26"/>
  <c r="C5040" i="26"/>
  <c r="B5040" i="26" s="1"/>
  <c r="C5027" i="26"/>
  <c r="C5022" i="26"/>
  <c r="C5010" i="26"/>
  <c r="C5004" i="26"/>
  <c r="B5004" i="26" s="1"/>
  <c r="C4999" i="26"/>
  <c r="C4993" i="26"/>
  <c r="C4981" i="26"/>
  <c r="B4981" i="26" s="1"/>
  <c r="C4976" i="26"/>
  <c r="B4976" i="26" s="1"/>
  <c r="C4963" i="26"/>
  <c r="C4955" i="26"/>
  <c r="B4955" i="26" s="1"/>
  <c r="C4947" i="26"/>
  <c r="C4942" i="26"/>
  <c r="C4936" i="26"/>
  <c r="C4924" i="26"/>
  <c r="C4919" i="26"/>
  <c r="C4906" i="26"/>
  <c r="C4901" i="26"/>
  <c r="B4901" i="26" s="1"/>
  <c r="C4889" i="26"/>
  <c r="C4883" i="26"/>
  <c r="C4878" i="26"/>
  <c r="C4872" i="26"/>
  <c r="C4860" i="26"/>
  <c r="C4855" i="26"/>
  <c r="B4855" i="26" s="1"/>
  <c r="C4842" i="26"/>
  <c r="C4837" i="26"/>
  <c r="C4825" i="26"/>
  <c r="C4819" i="26"/>
  <c r="C4811" i="26"/>
  <c r="B4811" i="26" s="1"/>
  <c r="C4804" i="26"/>
  <c r="C4796" i="26"/>
  <c r="C4788" i="26"/>
  <c r="B4788" i="26" s="1"/>
  <c r="C4780" i="26"/>
  <c r="C4773" i="26"/>
  <c r="C4766" i="26"/>
  <c r="C4758" i="26"/>
  <c r="C4753" i="26"/>
  <c r="C4747" i="26"/>
  <c r="B4747" i="26" s="1"/>
  <c r="C4727" i="26"/>
  <c r="C4721" i="26"/>
  <c r="B4721" i="26" s="1"/>
  <c r="C4714" i="26"/>
  <c r="B4714" i="26" s="1"/>
  <c r="C4706" i="26"/>
  <c r="B4706" i="26" s="1"/>
  <c r="C4699" i="26"/>
  <c r="C4691" i="26"/>
  <c r="C4682" i="26"/>
  <c r="C4674" i="26"/>
  <c r="B4674" i="26" s="1"/>
  <c r="C4664" i="26"/>
  <c r="C4655" i="26"/>
  <c r="B4655" i="26" s="1"/>
  <c r="C4647" i="26"/>
  <c r="B4647" i="26" s="1"/>
  <c r="C4639" i="26"/>
  <c r="C4630" i="26"/>
  <c r="C4624" i="26"/>
  <c r="C4617" i="26"/>
  <c r="C4600" i="26"/>
  <c r="B4600" i="26" s="1"/>
  <c r="C4590" i="26"/>
  <c r="C4577" i="26"/>
  <c r="B4577" i="26" s="1"/>
  <c r="C4564" i="26"/>
  <c r="B4564" i="26" s="1"/>
  <c r="C4549" i="26"/>
  <c r="C4533" i="26"/>
  <c r="C4518" i="26"/>
  <c r="B4518" i="26" s="1"/>
  <c r="C4503" i="26"/>
  <c r="B4503" i="26" s="1"/>
  <c r="C4478" i="26"/>
  <c r="C4467" i="26"/>
  <c r="C4435" i="26"/>
  <c r="C4417" i="26"/>
  <c r="C4394" i="26"/>
  <c r="C4374" i="26"/>
  <c r="C4360" i="26"/>
  <c r="C4325" i="26"/>
  <c r="B4325" i="26" s="1"/>
  <c r="C4291" i="26"/>
  <c r="B4291" i="26" s="1"/>
  <c r="C4274" i="26"/>
  <c r="C4260" i="26"/>
  <c r="C4242" i="26"/>
  <c r="C4226" i="26"/>
  <c r="C4193" i="26"/>
  <c r="B4193" i="26" s="1"/>
  <c r="C4176" i="26"/>
  <c r="C4155" i="26"/>
  <c r="C4125" i="26"/>
  <c r="C4067" i="26"/>
  <c r="C3983" i="26"/>
  <c r="B3983" i="26" s="1"/>
  <c r="C3897" i="26"/>
  <c r="C3802" i="26"/>
  <c r="C3686" i="26"/>
  <c r="C3609" i="26"/>
  <c r="C3463" i="26"/>
  <c r="C3207" i="26"/>
  <c r="B3207" i="26" s="1"/>
  <c r="C2745" i="26"/>
  <c r="C5075" i="26"/>
  <c r="B5075" i="26" s="1"/>
  <c r="C5069" i="26"/>
  <c r="C5063" i="26"/>
  <c r="C5057" i="26"/>
  <c r="B5057" i="26" s="1"/>
  <c r="C5050" i="26"/>
  <c r="C5044" i="26"/>
  <c r="B5044" i="26" s="1"/>
  <c r="C5039" i="26"/>
  <c r="C5033" i="26"/>
  <c r="C5021" i="26"/>
  <c r="B5021" i="26" s="1"/>
  <c r="C5016" i="26"/>
  <c r="B5016" i="26" s="1"/>
  <c r="C5003" i="26"/>
  <c r="C4998" i="26"/>
  <c r="C4986" i="26"/>
  <c r="C4980" i="26"/>
  <c r="B4980" i="26" s="1"/>
  <c r="C4975" i="26"/>
  <c r="C4969" i="26"/>
  <c r="C4962" i="26"/>
  <c r="C4954" i="26"/>
  <c r="B4954" i="26" s="1"/>
  <c r="C4946" i="26"/>
  <c r="C4941" i="26"/>
  <c r="C4929" i="26"/>
  <c r="C4923" i="26"/>
  <c r="B4923" i="26" s="1"/>
  <c r="C4918" i="26"/>
  <c r="C4912" i="26"/>
  <c r="C4900" i="26"/>
  <c r="B4900" i="26" s="1"/>
  <c r="C4895" i="26"/>
  <c r="B4895" i="26" s="1"/>
  <c r="C4882" i="26"/>
  <c r="C4877" i="26"/>
  <c r="C4865" i="26"/>
  <c r="C4859" i="26"/>
  <c r="B4859" i="26" s="1"/>
  <c r="C4854" i="26"/>
  <c r="C4848" i="26"/>
  <c r="C4836" i="26"/>
  <c r="B4836" i="26" s="1"/>
  <c r="C4831" i="26"/>
  <c r="B4831" i="26" s="1"/>
  <c r="C4818" i="26"/>
  <c r="C4810" i="26"/>
  <c r="B4810" i="26" s="1"/>
  <c r="C4803" i="26"/>
  <c r="C4795" i="26"/>
  <c r="B4795" i="26" s="1"/>
  <c r="C4787" i="26"/>
  <c r="B4787" i="26" s="1"/>
  <c r="C4779" i="26"/>
  <c r="C4772" i="26"/>
  <c r="C4765" i="26"/>
  <c r="C4752" i="26"/>
  <c r="C4746" i="26"/>
  <c r="B4746" i="26" s="1"/>
  <c r="C4739" i="26"/>
  <c r="C4733" i="26"/>
  <c r="C4726" i="26"/>
  <c r="C4720" i="26"/>
  <c r="C4713" i="26"/>
  <c r="B4713" i="26" s="1"/>
  <c r="C4705" i="26"/>
  <c r="C4698" i="26"/>
  <c r="B4698" i="26" s="1"/>
  <c r="C4690" i="26"/>
  <c r="C4681" i="26"/>
  <c r="C4672" i="26"/>
  <c r="C4663" i="26"/>
  <c r="B4663" i="26" s="1"/>
  <c r="C4654" i="26"/>
  <c r="C4646" i="26"/>
  <c r="B4646" i="26" s="1"/>
  <c r="C4638" i="26"/>
  <c r="B4638" i="26" s="1"/>
  <c r="C4623" i="26"/>
  <c r="C4615" i="26"/>
  <c r="B4615" i="26" s="1"/>
  <c r="C4608" i="26"/>
  <c r="C4598" i="26"/>
  <c r="C4589" i="26"/>
  <c r="C4576" i="26"/>
  <c r="C4563" i="26"/>
  <c r="B4563" i="26" s="1"/>
  <c r="C4548" i="26"/>
  <c r="B4548" i="26" s="1"/>
  <c r="C4532" i="26"/>
  <c r="C4517" i="26"/>
  <c r="B4517" i="26" s="1"/>
  <c r="C4502" i="26"/>
  <c r="C4491" i="26"/>
  <c r="C4466" i="26"/>
  <c r="B4466" i="26" s="1"/>
  <c r="C4453" i="26"/>
  <c r="C4433" i="26"/>
  <c r="B4433" i="26" s="1"/>
  <c r="C4412" i="26"/>
  <c r="B4412" i="26" s="1"/>
  <c r="C4373" i="26"/>
  <c r="C4341" i="26"/>
  <c r="C4323" i="26"/>
  <c r="C4307" i="26"/>
  <c r="B4307" i="26" s="1"/>
  <c r="C4290" i="26"/>
  <c r="C4273" i="26"/>
  <c r="C4256" i="26"/>
  <c r="B4256" i="26" s="1"/>
  <c r="C4224" i="26"/>
  <c r="C4192" i="26"/>
  <c r="C4174" i="26"/>
  <c r="C4117" i="26"/>
  <c r="C4057" i="26"/>
  <c r="C3971" i="26"/>
  <c r="C3887" i="26"/>
  <c r="C3791" i="26"/>
  <c r="C3680" i="26"/>
  <c r="C3595" i="26"/>
  <c r="C3441" i="26"/>
  <c r="C3164" i="26"/>
  <c r="B3164" i="26" s="1"/>
  <c r="C2546" i="26"/>
  <c r="C22" i="26"/>
  <c r="C14" i="26"/>
  <c r="C220" i="26"/>
  <c r="C212" i="26"/>
  <c r="C204" i="26"/>
  <c r="C196" i="26"/>
  <c r="C188" i="26"/>
  <c r="C180" i="26"/>
  <c r="C172" i="26"/>
  <c r="C164" i="26"/>
  <c r="C156" i="26"/>
  <c r="C148" i="26"/>
  <c r="C140" i="26"/>
  <c r="C132" i="26"/>
  <c r="C124" i="26"/>
  <c r="C116" i="26"/>
  <c r="C108" i="26"/>
  <c r="C100" i="26"/>
  <c r="C92" i="26"/>
  <c r="C84" i="26"/>
  <c r="C76" i="26"/>
  <c r="C68" i="26"/>
  <c r="C60" i="26"/>
  <c r="C52" i="26"/>
  <c r="C44" i="26"/>
  <c r="C36" i="26"/>
  <c r="C28" i="26"/>
  <c r="C20" i="26"/>
  <c r="C12" i="26"/>
  <c r="C218" i="26"/>
  <c r="C210" i="26"/>
  <c r="C202" i="26"/>
  <c r="C194" i="26"/>
  <c r="C186" i="26"/>
  <c r="C178" i="26"/>
  <c r="C170" i="26"/>
  <c r="C162" i="26"/>
  <c r="C154" i="26"/>
  <c r="C146" i="26"/>
  <c r="C138" i="26"/>
  <c r="C130" i="26"/>
  <c r="C122" i="26"/>
  <c r="C114" i="26"/>
  <c r="C106" i="26"/>
  <c r="C98" i="26"/>
  <c r="C90" i="26"/>
  <c r="C82" i="26"/>
  <c r="C74" i="26"/>
  <c r="C66" i="26"/>
  <c r="C58" i="26"/>
  <c r="C50" i="26"/>
  <c r="C42" i="26"/>
  <c r="C34" i="26"/>
  <c r="C27" i="26"/>
  <c r="C11" i="26"/>
  <c r="C201" i="26"/>
  <c r="C185" i="26"/>
  <c r="C169" i="26"/>
  <c r="C153" i="26"/>
  <c r="C137" i="26"/>
  <c r="C113" i="26"/>
  <c r="C97" i="26"/>
  <c r="C81" i="26"/>
  <c r="C65" i="26"/>
  <c r="C49" i="26"/>
  <c r="C33" i="26"/>
  <c r="C19" i="26"/>
  <c r="C217" i="26"/>
  <c r="C209" i="26"/>
  <c r="C193" i="26"/>
  <c r="C177" i="26"/>
  <c r="C161" i="26"/>
  <c r="C145" i="26"/>
  <c r="C129" i="26"/>
  <c r="C121" i="26"/>
  <c r="C105" i="26"/>
  <c r="C89" i="26"/>
  <c r="C73" i="26"/>
  <c r="C57" i="26"/>
  <c r="C41" i="26"/>
  <c r="C26" i="26"/>
  <c r="C18" i="26"/>
  <c r="C10" i="26"/>
  <c r="C216" i="26"/>
  <c r="C208" i="26"/>
  <c r="C200" i="26"/>
  <c r="C192" i="26"/>
  <c r="C184" i="26"/>
  <c r="C176" i="26"/>
  <c r="C168" i="26"/>
  <c r="C160" i="26"/>
  <c r="C152" i="26"/>
  <c r="C144" i="26"/>
  <c r="C136" i="26"/>
  <c r="C128" i="26"/>
  <c r="C120" i="26"/>
  <c r="C112" i="26"/>
  <c r="C104" i="26"/>
  <c r="C96" i="26"/>
  <c r="C88" i="26"/>
  <c r="C80" i="26"/>
  <c r="C72" i="26"/>
  <c r="C64" i="26"/>
  <c r="C56" i="26"/>
  <c r="C48" i="26"/>
  <c r="C40" i="26"/>
  <c r="C32" i="26"/>
  <c r="C63" i="26"/>
  <c r="C55" i="26"/>
  <c r="C47" i="26"/>
  <c r="C39" i="26"/>
  <c r="C31" i="26"/>
  <c r="K24" i="26" l="1"/>
  <c r="Q2" i="26"/>
  <c r="R5" i="22" s="1"/>
  <c r="Y4" i="22" s="1"/>
  <c r="AM12" i="45" s="1"/>
  <c r="AM63" i="45" s="1"/>
  <c r="B11934" i="26"/>
  <c r="B12358" i="26"/>
  <c r="B12501" i="26"/>
  <c r="B12403" i="26"/>
  <c r="B12463" i="26"/>
  <c r="B12002" i="26"/>
  <c r="B12428" i="26"/>
  <c r="B12139" i="26"/>
  <c r="B12482" i="26"/>
  <c r="B12431" i="26"/>
  <c r="B12193" i="26"/>
  <c r="B11583" i="26"/>
  <c r="B12469" i="26"/>
  <c r="B12385" i="26"/>
  <c r="B12127" i="26"/>
  <c r="B11750" i="26"/>
  <c r="B12485" i="26"/>
  <c r="B12442" i="26"/>
  <c r="B12353" i="26"/>
  <c r="B11919" i="26"/>
  <c r="B12450" i="26"/>
  <c r="B12401" i="26"/>
  <c r="B11915" i="26"/>
  <c r="B12425" i="26"/>
  <c r="B12350" i="26"/>
  <c r="B11804" i="26"/>
  <c r="B12505" i="26"/>
  <c r="B12456" i="26"/>
  <c r="B12421" i="26"/>
  <c r="B12174" i="26"/>
  <c r="B12386" i="26"/>
  <c r="B12315" i="26"/>
  <c r="B12268" i="26"/>
  <c r="B12189" i="26"/>
  <c r="B12145" i="26"/>
  <c r="B12057" i="26"/>
  <c r="B11962" i="26"/>
  <c r="B11894" i="26"/>
  <c r="B11828" i="26"/>
  <c r="B11774" i="26"/>
  <c r="B11651" i="26"/>
  <c r="B12373" i="26"/>
  <c r="B12314" i="26"/>
  <c r="B12162" i="26"/>
  <c r="B12093" i="26"/>
  <c r="B12048" i="26"/>
  <c r="B11989" i="26"/>
  <c r="B11928" i="26"/>
  <c r="B11875" i="26"/>
  <c r="B11797" i="26"/>
  <c r="B11578" i="26"/>
  <c r="B12366" i="26"/>
  <c r="B12303" i="26"/>
  <c r="B12259" i="26"/>
  <c r="B12202" i="26"/>
  <c r="B12161" i="26"/>
  <c r="B12107" i="26"/>
  <c r="B12047" i="26"/>
  <c r="B12005" i="26"/>
  <c r="B11914" i="26"/>
  <c r="B11845" i="26"/>
  <c r="B11784" i="26"/>
  <c r="B11606" i="26"/>
  <c r="B12295" i="26"/>
  <c r="B12229" i="26"/>
  <c r="B12169" i="26"/>
  <c r="B12120" i="26"/>
  <c r="B12055" i="26"/>
  <c r="B11988" i="26"/>
  <c r="B11921" i="26"/>
  <c r="B11857" i="26"/>
  <c r="B11792" i="26"/>
  <c r="B11602" i="26"/>
  <c r="B12365" i="26"/>
  <c r="B12290" i="26"/>
  <c r="B12247" i="26"/>
  <c r="B12129" i="26"/>
  <c r="B12051" i="26"/>
  <c r="B11970" i="26"/>
  <c r="B11925" i="26"/>
  <c r="B11861" i="26"/>
  <c r="B11778" i="26"/>
  <c r="B11696" i="26"/>
  <c r="B12302" i="26"/>
  <c r="B12240" i="26"/>
  <c r="B12159" i="26"/>
  <c r="B12088" i="26"/>
  <c r="B12042" i="26"/>
  <c r="B11974" i="26"/>
  <c r="B11924" i="26"/>
  <c r="B11860" i="26"/>
  <c r="B11814" i="26"/>
  <c r="B11767" i="26"/>
  <c r="B11448" i="26"/>
  <c r="B12339" i="26"/>
  <c r="B12269" i="26"/>
  <c r="B12213" i="26"/>
  <c r="B12158" i="26"/>
  <c r="B12109" i="26"/>
  <c r="B12062" i="26"/>
  <c r="B12007" i="26"/>
  <c r="B11958" i="26"/>
  <c r="B11882" i="26"/>
  <c r="B11800" i="26"/>
  <c r="B11742" i="26"/>
  <c r="B11695" i="26"/>
  <c r="B11629" i="26"/>
  <c r="B11582" i="26"/>
  <c r="B11531" i="26"/>
  <c r="B11463" i="26"/>
  <c r="B11338" i="26"/>
  <c r="B11700" i="26"/>
  <c r="B11654" i="26"/>
  <c r="B11585" i="26"/>
  <c r="B11521" i="26"/>
  <c r="B11439" i="26"/>
  <c r="B11707" i="26"/>
  <c r="B11627" i="26"/>
  <c r="B11565" i="26"/>
  <c r="B11503" i="26"/>
  <c r="B11425" i="26"/>
  <c r="B11125" i="26"/>
  <c r="B11685" i="26"/>
  <c r="B11611" i="26"/>
  <c r="B11535" i="26"/>
  <c r="B11459" i="26"/>
  <c r="B11344" i="26"/>
  <c r="B11699" i="26"/>
  <c r="B11643" i="26"/>
  <c r="B11579" i="26"/>
  <c r="B11534" i="26"/>
  <c r="B11476" i="26"/>
  <c r="B11310" i="26"/>
  <c r="B11715" i="26"/>
  <c r="B11626" i="26"/>
  <c r="B11540" i="26"/>
  <c r="B11480" i="26"/>
  <c r="B11212" i="26"/>
  <c r="B11697" i="26"/>
  <c r="B11658" i="26"/>
  <c r="B11603" i="26"/>
  <c r="B11518" i="26"/>
  <c r="B11449" i="26"/>
  <c r="B11259" i="26"/>
  <c r="B11441" i="26"/>
  <c r="B11343" i="26"/>
  <c r="B11281" i="26"/>
  <c r="B11188" i="26"/>
  <c r="B11419" i="26"/>
  <c r="B11369" i="26"/>
  <c r="B11314" i="26"/>
  <c r="B11242" i="26"/>
  <c r="B11132" i="26"/>
  <c r="B11486" i="26"/>
  <c r="B11422" i="26"/>
  <c r="B11363" i="26"/>
  <c r="B11296" i="26"/>
  <c r="B11193" i="26"/>
  <c r="B11116" i="26"/>
  <c r="B11308" i="26"/>
  <c r="B11233" i="26"/>
  <c r="B11130" i="26"/>
  <c r="B11455" i="26"/>
  <c r="B11380" i="26"/>
  <c r="B11303" i="26"/>
  <c r="B11214" i="26"/>
  <c r="B11057" i="26"/>
  <c r="B11269" i="26"/>
  <c r="B11174" i="26"/>
  <c r="B10955" i="26"/>
  <c r="B11394" i="26"/>
  <c r="B11340" i="26"/>
  <c r="B11238" i="26"/>
  <c r="B11127" i="26"/>
  <c r="B11286" i="26"/>
  <c r="B11192" i="26"/>
  <c r="B11074" i="26"/>
  <c r="B11014" i="26"/>
  <c r="B10951" i="26"/>
  <c r="B11283" i="26"/>
  <c r="B11234" i="26"/>
  <c r="B11186" i="26"/>
  <c r="B11140" i="26"/>
  <c r="B11085" i="26"/>
  <c r="B11031" i="26"/>
  <c r="B10784" i="26"/>
  <c r="B11099" i="26"/>
  <c r="B10999" i="26"/>
  <c r="B11008" i="26"/>
  <c r="B10741" i="26"/>
  <c r="B11246" i="26"/>
  <c r="B11205" i="26"/>
  <c r="B11150" i="26"/>
  <c r="B11097" i="26"/>
  <c r="B11046" i="26"/>
  <c r="B10967" i="26"/>
  <c r="B10993" i="26"/>
  <c r="B11087" i="26"/>
  <c r="B11049" i="26"/>
  <c r="B10997" i="26"/>
  <c r="B10828" i="26"/>
  <c r="B10964" i="26"/>
  <c r="B10917" i="26"/>
  <c r="B10857" i="26"/>
  <c r="B10800" i="26"/>
  <c r="B10738" i="26"/>
  <c r="B10679" i="26"/>
  <c r="B10924" i="26"/>
  <c r="B10851" i="26"/>
  <c r="B10794" i="26"/>
  <c r="B10744" i="26"/>
  <c r="B10579" i="26"/>
  <c r="B10939" i="26"/>
  <c r="B10893" i="26"/>
  <c r="B10840" i="26"/>
  <c r="B10779" i="26"/>
  <c r="B10699" i="26"/>
  <c r="B10535" i="26"/>
  <c r="B10935" i="26"/>
  <c r="B10892" i="26"/>
  <c r="B10793" i="26"/>
  <c r="B10736" i="26"/>
  <c r="B10677" i="26"/>
  <c r="B10949" i="26"/>
  <c r="B10843" i="26"/>
  <c r="B10747" i="26"/>
  <c r="B10564" i="26"/>
  <c r="B10944" i="26"/>
  <c r="B10895" i="26"/>
  <c r="B10854" i="26"/>
  <c r="B10782" i="26"/>
  <c r="B10718" i="26"/>
  <c r="B10676" i="26"/>
  <c r="B10976" i="26"/>
  <c r="B10911" i="26"/>
  <c r="B10817" i="26"/>
  <c r="B10766" i="26"/>
  <c r="B10697" i="26"/>
  <c r="B10388" i="26"/>
  <c r="B10628" i="26"/>
  <c r="B10545" i="26"/>
  <c r="B10478" i="26"/>
  <c r="B10434" i="26"/>
  <c r="B10392" i="26"/>
  <c r="B10669" i="26"/>
  <c r="B10614" i="26"/>
  <c r="B10526" i="26"/>
  <c r="B10481" i="26"/>
  <c r="B10429" i="26"/>
  <c r="B10372" i="26"/>
  <c r="B10623" i="26"/>
  <c r="B10547" i="26"/>
  <c r="B10495" i="26"/>
  <c r="B10433" i="26"/>
  <c r="B10262" i="26"/>
  <c r="B10634" i="26"/>
  <c r="B10597" i="26"/>
  <c r="B10518" i="26"/>
  <c r="B10425" i="26"/>
  <c r="B10291" i="26"/>
  <c r="B10659" i="26"/>
  <c r="B10552" i="26"/>
  <c r="B10480" i="26"/>
  <c r="B10428" i="26"/>
  <c r="B10383" i="26"/>
  <c r="B10094" i="26"/>
  <c r="B10621" i="26"/>
  <c r="B10556" i="26"/>
  <c r="B10483" i="26"/>
  <c r="B10406" i="26"/>
  <c r="B10222" i="26"/>
  <c r="B10646" i="26"/>
  <c r="B10586" i="26"/>
  <c r="B10520" i="26"/>
  <c r="B10459" i="26"/>
  <c r="B10414" i="26"/>
  <c r="B10370" i="26"/>
  <c r="B10017" i="26"/>
  <c r="B10292" i="26"/>
  <c r="B10241" i="26"/>
  <c r="B10166" i="26"/>
  <c r="B10086" i="26"/>
  <c r="B10022" i="26"/>
  <c r="B10325" i="26"/>
  <c r="B10250" i="26"/>
  <c r="B10188" i="26"/>
  <c r="B10105" i="26"/>
  <c r="B10041" i="26"/>
  <c r="B10270" i="26"/>
  <c r="B10200" i="26"/>
  <c r="B10144" i="26"/>
  <c r="B10063" i="26"/>
  <c r="B10363" i="26"/>
  <c r="B10300" i="26"/>
  <c r="B10257" i="26"/>
  <c r="B10215" i="26"/>
  <c r="B10148" i="26"/>
  <c r="B10089" i="26"/>
  <c r="B10358" i="26"/>
  <c r="B10299" i="26"/>
  <c r="B10264" i="26"/>
  <c r="B10195" i="26"/>
  <c r="B10142" i="26"/>
  <c r="B10088" i="26"/>
  <c r="B10032" i="26"/>
  <c r="B10344" i="26"/>
  <c r="B10260" i="26"/>
  <c r="B10198" i="26"/>
  <c r="B10127" i="26"/>
  <c r="B10052" i="26"/>
  <c r="B10331" i="26"/>
  <c r="B10251" i="26"/>
  <c r="B10185" i="26"/>
  <c r="B10123" i="26"/>
  <c r="B10082" i="26"/>
  <c r="B11893" i="26"/>
  <c r="B12470" i="26"/>
  <c r="B12070" i="26"/>
  <c r="B12036" i="26"/>
  <c r="B12399" i="26"/>
  <c r="B12006" i="26"/>
  <c r="B12473" i="26"/>
  <c r="B12423" i="26"/>
  <c r="B12163" i="26"/>
  <c r="B12451" i="26"/>
  <c r="B12343" i="26"/>
  <c r="B12094" i="26"/>
  <c r="B12480" i="26"/>
  <c r="B12437" i="26"/>
  <c r="B12333" i="26"/>
  <c r="B11813" i="26"/>
  <c r="B12445" i="26"/>
  <c r="B12394" i="26"/>
  <c r="B12417" i="26"/>
  <c r="B12330" i="26"/>
  <c r="B11427" i="26"/>
  <c r="B12502" i="26"/>
  <c r="B12453" i="26"/>
  <c r="B12416" i="26"/>
  <c r="B12142" i="26"/>
  <c r="B12377" i="26"/>
  <c r="B12311" i="26"/>
  <c r="B12260" i="26"/>
  <c r="B12184" i="26"/>
  <c r="B12123" i="26"/>
  <c r="B12044" i="26"/>
  <c r="B11957" i="26"/>
  <c r="B11885" i="26"/>
  <c r="B11824" i="26"/>
  <c r="B11770" i="26"/>
  <c r="B11586" i="26"/>
  <c r="B12355" i="26"/>
  <c r="B12287" i="26"/>
  <c r="B12135" i="26"/>
  <c r="B12090" i="26"/>
  <c r="B12040" i="26"/>
  <c r="B11985" i="26"/>
  <c r="B11911" i="26"/>
  <c r="B11870" i="26"/>
  <c r="B11789" i="26"/>
  <c r="B11549" i="26"/>
  <c r="B12362" i="26"/>
  <c r="B12296" i="26"/>
  <c r="B12254" i="26"/>
  <c r="B12197" i="26"/>
  <c r="B12150" i="26"/>
  <c r="B12102" i="26"/>
  <c r="B12043" i="26"/>
  <c r="B11980" i="26"/>
  <c r="B11910" i="26"/>
  <c r="B11832" i="26"/>
  <c r="B11779" i="26"/>
  <c r="B11575" i="26"/>
  <c r="B12286" i="26"/>
  <c r="B12214" i="26"/>
  <c r="B12165" i="26"/>
  <c r="B12116" i="26"/>
  <c r="B12046" i="26"/>
  <c r="B11975" i="26"/>
  <c r="B11909" i="26"/>
  <c r="B11844" i="26"/>
  <c r="B11783" i="26"/>
  <c r="B11505" i="26"/>
  <c r="B12361" i="26"/>
  <c r="B12285" i="26"/>
  <c r="B12234" i="26"/>
  <c r="B12124" i="26"/>
  <c r="B12038" i="26"/>
  <c r="B11965" i="26"/>
  <c r="B11917" i="26"/>
  <c r="B11853" i="26"/>
  <c r="B11775" i="26"/>
  <c r="B11598" i="26"/>
  <c r="B12289" i="26"/>
  <c r="B12228" i="26"/>
  <c r="B12154" i="26"/>
  <c r="B12084" i="26"/>
  <c r="B12033" i="26"/>
  <c r="B11969" i="26"/>
  <c r="B11913" i="26"/>
  <c r="B11849" i="26"/>
  <c r="B11811" i="26"/>
  <c r="B11755" i="26"/>
  <c r="B11373" i="26"/>
  <c r="B12332" i="26"/>
  <c r="B12265" i="26"/>
  <c r="B12210" i="26"/>
  <c r="B12153" i="26"/>
  <c r="B12104" i="26"/>
  <c r="B12058" i="26"/>
  <c r="B11998" i="26"/>
  <c r="B11946" i="26"/>
  <c r="B11879" i="26"/>
  <c r="B11786" i="26"/>
  <c r="B11687" i="26"/>
  <c r="B11691" i="26"/>
  <c r="B11623" i="26"/>
  <c r="B11570" i="26"/>
  <c r="B11527" i="26"/>
  <c r="B11447" i="26"/>
  <c r="B11329" i="26"/>
  <c r="B11690" i="26"/>
  <c r="B11649" i="26"/>
  <c r="B11577" i="26"/>
  <c r="B11508" i="26"/>
  <c r="B11383" i="26"/>
  <c r="B11686" i="26"/>
  <c r="B11615" i="26"/>
  <c r="B11555" i="26"/>
  <c r="B11477" i="26"/>
  <c r="B11415" i="26"/>
  <c r="B11041" i="26"/>
  <c r="B11680" i="26"/>
  <c r="B11600" i="26"/>
  <c r="B11525" i="26"/>
  <c r="B11451" i="26"/>
  <c r="B11335" i="26"/>
  <c r="B11689" i="26"/>
  <c r="B11635" i="26"/>
  <c r="B11576" i="26"/>
  <c r="B11529" i="26"/>
  <c r="B11466" i="26"/>
  <c r="B11274" i="26"/>
  <c r="B11709" i="26"/>
  <c r="B11614" i="26"/>
  <c r="B11537" i="26"/>
  <c r="B11474" i="26"/>
  <c r="B11157" i="26"/>
  <c r="B11693" i="26"/>
  <c r="B11655" i="26"/>
  <c r="B11599" i="26"/>
  <c r="B11510" i="26"/>
  <c r="B11428" i="26"/>
  <c r="B11151" i="26"/>
  <c r="B11432" i="26"/>
  <c r="B11330" i="26"/>
  <c r="B11275" i="26"/>
  <c r="B11167" i="26"/>
  <c r="B11416" i="26"/>
  <c r="B11364" i="26"/>
  <c r="B11305" i="26"/>
  <c r="B11236" i="26"/>
  <c r="B11106" i="26"/>
  <c r="B11467" i="26"/>
  <c r="B11403" i="26"/>
  <c r="B11357" i="26"/>
  <c r="B11284" i="26"/>
  <c r="B11181" i="26"/>
  <c r="B11105" i="26"/>
  <c r="B11304" i="26"/>
  <c r="B11216" i="26"/>
  <c r="B11122" i="26"/>
  <c r="B11442" i="26"/>
  <c r="B11376" i="26"/>
  <c r="B11299" i="26"/>
  <c r="B11162" i="26"/>
  <c r="B11045" i="26"/>
  <c r="B11262" i="26"/>
  <c r="B11135" i="26"/>
  <c r="B10692" i="26"/>
  <c r="B11391" i="26"/>
  <c r="B11337" i="26"/>
  <c r="B11231" i="26"/>
  <c r="B11120" i="26"/>
  <c r="B11254" i="26"/>
  <c r="B11161" i="26"/>
  <c r="B11071" i="26"/>
  <c r="B11009" i="26"/>
  <c r="B10884" i="26"/>
  <c r="B11280" i="26"/>
  <c r="B11225" i="26"/>
  <c r="B11183" i="26"/>
  <c r="B11124" i="26"/>
  <c r="B11081" i="26"/>
  <c r="B11026" i="26"/>
  <c r="B10749" i="26"/>
  <c r="B11094" i="26"/>
  <c r="B10986" i="26"/>
  <c r="B11005" i="26"/>
  <c r="B10708" i="26"/>
  <c r="B11237" i="26"/>
  <c r="B11200" i="26"/>
  <c r="B11147" i="26"/>
  <c r="B11093" i="26"/>
  <c r="B11030" i="26"/>
  <c r="B10937" i="26"/>
  <c r="B10989" i="26"/>
  <c r="B11083" i="26"/>
  <c r="B11038" i="26"/>
  <c r="B10992" i="26"/>
  <c r="B10795" i="26"/>
  <c r="B10959" i="26"/>
  <c r="B10906" i="26"/>
  <c r="B10853" i="26"/>
  <c r="B10796" i="26"/>
  <c r="B10726" i="26"/>
  <c r="B10615" i="26"/>
  <c r="B10921" i="26"/>
  <c r="B10848" i="26"/>
  <c r="B10780" i="26"/>
  <c r="B10737" i="26"/>
  <c r="B10539" i="26"/>
  <c r="B10936" i="26"/>
  <c r="B10883" i="26"/>
  <c r="B10823" i="26"/>
  <c r="B10771" i="26"/>
  <c r="B10695" i="26"/>
  <c r="B10503" i="26"/>
  <c r="B10931" i="26"/>
  <c r="B10887" i="26"/>
  <c r="B10790" i="26"/>
  <c r="B10732" i="26"/>
  <c r="B10664" i="26"/>
  <c r="B10930" i="26"/>
  <c r="B10839" i="26"/>
  <c r="B10731" i="26"/>
  <c r="B10527" i="26"/>
  <c r="B10941" i="26"/>
  <c r="B10890" i="26"/>
  <c r="B10822" i="26"/>
  <c r="B10778" i="26"/>
  <c r="B10714" i="26"/>
  <c r="B10657" i="26"/>
  <c r="B10972" i="26"/>
  <c r="B10902" i="26"/>
  <c r="B10813" i="26"/>
  <c r="B10755" i="26"/>
  <c r="B10688" i="26"/>
  <c r="B10306" i="26"/>
  <c r="B10585" i="26"/>
  <c r="B10540" i="26"/>
  <c r="B10474" i="26"/>
  <c r="B10430" i="26"/>
  <c r="B10377" i="26"/>
  <c r="B10660" i="26"/>
  <c r="B10595" i="26"/>
  <c r="B10522" i="26"/>
  <c r="B10477" i="26"/>
  <c r="B10421" i="26"/>
  <c r="B10365" i="26"/>
  <c r="B10613" i="26"/>
  <c r="B10543" i="26"/>
  <c r="B10490" i="26"/>
  <c r="B10403" i="26"/>
  <c r="B10233" i="26"/>
  <c r="B10630" i="26"/>
  <c r="B10591" i="26"/>
  <c r="B10510" i="26"/>
  <c r="B10420" i="26"/>
  <c r="B10228" i="26"/>
  <c r="B10655" i="26"/>
  <c r="B10546" i="26"/>
  <c r="B10476" i="26"/>
  <c r="B10424" i="26"/>
  <c r="B10379" i="26"/>
  <c r="B10060" i="26"/>
  <c r="B10611" i="26"/>
  <c r="B10537" i="26"/>
  <c r="B10479" i="26"/>
  <c r="B10401" i="26"/>
  <c r="B10160" i="26"/>
  <c r="B10637" i="26"/>
  <c r="B10581" i="26"/>
  <c r="B10504" i="26"/>
  <c r="B10453" i="26"/>
  <c r="B10405" i="26"/>
  <c r="B10347" i="26"/>
  <c r="B10356" i="26"/>
  <c r="B10287" i="26"/>
  <c r="B10229" i="26"/>
  <c r="B10152" i="26"/>
  <c r="B10073" i="26"/>
  <c r="B10360" i="26"/>
  <c r="B10316" i="26"/>
  <c r="B10243" i="26"/>
  <c r="B10184" i="26"/>
  <c r="B10101" i="26"/>
  <c r="B10037" i="26"/>
  <c r="B10261" i="26"/>
  <c r="B10187" i="26"/>
  <c r="B10125" i="26"/>
  <c r="B10059" i="26"/>
  <c r="B10359" i="26"/>
  <c r="B10295" i="26"/>
  <c r="B10249" i="26"/>
  <c r="B10210" i="26"/>
  <c r="B10143" i="26"/>
  <c r="B10080" i="26"/>
  <c r="B10354" i="26"/>
  <c r="B10294" i="26"/>
  <c r="B10256" i="26"/>
  <c r="B10192" i="26"/>
  <c r="B10136" i="26"/>
  <c r="B10083" i="26"/>
  <c r="B10028" i="26"/>
  <c r="B10319" i="26"/>
  <c r="B10252" i="26"/>
  <c r="B10191" i="26"/>
  <c r="B10115" i="26"/>
  <c r="B10048" i="26"/>
  <c r="B10323" i="26"/>
  <c r="B10238" i="26"/>
  <c r="B10170" i="26"/>
  <c r="B10119" i="26"/>
  <c r="B10077" i="26"/>
  <c r="B12231" i="26"/>
  <c r="B12504" i="26"/>
  <c r="B12407" i="26"/>
  <c r="B12498" i="26"/>
  <c r="B12390" i="26"/>
  <c r="B11972" i="26"/>
  <c r="B12466" i="26"/>
  <c r="B12415" i="26"/>
  <c r="B12066" i="26"/>
  <c r="B12438" i="26"/>
  <c r="B12334" i="26"/>
  <c r="B12060" i="26"/>
  <c r="B12472" i="26"/>
  <c r="B12426" i="26"/>
  <c r="B12283" i="26"/>
  <c r="B11746" i="26"/>
  <c r="B12441" i="26"/>
  <c r="B12363" i="26"/>
  <c r="B12412" i="26"/>
  <c r="B12307" i="26"/>
  <c r="B12495" i="26"/>
  <c r="B12448" i="26"/>
  <c r="B12391" i="26"/>
  <c r="B11871" i="26"/>
  <c r="B12374" i="26"/>
  <c r="B12304" i="26"/>
  <c r="B12251" i="26"/>
  <c r="B12180" i="26"/>
  <c r="B12108" i="26"/>
  <c r="B12024" i="26"/>
  <c r="B11949" i="26"/>
  <c r="B11876" i="26"/>
  <c r="B11810" i="26"/>
  <c r="B11765" i="26"/>
  <c r="B11557" i="26"/>
  <c r="B12349" i="26"/>
  <c r="B12250" i="26"/>
  <c r="B12131" i="26"/>
  <c r="B12086" i="26"/>
  <c r="B12031" i="26"/>
  <c r="B11967" i="26"/>
  <c r="B11905" i="26"/>
  <c r="B11864" i="26"/>
  <c r="B11785" i="26"/>
  <c r="B11418" i="26"/>
  <c r="B12354" i="26"/>
  <c r="B12291" i="26"/>
  <c r="B12249" i="26"/>
  <c r="B12192" i="26"/>
  <c r="B12147" i="26"/>
  <c r="B12098" i="26"/>
  <c r="B12039" i="26"/>
  <c r="B11976" i="26"/>
  <c r="B11904" i="26"/>
  <c r="B11822" i="26"/>
  <c r="B11776" i="26"/>
  <c r="B11544" i="26"/>
  <c r="B12281" i="26"/>
  <c r="B12211" i="26"/>
  <c r="B12160" i="26"/>
  <c r="B12113" i="26"/>
  <c r="B12035" i="26"/>
  <c r="B11971" i="26"/>
  <c r="B11903" i="26"/>
  <c r="B11840" i="26"/>
  <c r="B11763" i="26"/>
  <c r="B11395" i="26"/>
  <c r="B12352" i="26"/>
  <c r="B12280" i="26"/>
  <c r="B12224" i="26"/>
  <c r="B12119" i="26"/>
  <c r="B12034" i="26"/>
  <c r="B11960" i="26"/>
  <c r="B11908" i="26"/>
  <c r="B11835" i="26"/>
  <c r="B11768" i="26"/>
  <c r="B11567" i="26"/>
  <c r="B12284" i="26"/>
  <c r="B12204" i="26"/>
  <c r="B12149" i="26"/>
  <c r="B12080" i="26"/>
  <c r="B12028" i="26"/>
  <c r="B11964" i="26"/>
  <c r="B11907" i="26"/>
  <c r="B11843" i="26"/>
  <c r="B11801" i="26"/>
  <c r="B11743" i="26"/>
  <c r="B11145" i="26"/>
  <c r="B12328" i="26"/>
  <c r="B12261" i="26"/>
  <c r="B12207" i="26"/>
  <c r="B12136" i="26"/>
  <c r="B12100" i="26"/>
  <c r="B12049" i="26"/>
  <c r="B11995" i="26"/>
  <c r="B11943" i="26"/>
  <c r="B11873" i="26"/>
  <c r="B11781" i="26"/>
  <c r="B11492" i="26"/>
  <c r="B11682" i="26"/>
  <c r="B11620" i="26"/>
  <c r="B11563" i="26"/>
  <c r="B11513" i="26"/>
  <c r="B11440" i="26"/>
  <c r="B11244" i="26"/>
  <c r="B11681" i="26"/>
  <c r="B11645" i="26"/>
  <c r="B11574" i="26"/>
  <c r="B11504" i="26"/>
  <c r="B11289" i="26"/>
  <c r="B11664" i="26"/>
  <c r="B11612" i="26"/>
  <c r="B11546" i="26"/>
  <c r="B11469" i="26"/>
  <c r="B11381" i="26"/>
  <c r="B11729" i="26"/>
  <c r="B11677" i="26"/>
  <c r="B11592" i="26"/>
  <c r="B11511" i="26"/>
  <c r="B11437" i="26"/>
  <c r="B11172" i="26"/>
  <c r="B11684" i="26"/>
  <c r="B11618" i="26"/>
  <c r="B11572" i="26"/>
  <c r="B11524" i="26"/>
  <c r="B11450" i="26"/>
  <c r="B11218" i="26"/>
  <c r="B11698" i="26"/>
  <c r="B11595" i="26"/>
  <c r="B11533" i="26"/>
  <c r="B11443" i="26"/>
  <c r="B11738" i="26"/>
  <c r="B11688" i="26"/>
  <c r="B11646" i="26"/>
  <c r="B11590" i="26"/>
  <c r="B11497" i="26"/>
  <c r="B11411" i="26"/>
  <c r="B10856" i="26"/>
  <c r="B11424" i="26"/>
  <c r="B11325" i="26"/>
  <c r="B11268" i="26"/>
  <c r="B11158" i="26"/>
  <c r="B11413" i="26"/>
  <c r="B11358" i="26"/>
  <c r="B11301" i="26"/>
  <c r="B11223" i="26"/>
  <c r="B11096" i="26"/>
  <c r="B11462" i="26"/>
  <c r="B11397" i="26"/>
  <c r="B11346" i="26"/>
  <c r="B11273" i="26"/>
  <c r="B11170" i="26"/>
  <c r="B11082" i="26"/>
  <c r="B11295" i="26"/>
  <c r="B11185" i="26"/>
  <c r="B11059" i="26"/>
  <c r="B11429" i="26"/>
  <c r="B11356" i="26"/>
  <c r="B11294" i="26"/>
  <c r="B11153" i="26"/>
  <c r="B11035" i="26"/>
  <c r="B11255" i="26"/>
  <c r="B11128" i="26"/>
  <c r="B11420" i="26"/>
  <c r="B11384" i="26"/>
  <c r="B11334" i="26"/>
  <c r="B11220" i="26"/>
  <c r="B11109" i="26"/>
  <c r="B11243" i="26"/>
  <c r="B11152" i="26"/>
  <c r="B11066" i="26"/>
  <c r="B11006" i="26"/>
  <c r="B10852" i="26"/>
  <c r="B11276" i="26"/>
  <c r="B11222" i="26"/>
  <c r="B11180" i="26"/>
  <c r="B11115" i="26"/>
  <c r="B11065" i="26"/>
  <c r="B11018" i="26"/>
  <c r="B10716" i="26"/>
  <c r="B11089" i="26"/>
  <c r="B10982" i="26"/>
  <c r="B11002" i="26"/>
  <c r="B10675" i="26"/>
  <c r="B11227" i="26"/>
  <c r="B11189" i="26"/>
  <c r="B11143" i="26"/>
  <c r="B11084" i="26"/>
  <c r="B11021" i="26"/>
  <c r="B10870" i="26"/>
  <c r="B10933" i="26"/>
  <c r="B11079" i="26"/>
  <c r="B11034" i="26"/>
  <c r="B10988" i="26"/>
  <c r="B10764" i="26"/>
  <c r="B10956" i="26"/>
  <c r="B10898" i="26"/>
  <c r="B10849" i="26"/>
  <c r="B10788" i="26"/>
  <c r="B10721" i="26"/>
  <c r="B10589" i="26"/>
  <c r="B10910" i="26"/>
  <c r="B10844" i="26"/>
  <c r="B10776" i="26"/>
  <c r="B10733" i="26"/>
  <c r="B10508" i="26"/>
  <c r="B10927" i="26"/>
  <c r="B10879" i="26"/>
  <c r="B10819" i="26"/>
  <c r="B10758" i="26"/>
  <c r="B10682" i="26"/>
  <c r="B10180" i="26"/>
  <c r="B10919" i="26"/>
  <c r="B10872" i="26"/>
  <c r="B10786" i="26"/>
  <c r="B10723" i="26"/>
  <c r="B10632" i="26"/>
  <c r="B10923" i="26"/>
  <c r="B10835" i="26"/>
  <c r="B10727" i="26"/>
  <c r="B10110" i="26"/>
  <c r="B10938" i="26"/>
  <c r="B10881" i="26"/>
  <c r="B10818" i="26"/>
  <c r="B10770" i="26"/>
  <c r="B10710" i="26"/>
  <c r="B10624" i="26"/>
  <c r="B10969" i="26"/>
  <c r="B10886" i="26"/>
  <c r="B10805" i="26"/>
  <c r="B10750" i="26"/>
  <c r="B10684" i="26"/>
  <c r="B10662" i="26"/>
  <c r="B10580" i="26"/>
  <c r="B10536" i="26"/>
  <c r="B10470" i="26"/>
  <c r="B10427" i="26"/>
  <c r="B10373" i="26"/>
  <c r="B10653" i="26"/>
  <c r="B10592" i="26"/>
  <c r="B10515" i="26"/>
  <c r="B10469" i="26"/>
  <c r="B10412" i="26"/>
  <c r="B10237" i="26"/>
  <c r="B10609" i="26"/>
  <c r="B10538" i="26"/>
  <c r="B10473" i="26"/>
  <c r="B10398" i="26"/>
  <c r="B10204" i="26"/>
  <c r="B10626" i="26"/>
  <c r="B10588" i="26"/>
  <c r="B10502" i="26"/>
  <c r="B10416" i="26"/>
  <c r="B10129" i="26"/>
  <c r="B10651" i="26"/>
  <c r="B10542" i="26"/>
  <c r="B10472" i="26"/>
  <c r="B10415" i="26"/>
  <c r="B10371" i="26"/>
  <c r="B10026" i="26"/>
  <c r="B10608" i="26"/>
  <c r="B10529" i="26"/>
  <c r="B10471" i="26"/>
  <c r="B10386" i="26"/>
  <c r="B10122" i="26"/>
  <c r="B10620" i="26"/>
  <c r="B10575" i="26"/>
  <c r="B10497" i="26"/>
  <c r="B10449" i="26"/>
  <c r="B10396" i="26"/>
  <c r="B10279" i="26"/>
  <c r="B10339" i="26"/>
  <c r="B10271" i="26"/>
  <c r="B10212" i="26"/>
  <c r="B10145" i="26"/>
  <c r="B10069" i="26"/>
  <c r="B10351" i="26"/>
  <c r="B10312" i="26"/>
  <c r="B10219" i="26"/>
  <c r="B10169" i="26"/>
  <c r="B10081" i="26"/>
  <c r="B10021" i="26"/>
  <c r="B10258" i="26"/>
  <c r="B10176" i="26"/>
  <c r="B10113" i="26"/>
  <c r="B10054" i="26"/>
  <c r="B10350" i="26"/>
  <c r="B10289" i="26"/>
  <c r="B10239" i="26"/>
  <c r="B10207" i="26"/>
  <c r="B10131" i="26"/>
  <c r="B10067" i="26"/>
  <c r="B10349" i="26"/>
  <c r="B10288" i="26"/>
  <c r="B10248" i="26"/>
  <c r="B10178" i="26"/>
  <c r="B10124" i="26"/>
  <c r="B10079" i="26"/>
  <c r="B10024" i="26"/>
  <c r="B10314" i="26"/>
  <c r="B10234" i="26"/>
  <c r="B10182" i="26"/>
  <c r="B10107" i="26"/>
  <c r="B10035" i="26"/>
  <c r="B10318" i="26"/>
  <c r="B10220" i="26"/>
  <c r="B10167" i="26"/>
  <c r="B10111" i="26"/>
  <c r="B10051" i="26"/>
  <c r="B12474" i="26"/>
  <c r="B12336" i="26"/>
  <c r="B12491" i="26"/>
  <c r="B12379" i="26"/>
  <c r="B11939" i="26"/>
  <c r="B12500" i="26"/>
  <c r="B12459" i="26"/>
  <c r="B12406" i="26"/>
  <c r="B12032" i="26"/>
  <c r="B12434" i="26"/>
  <c r="B12319" i="26"/>
  <c r="B12027" i="26"/>
  <c r="B12468" i="26"/>
  <c r="B12419" i="26"/>
  <c r="B12216" i="26"/>
  <c r="B11517" i="26"/>
  <c r="B12499" i="26"/>
  <c r="B12436" i="26"/>
  <c r="B12340" i="26"/>
  <c r="B12506" i="26"/>
  <c r="B12408" i="26"/>
  <c r="B12242" i="26"/>
  <c r="B12487" i="26"/>
  <c r="B12444" i="26"/>
  <c r="B12370" i="26"/>
  <c r="B11833" i="26"/>
  <c r="B12367" i="26"/>
  <c r="B12297" i="26"/>
  <c r="B12236" i="26"/>
  <c r="B12177" i="26"/>
  <c r="B12095" i="26"/>
  <c r="B12015" i="26"/>
  <c r="B11940" i="26"/>
  <c r="B11872" i="26"/>
  <c r="B11805" i="26"/>
  <c r="B11761" i="26"/>
  <c r="B11488" i="26"/>
  <c r="B12341" i="26"/>
  <c r="B12226" i="26"/>
  <c r="B12122" i="26"/>
  <c r="B12082" i="26"/>
  <c r="B12019" i="26"/>
  <c r="B11956" i="26"/>
  <c r="B11898" i="26"/>
  <c r="B11846" i="26"/>
  <c r="B11760" i="26"/>
  <c r="B12392" i="26"/>
  <c r="B12344" i="26"/>
  <c r="B12282" i="26"/>
  <c r="B12244" i="26"/>
  <c r="B12182" i="26"/>
  <c r="B12144" i="26"/>
  <c r="B12089" i="26"/>
  <c r="B12030" i="26"/>
  <c r="B11961" i="26"/>
  <c r="B11888" i="26"/>
  <c r="B11818" i="26"/>
  <c r="B11773" i="26"/>
  <c r="B11473" i="26"/>
  <c r="B12263" i="26"/>
  <c r="B12208" i="26"/>
  <c r="B12155" i="26"/>
  <c r="B12106" i="26"/>
  <c r="B12029" i="26"/>
  <c r="B11966" i="26"/>
  <c r="B11891" i="26"/>
  <c r="B11836" i="26"/>
  <c r="B11759" i="26"/>
  <c r="B11251" i="26"/>
  <c r="B12326" i="26"/>
  <c r="B12276" i="26"/>
  <c r="B12219" i="26"/>
  <c r="B12110" i="26"/>
  <c r="B12025" i="26"/>
  <c r="B11947" i="26"/>
  <c r="B11897" i="26"/>
  <c r="B11830" i="26"/>
  <c r="B11762" i="26"/>
  <c r="B11500" i="26"/>
  <c r="B12279" i="26"/>
  <c r="B12186" i="26"/>
  <c r="B12146" i="26"/>
  <c r="B12072" i="26"/>
  <c r="B12021" i="26"/>
  <c r="B11959" i="26"/>
  <c r="B11902" i="26"/>
  <c r="B11839" i="26"/>
  <c r="B11794" i="26"/>
  <c r="B11725" i="26"/>
  <c r="B12387" i="26"/>
  <c r="B12325" i="26"/>
  <c r="B12256" i="26"/>
  <c r="B12199" i="26"/>
  <c r="B12132" i="26"/>
  <c r="B12096" i="26"/>
  <c r="B12041" i="26"/>
  <c r="B11987" i="26"/>
  <c r="B11935" i="26"/>
  <c r="B11856" i="26"/>
  <c r="B11771" i="26"/>
  <c r="B11362" i="26"/>
  <c r="B11678" i="26"/>
  <c r="B11616" i="26"/>
  <c r="B11560" i="26"/>
  <c r="B11509" i="26"/>
  <c r="B11433" i="26"/>
  <c r="B11187" i="26"/>
  <c r="B11673" i="26"/>
  <c r="B11637" i="26"/>
  <c r="B11569" i="26"/>
  <c r="B11499" i="26"/>
  <c r="B11182" i="26"/>
  <c r="B11648" i="26"/>
  <c r="B11608" i="26"/>
  <c r="B11543" i="26"/>
  <c r="B11460" i="26"/>
  <c r="B11355" i="26"/>
  <c r="B11720" i="26"/>
  <c r="B11663" i="26"/>
  <c r="B11580" i="26"/>
  <c r="B11498" i="26"/>
  <c r="B11423" i="26"/>
  <c r="B11736" i="26"/>
  <c r="B11676" i="26"/>
  <c r="B11610" i="26"/>
  <c r="B11568" i="26"/>
  <c r="B11520" i="26"/>
  <c r="B11445" i="26"/>
  <c r="B11165" i="26"/>
  <c r="B11679" i="26"/>
  <c r="B11591" i="26"/>
  <c r="B11523" i="26"/>
  <c r="B11435" i="26"/>
  <c r="B11735" i="26"/>
  <c r="B11683" i="26"/>
  <c r="B11642" i="26"/>
  <c r="B11587" i="26"/>
  <c r="B11489" i="26"/>
  <c r="B11396" i="26"/>
  <c r="B11487" i="26"/>
  <c r="B11405" i="26"/>
  <c r="B11321" i="26"/>
  <c r="B11252" i="26"/>
  <c r="B11134" i="26"/>
  <c r="B11409" i="26"/>
  <c r="B11353" i="26"/>
  <c r="B11297" i="26"/>
  <c r="B11204" i="26"/>
  <c r="B11062" i="26"/>
  <c r="B11457" i="26"/>
  <c r="B11389" i="26"/>
  <c r="B11328" i="26"/>
  <c r="B11249" i="26"/>
  <c r="B11164" i="26"/>
  <c r="B11072" i="26"/>
  <c r="B11291" i="26"/>
  <c r="B11175" i="26"/>
  <c r="B11047" i="26"/>
  <c r="B11421" i="26"/>
  <c r="B11345" i="26"/>
  <c r="B11277" i="26"/>
  <c r="B11141" i="26"/>
  <c r="B10979" i="26"/>
  <c r="B11232" i="26"/>
  <c r="B11112" i="26"/>
  <c r="B11417" i="26"/>
  <c r="B11374" i="26"/>
  <c r="B11326" i="26"/>
  <c r="B11206" i="26"/>
  <c r="B11088" i="26"/>
  <c r="B11239" i="26"/>
  <c r="B11133" i="26"/>
  <c r="B11044" i="26"/>
  <c r="B11003" i="26"/>
  <c r="B10787" i="26"/>
  <c r="B11267" i="26"/>
  <c r="B11215" i="26"/>
  <c r="B11177" i="26"/>
  <c r="B11111" i="26"/>
  <c r="B11061" i="26"/>
  <c r="B10978" i="26"/>
  <c r="B10683" i="26"/>
  <c r="B11073" i="26"/>
  <c r="B10975" i="26"/>
  <c r="B10995" i="26"/>
  <c r="B11282" i="26"/>
  <c r="B11224" i="26"/>
  <c r="B11179" i="26"/>
  <c r="B11139" i="26"/>
  <c r="B11080" i="26"/>
  <c r="B11016" i="26"/>
  <c r="B10837" i="26"/>
  <c r="B10833" i="26"/>
  <c r="B11075" i="26"/>
  <c r="B11029" i="26"/>
  <c r="B10984" i="26"/>
  <c r="B10729" i="26"/>
  <c r="B10952" i="26"/>
  <c r="B10889" i="26"/>
  <c r="B10838" i="26"/>
  <c r="B10781" i="26"/>
  <c r="B10717" i="26"/>
  <c r="B10549" i="26"/>
  <c r="B10901" i="26"/>
  <c r="B10836" i="26"/>
  <c r="B10772" i="26"/>
  <c r="B10725" i="26"/>
  <c r="B10409" i="26"/>
  <c r="B10920" i="26"/>
  <c r="B10876" i="26"/>
  <c r="B10815" i="26"/>
  <c r="B10740" i="26"/>
  <c r="B10678" i="26"/>
  <c r="B10974" i="26"/>
  <c r="B10914" i="26"/>
  <c r="B10859" i="26"/>
  <c r="B10775" i="26"/>
  <c r="B10715" i="26"/>
  <c r="B10601" i="26"/>
  <c r="B10913" i="26"/>
  <c r="B10826" i="26"/>
  <c r="B10698" i="26"/>
  <c r="B10977" i="26"/>
  <c r="B10929" i="26"/>
  <c r="B10878" i="26"/>
  <c r="B10814" i="26"/>
  <c r="B10760" i="26"/>
  <c r="B10706" i="26"/>
  <c r="B10559" i="26"/>
  <c r="B10965" i="26"/>
  <c r="B10846" i="26"/>
  <c r="B10797" i="26"/>
  <c r="B10746" i="26"/>
  <c r="B10672" i="26"/>
  <c r="B10654" i="26"/>
  <c r="B10570" i="26"/>
  <c r="B10532" i="26"/>
  <c r="B10466" i="26"/>
  <c r="B10422" i="26"/>
  <c r="B10369" i="26"/>
  <c r="B10648" i="26"/>
  <c r="B10578" i="26"/>
  <c r="B10511" i="26"/>
  <c r="B10461" i="26"/>
  <c r="B10399" i="26"/>
  <c r="B10138" i="26"/>
  <c r="B10606" i="26"/>
  <c r="B10534" i="26"/>
  <c r="B10465" i="26"/>
  <c r="B10376" i="26"/>
  <c r="B10133" i="26"/>
  <c r="B10622" i="26"/>
  <c r="B10583" i="26"/>
  <c r="B10498" i="26"/>
  <c r="B10408" i="26"/>
  <c r="B10098" i="26"/>
  <c r="B10638" i="26"/>
  <c r="B10533" i="26"/>
  <c r="B10468" i="26"/>
  <c r="B10411" i="26"/>
  <c r="B10321" i="26"/>
  <c r="B10671" i="26"/>
  <c r="B10605" i="26"/>
  <c r="B10513" i="26"/>
  <c r="B10464" i="26"/>
  <c r="B10375" i="26"/>
  <c r="B10090" i="26"/>
  <c r="B10616" i="26"/>
  <c r="B10571" i="26"/>
  <c r="B10488" i="26"/>
  <c r="B10446" i="26"/>
  <c r="B10389" i="26"/>
  <c r="B10189" i="26"/>
  <c r="B10334" i="26"/>
  <c r="B10263" i="26"/>
  <c r="B10201" i="26"/>
  <c r="B10139" i="26"/>
  <c r="B10061" i="26"/>
  <c r="B10346" i="26"/>
  <c r="B10309" i="26"/>
  <c r="B10216" i="26"/>
  <c r="B10164" i="26"/>
  <c r="B10072" i="26"/>
  <c r="B10355" i="26"/>
  <c r="B10253" i="26"/>
  <c r="B10172" i="26"/>
  <c r="B10109" i="26"/>
  <c r="B10044" i="26"/>
  <c r="B10341" i="26"/>
  <c r="B10282" i="26"/>
  <c r="B10231" i="26"/>
  <c r="B10199" i="26"/>
  <c r="B10128" i="26"/>
  <c r="B10049" i="26"/>
  <c r="B10340" i="26"/>
  <c r="B10285" i="26"/>
  <c r="B10245" i="26"/>
  <c r="B10175" i="26"/>
  <c r="B10120" i="26"/>
  <c r="B10074" i="26"/>
  <c r="B10015" i="26"/>
  <c r="B10307" i="26"/>
  <c r="B10230" i="26"/>
  <c r="B10174" i="26"/>
  <c r="B10096" i="26"/>
  <c r="B10031" i="26"/>
  <c r="B10313" i="26"/>
  <c r="B10217" i="26"/>
  <c r="B10157" i="26"/>
  <c r="B10106" i="26"/>
  <c r="B10047" i="26"/>
  <c r="B12411" i="26"/>
  <c r="B12103" i="26"/>
  <c r="B12483" i="26"/>
  <c r="B12359" i="26"/>
  <c r="B11899" i="26"/>
  <c r="B12497" i="26"/>
  <c r="B12455" i="26"/>
  <c r="B12398" i="26"/>
  <c r="B11929" i="26"/>
  <c r="B12427" i="26"/>
  <c r="B12255" i="26"/>
  <c r="B11994" i="26"/>
  <c r="B12503" i="26"/>
  <c r="B12465" i="26"/>
  <c r="B12413" i="26"/>
  <c r="B12183" i="26"/>
  <c r="B12492" i="26"/>
  <c r="B12433" i="26"/>
  <c r="B12245" i="26"/>
  <c r="B12464" i="26"/>
  <c r="B12404" i="26"/>
  <c r="B12209" i="26"/>
  <c r="B12479" i="26"/>
  <c r="B12440" i="26"/>
  <c r="B12360" i="26"/>
  <c r="B11798" i="26"/>
  <c r="B12351" i="26"/>
  <c r="B12292" i="26"/>
  <c r="B12232" i="26"/>
  <c r="B12167" i="26"/>
  <c r="B12087" i="26"/>
  <c r="B12003" i="26"/>
  <c r="B11923" i="26"/>
  <c r="B11859" i="26"/>
  <c r="B11799" i="26"/>
  <c r="B11757" i="26"/>
  <c r="B11349" i="26"/>
  <c r="B12338" i="26"/>
  <c r="B12220" i="26"/>
  <c r="B12117" i="26"/>
  <c r="B12077" i="26"/>
  <c r="B12010" i="26"/>
  <c r="B11948" i="26"/>
  <c r="B11892" i="26"/>
  <c r="B11841" i="26"/>
  <c r="B11753" i="26"/>
  <c r="B12389" i="26"/>
  <c r="B12323" i="26"/>
  <c r="B12277" i="26"/>
  <c r="B12241" i="26"/>
  <c r="B12179" i="26"/>
  <c r="B12138" i="26"/>
  <c r="B12081" i="26"/>
  <c r="B12022" i="26"/>
  <c r="B11952" i="26"/>
  <c r="B11869" i="26"/>
  <c r="B11815" i="26"/>
  <c r="B11769" i="26"/>
  <c r="B12322" i="26"/>
  <c r="B12258" i="26"/>
  <c r="B12201" i="26"/>
  <c r="B12141" i="26"/>
  <c r="B12097" i="26"/>
  <c r="B12026" i="26"/>
  <c r="B11955" i="26"/>
  <c r="B11887" i="26"/>
  <c r="B11831" i="26"/>
  <c r="B11745" i="26"/>
  <c r="B12396" i="26"/>
  <c r="B12321" i="26"/>
  <c r="B12273" i="26"/>
  <c r="B12205" i="26"/>
  <c r="B12101" i="26"/>
  <c r="B12004" i="26"/>
  <c r="B11944" i="26"/>
  <c r="B11883" i="26"/>
  <c r="B11821" i="26"/>
  <c r="B11752" i="26"/>
  <c r="B11454" i="26"/>
  <c r="B12270" i="26"/>
  <c r="B12181" i="26"/>
  <c r="B12143" i="26"/>
  <c r="B12063" i="26"/>
  <c r="B12008" i="26"/>
  <c r="B11954" i="26"/>
  <c r="B11896" i="26"/>
  <c r="B11834" i="26"/>
  <c r="B11791" i="26"/>
  <c r="B11692" i="26"/>
  <c r="B12382" i="26"/>
  <c r="B12301" i="26"/>
  <c r="B12237" i="26"/>
  <c r="B12195" i="26"/>
  <c r="B12128" i="26"/>
  <c r="B12091" i="26"/>
  <c r="B12037" i="26"/>
  <c r="B11983" i="26"/>
  <c r="B11920" i="26"/>
  <c r="B11848" i="26"/>
  <c r="B11766" i="26"/>
  <c r="B11734" i="26"/>
  <c r="B11666" i="26"/>
  <c r="B11613" i="26"/>
  <c r="B11556" i="26"/>
  <c r="B11496" i="26"/>
  <c r="B11408" i="26"/>
  <c r="B11737" i="26"/>
  <c r="B11670" i="26"/>
  <c r="B11632" i="26"/>
  <c r="B11566" i="26"/>
  <c r="B11495" i="26"/>
  <c r="B11051" i="26"/>
  <c r="B11644" i="26"/>
  <c r="B11605" i="26"/>
  <c r="B11526" i="26"/>
  <c r="B11452" i="26"/>
  <c r="B11336" i="26"/>
  <c r="B11711" i="26"/>
  <c r="B11660" i="26"/>
  <c r="B11562" i="26"/>
  <c r="B11494" i="26"/>
  <c r="B11402" i="26"/>
  <c r="B11732" i="26"/>
  <c r="B11672" i="26"/>
  <c r="B11607" i="26"/>
  <c r="B11554" i="26"/>
  <c r="B11515" i="26"/>
  <c r="B11436" i="26"/>
  <c r="B11739" i="26"/>
  <c r="B11675" i="26"/>
  <c r="B11571" i="26"/>
  <c r="B11519" i="26"/>
  <c r="B11399" i="26"/>
  <c r="B11726" i="26"/>
  <c r="B11674" i="26"/>
  <c r="B11638" i="26"/>
  <c r="B11553" i="26"/>
  <c r="B11484" i="26"/>
  <c r="B11387" i="26"/>
  <c r="B11475" i="26"/>
  <c r="B11400" i="26"/>
  <c r="B11311" i="26"/>
  <c r="B11245" i="26"/>
  <c r="B11098" i="26"/>
  <c r="B11404" i="26"/>
  <c r="B11342" i="26"/>
  <c r="B11292" i="26"/>
  <c r="B11194" i="26"/>
  <c r="B11039" i="26"/>
  <c r="B11444" i="26"/>
  <c r="B11382" i="26"/>
  <c r="B11323" i="26"/>
  <c r="B11241" i="26"/>
  <c r="B11149" i="26"/>
  <c r="B11025" i="26"/>
  <c r="B11288" i="26"/>
  <c r="B11163" i="26"/>
  <c r="B11012" i="26"/>
  <c r="B11412" i="26"/>
  <c r="B11331" i="26"/>
  <c r="B11271" i="26"/>
  <c r="B11129" i="26"/>
  <c r="B11322" i="26"/>
  <c r="B11208" i="26"/>
  <c r="B11102" i="26"/>
  <c r="B11414" i="26"/>
  <c r="B11370" i="26"/>
  <c r="B11315" i="26"/>
  <c r="B11198" i="26"/>
  <c r="B11076" i="26"/>
  <c r="B11229" i="26"/>
  <c r="B11119" i="26"/>
  <c r="B11037" i="26"/>
  <c r="B11000" i="26"/>
  <c r="B10753" i="26"/>
  <c r="B11263" i="26"/>
  <c r="B11211" i="26"/>
  <c r="B11169" i="26"/>
  <c r="B11107" i="26"/>
  <c r="B11052" i="26"/>
  <c r="B10946" i="26"/>
  <c r="B10512" i="26"/>
  <c r="B11070" i="26"/>
  <c r="B10877" i="26"/>
  <c r="B10990" i="26"/>
  <c r="B11279" i="26"/>
  <c r="B11221" i="26"/>
  <c r="B11176" i="26"/>
  <c r="B11126" i="26"/>
  <c r="B11064" i="26"/>
  <c r="B11011" i="26"/>
  <c r="B10670" i="26"/>
  <c r="B10734" i="26"/>
  <c r="B11068" i="26"/>
  <c r="B11024" i="26"/>
  <c r="B10980" i="26"/>
  <c r="B10696" i="26"/>
  <c r="B10943" i="26"/>
  <c r="B10885" i="26"/>
  <c r="B10829" i="26"/>
  <c r="B10773" i="26"/>
  <c r="B10713" i="26"/>
  <c r="B10417" i="26"/>
  <c r="B10888" i="26"/>
  <c r="B10832" i="26"/>
  <c r="B10768" i="26"/>
  <c r="B10704" i="26"/>
  <c r="B10962" i="26"/>
  <c r="B10915" i="26"/>
  <c r="B10868" i="26"/>
  <c r="B10811" i="26"/>
  <c r="B10728" i="26"/>
  <c r="B10674" i="26"/>
  <c r="B10966" i="26"/>
  <c r="B10908" i="26"/>
  <c r="B10847" i="26"/>
  <c r="B10767" i="26"/>
  <c r="B10707" i="26"/>
  <c r="B10569" i="26"/>
  <c r="B10891" i="26"/>
  <c r="B10801" i="26"/>
  <c r="B10681" i="26"/>
  <c r="B10973" i="26"/>
  <c r="B10926" i="26"/>
  <c r="B10875" i="26"/>
  <c r="B10809" i="26"/>
  <c r="B10756" i="26"/>
  <c r="B10694" i="26"/>
  <c r="B10523" i="26"/>
  <c r="B10953" i="26"/>
  <c r="B10842" i="26"/>
  <c r="B10792" i="26"/>
  <c r="B10742" i="26"/>
  <c r="B10619" i="26"/>
  <c r="B10649" i="26"/>
  <c r="B10565" i="26"/>
  <c r="B10528" i="26"/>
  <c r="B10462" i="26"/>
  <c r="B10418" i="26"/>
  <c r="B10366" i="26"/>
  <c r="B10644" i="26"/>
  <c r="B10558" i="26"/>
  <c r="B10507" i="26"/>
  <c r="B10452" i="26"/>
  <c r="B10395" i="26"/>
  <c r="B10656" i="26"/>
  <c r="B10584" i="26"/>
  <c r="B10530" i="26"/>
  <c r="B10457" i="26"/>
  <c r="B10368" i="26"/>
  <c r="B10668" i="26"/>
  <c r="B10617" i="26"/>
  <c r="B10568" i="26"/>
  <c r="B10494" i="26"/>
  <c r="B10394" i="26"/>
  <c r="B10065" i="26"/>
  <c r="B10594" i="26"/>
  <c r="B10521" i="26"/>
  <c r="B10460" i="26"/>
  <c r="B10407" i="26"/>
  <c r="B10254" i="26"/>
  <c r="B10642" i="26"/>
  <c r="B10590" i="26"/>
  <c r="B10509" i="26"/>
  <c r="B10454" i="26"/>
  <c r="B10367" i="26"/>
  <c r="B10056" i="26"/>
  <c r="B10602" i="26"/>
  <c r="B10566" i="26"/>
  <c r="B10482" i="26"/>
  <c r="B10442" i="26"/>
  <c r="B10385" i="26"/>
  <c r="B10156" i="26"/>
  <c r="B10327" i="26"/>
  <c r="B10259" i="26"/>
  <c r="B10190" i="26"/>
  <c r="B10134" i="26"/>
  <c r="B10057" i="26"/>
  <c r="B10342" i="26"/>
  <c r="B10305" i="26"/>
  <c r="B10211" i="26"/>
  <c r="B10150" i="26"/>
  <c r="B10068" i="26"/>
  <c r="B10345" i="26"/>
  <c r="B10246" i="26"/>
  <c r="B10163" i="26"/>
  <c r="B10093" i="26"/>
  <c r="B10033" i="26"/>
  <c r="B10332" i="26"/>
  <c r="B10277" i="26"/>
  <c r="B10227" i="26"/>
  <c r="B10186" i="26"/>
  <c r="B10121" i="26"/>
  <c r="B10040" i="26"/>
  <c r="B10336" i="26"/>
  <c r="B10281" i="26"/>
  <c r="B10242" i="26"/>
  <c r="B10168" i="26"/>
  <c r="B10112" i="26"/>
  <c r="B10058" i="26"/>
  <c r="B10362" i="26"/>
  <c r="B10298" i="26"/>
  <c r="B10226" i="26"/>
  <c r="B10171" i="26"/>
  <c r="B10078" i="26"/>
  <c r="B10018" i="26"/>
  <c r="B10310" i="26"/>
  <c r="B10209" i="26"/>
  <c r="B10146" i="26"/>
  <c r="B10103" i="26"/>
  <c r="B10042" i="26"/>
  <c r="B12345" i="26"/>
  <c r="B11823" i="26"/>
  <c r="B12475" i="26"/>
  <c r="B12337" i="26"/>
  <c r="B11865" i="26"/>
  <c r="B12494" i="26"/>
  <c r="B12447" i="26"/>
  <c r="B12357" i="26"/>
  <c r="B11889" i="26"/>
  <c r="B12489" i="26"/>
  <c r="B12414" i="26"/>
  <c r="B12221" i="26"/>
  <c r="B11922" i="26"/>
  <c r="B12496" i="26"/>
  <c r="B12462" i="26"/>
  <c r="B12409" i="26"/>
  <c r="B12151" i="26"/>
  <c r="B12484" i="26"/>
  <c r="B12430" i="26"/>
  <c r="B12212" i="26"/>
  <c r="B12461" i="26"/>
  <c r="B12400" i="26"/>
  <c r="B12083" i="26"/>
  <c r="B12471" i="26"/>
  <c r="B12432" i="26"/>
  <c r="B12348" i="26"/>
  <c r="B11339" i="26"/>
  <c r="B12346" i="26"/>
  <c r="B12278" i="26"/>
  <c r="B12222" i="26"/>
  <c r="B12157" i="26"/>
  <c r="B12078" i="26"/>
  <c r="B11990" i="26"/>
  <c r="B11916" i="26"/>
  <c r="B11852" i="26"/>
  <c r="B11790" i="26"/>
  <c r="B11747" i="26"/>
  <c r="B12393" i="26"/>
  <c r="B12331" i="26"/>
  <c r="B12215" i="26"/>
  <c r="B12114" i="26"/>
  <c r="B12074" i="26"/>
  <c r="B12001" i="26"/>
  <c r="B11945" i="26"/>
  <c r="B11884" i="26"/>
  <c r="B11837" i="26"/>
  <c r="B11740" i="26"/>
  <c r="B12380" i="26"/>
  <c r="B12317" i="26"/>
  <c r="B12274" i="26"/>
  <c r="B12235" i="26"/>
  <c r="B12176" i="26"/>
  <c r="B12130" i="26"/>
  <c r="B12073" i="26"/>
  <c r="B12018" i="26"/>
  <c r="B11933" i="26"/>
  <c r="B11863" i="26"/>
  <c r="B11809" i="26"/>
  <c r="B11764" i="26"/>
  <c r="B12309" i="26"/>
  <c r="B12253" i="26"/>
  <c r="B12196" i="26"/>
  <c r="B12137" i="26"/>
  <c r="B12092" i="26"/>
  <c r="B12017" i="26"/>
  <c r="B11951" i="26"/>
  <c r="B11874" i="26"/>
  <c r="B11826" i="26"/>
  <c r="B11701" i="26"/>
  <c r="B12383" i="26"/>
  <c r="B12316" i="26"/>
  <c r="B12266" i="26"/>
  <c r="B12200" i="26"/>
  <c r="B12085" i="26"/>
  <c r="B12000" i="26"/>
  <c r="B11941" i="26"/>
  <c r="B11880" i="26"/>
  <c r="B11807" i="26"/>
  <c r="B11748" i="26"/>
  <c r="B12320" i="26"/>
  <c r="B12262" i="26"/>
  <c r="B12178" i="26"/>
  <c r="B12140" i="26"/>
  <c r="B12054" i="26"/>
  <c r="B11999" i="26"/>
  <c r="B11950" i="26"/>
  <c r="B11890" i="26"/>
  <c r="B11829" i="26"/>
  <c r="B11787" i="26"/>
  <c r="B11624" i="26"/>
  <c r="B12378" i="26"/>
  <c r="B12298" i="26"/>
  <c r="B12233" i="26"/>
  <c r="B12190" i="26"/>
  <c r="B12118" i="26"/>
  <c r="B12079" i="26"/>
  <c r="B12020" i="26"/>
  <c r="B11978" i="26"/>
  <c r="B11906" i="26"/>
  <c r="B11842" i="26"/>
  <c r="B11758" i="26"/>
  <c r="B11730" i="26"/>
  <c r="B11650" i="26"/>
  <c r="B11601" i="26"/>
  <c r="B11548" i="26"/>
  <c r="B11483" i="26"/>
  <c r="B11371" i="26"/>
  <c r="B11724" i="26"/>
  <c r="B11665" i="26"/>
  <c r="B11628" i="26"/>
  <c r="B11552" i="26"/>
  <c r="B11491" i="26"/>
  <c r="B11733" i="26"/>
  <c r="B11640" i="26"/>
  <c r="B11596" i="26"/>
  <c r="B11516" i="26"/>
  <c r="B11446" i="26"/>
  <c r="B11285" i="26"/>
  <c r="B11706" i="26"/>
  <c r="B11647" i="26"/>
  <c r="B11559" i="26"/>
  <c r="B11490" i="26"/>
  <c r="B11390" i="26"/>
  <c r="B11728" i="26"/>
  <c r="B11669" i="26"/>
  <c r="B11604" i="26"/>
  <c r="B11551" i="26"/>
  <c r="B11506" i="26"/>
  <c r="B11378" i="26"/>
  <c r="B11727" i="26"/>
  <c r="B11659" i="26"/>
  <c r="B11564" i="26"/>
  <c r="B11514" i="26"/>
  <c r="B11388" i="26"/>
  <c r="B11714" i="26"/>
  <c r="B11671" i="26"/>
  <c r="B11625" i="26"/>
  <c r="B11550" i="26"/>
  <c r="B11479" i="26"/>
  <c r="B11375" i="26"/>
  <c r="B11464" i="26"/>
  <c r="B11365" i="26"/>
  <c r="B11306" i="26"/>
  <c r="B11230" i="26"/>
  <c r="B11086" i="26"/>
  <c r="B11398" i="26"/>
  <c r="B11333" i="26"/>
  <c r="B11265" i="26"/>
  <c r="B11171" i="26"/>
  <c r="B11028" i="26"/>
  <c r="B11434" i="26"/>
  <c r="B11377" i="26"/>
  <c r="B11319" i="26"/>
  <c r="B11235" i="26"/>
  <c r="B11137" i="26"/>
  <c r="B10791" i="26"/>
  <c r="B11278" i="26"/>
  <c r="B11155" i="26"/>
  <c r="B10983" i="26"/>
  <c r="B11407" i="26"/>
  <c r="B11327" i="26"/>
  <c r="B11247" i="26"/>
  <c r="B11103" i="26"/>
  <c r="B11316" i="26"/>
  <c r="B11199" i="26"/>
  <c r="B11078" i="26"/>
  <c r="B11410" i="26"/>
  <c r="B11366" i="26"/>
  <c r="B11293" i="26"/>
  <c r="B11173" i="26"/>
  <c r="B11067" i="26"/>
  <c r="B11207" i="26"/>
  <c r="B11104" i="26"/>
  <c r="B11032" i="26"/>
  <c r="B10996" i="26"/>
  <c r="B10720" i="26"/>
  <c r="B11257" i="26"/>
  <c r="B11201" i="26"/>
  <c r="B11166" i="26"/>
  <c r="B11100" i="26"/>
  <c r="B11048" i="26"/>
  <c r="B10916" i="26"/>
  <c r="B11118" i="26"/>
  <c r="B11056" i="26"/>
  <c r="B10845" i="26"/>
  <c r="B10905" i="26"/>
  <c r="B11270" i="26"/>
  <c r="B11217" i="26"/>
  <c r="B11168" i="26"/>
  <c r="B11121" i="26"/>
  <c r="B11060" i="26"/>
  <c r="B10994" i="26"/>
  <c r="B11007" i="26"/>
  <c r="B10381" i="26"/>
  <c r="B11063" i="26"/>
  <c r="B11020" i="26"/>
  <c r="B10928" i="26"/>
  <c r="B10610" i="26"/>
  <c r="B10940" i="26"/>
  <c r="B10874" i="26"/>
  <c r="B10821" i="26"/>
  <c r="B10765" i="26"/>
  <c r="B10705" i="26"/>
  <c r="B10971" i="26"/>
  <c r="B10873" i="26"/>
  <c r="B10820" i="26"/>
  <c r="B10763" i="26"/>
  <c r="B10700" i="26"/>
  <c r="B10958" i="26"/>
  <c r="B10909" i="26"/>
  <c r="B10864" i="26"/>
  <c r="B10807" i="26"/>
  <c r="B10724" i="26"/>
  <c r="B10665" i="26"/>
  <c r="B10961" i="26"/>
  <c r="B10903" i="26"/>
  <c r="B10831" i="26"/>
  <c r="B10762" i="26"/>
  <c r="B10703" i="26"/>
  <c r="B10500" i="26"/>
  <c r="B10882" i="26"/>
  <c r="B10798" i="26"/>
  <c r="B10673" i="26"/>
  <c r="B10960" i="26"/>
  <c r="B10912" i="26"/>
  <c r="B10871" i="26"/>
  <c r="B10806" i="26"/>
  <c r="B10739" i="26"/>
  <c r="B10689" i="26"/>
  <c r="B10426" i="26"/>
  <c r="B10947" i="26"/>
  <c r="B10834" i="26"/>
  <c r="B10777" i="26"/>
  <c r="B10730" i="26"/>
  <c r="B10554" i="26"/>
  <c r="B10645" i="26"/>
  <c r="B10560" i="26"/>
  <c r="B10516" i="26"/>
  <c r="B10458" i="26"/>
  <c r="B10413" i="26"/>
  <c r="B10343" i="26"/>
  <c r="B10635" i="26"/>
  <c r="B10553" i="26"/>
  <c r="B10496" i="26"/>
  <c r="B10448" i="26"/>
  <c r="B10391" i="26"/>
  <c r="B10643" i="26"/>
  <c r="B10577" i="26"/>
  <c r="B10514" i="26"/>
  <c r="B10451" i="26"/>
  <c r="B10364" i="26"/>
  <c r="B10652" i="26"/>
  <c r="B10612" i="26"/>
  <c r="B10562" i="26"/>
  <c r="B10456" i="26"/>
  <c r="B10390" i="26"/>
  <c r="B10030" i="26"/>
  <c r="B10572" i="26"/>
  <c r="B10517" i="26"/>
  <c r="B10455" i="26"/>
  <c r="B10402" i="26"/>
  <c r="B10225" i="26"/>
  <c r="B10633" i="26"/>
  <c r="B10587" i="26"/>
  <c r="B10505" i="26"/>
  <c r="B10443" i="26"/>
  <c r="B10352" i="26"/>
  <c r="B10666" i="26"/>
  <c r="B10599" i="26"/>
  <c r="B10551" i="26"/>
  <c r="B10475" i="26"/>
  <c r="B10435" i="26"/>
  <c r="B10382" i="26"/>
  <c r="B10118" i="26"/>
  <c r="B10322" i="26"/>
  <c r="B10255" i="26"/>
  <c r="B10181" i="26"/>
  <c r="B10114" i="26"/>
  <c r="B10046" i="26"/>
  <c r="B10337" i="26"/>
  <c r="B10301" i="26"/>
  <c r="B10208" i="26"/>
  <c r="B10137" i="26"/>
  <c r="B10064" i="26"/>
  <c r="B10308" i="26"/>
  <c r="B10236" i="26"/>
  <c r="B10159" i="26"/>
  <c r="B10084" i="26"/>
  <c r="B10029" i="26"/>
  <c r="B10324" i="26"/>
  <c r="B10273" i="26"/>
  <c r="B10224" i="26"/>
  <c r="B10183" i="26"/>
  <c r="B10116" i="26"/>
  <c r="B10036" i="26"/>
  <c r="B10328" i="26"/>
  <c r="B10276" i="26"/>
  <c r="B10235" i="26"/>
  <c r="B10162" i="26"/>
  <c r="B10104" i="26"/>
  <c r="B10053" i="26"/>
  <c r="B10357" i="26"/>
  <c r="B10293" i="26"/>
  <c r="B10223" i="26"/>
  <c r="B10161" i="26"/>
  <c r="B10070" i="26"/>
  <c r="B10014" i="26"/>
  <c r="B10303" i="26"/>
  <c r="B10205" i="26"/>
  <c r="B10140" i="26"/>
  <c r="B10095" i="26"/>
  <c r="B10027" i="26"/>
  <c r="B12420" i="26"/>
  <c r="B11858" i="26"/>
  <c r="B12388" i="26"/>
  <c r="B12452" i="26"/>
  <c r="B12300" i="26"/>
  <c r="B11793" i="26"/>
  <c r="B12490" i="26"/>
  <c r="B12443" i="26"/>
  <c r="B12335" i="26"/>
  <c r="B11855" i="26"/>
  <c r="B12481" i="26"/>
  <c r="B12410" i="26"/>
  <c r="B12188" i="26"/>
  <c r="B11851" i="26"/>
  <c r="B12493" i="26"/>
  <c r="B12458" i="26"/>
  <c r="B12405" i="26"/>
  <c r="B12023" i="26"/>
  <c r="B12476" i="26"/>
  <c r="B12422" i="26"/>
  <c r="B12053" i="26"/>
  <c r="B12457" i="26"/>
  <c r="B12381" i="26"/>
  <c r="B12014" i="26"/>
  <c r="B12467" i="26"/>
  <c r="B12429" i="26"/>
  <c r="B12329" i="26"/>
  <c r="B12402" i="26"/>
  <c r="B12342" i="26"/>
  <c r="B12275" i="26"/>
  <c r="B12217" i="26"/>
  <c r="B12152" i="26"/>
  <c r="B12067" i="26"/>
  <c r="B11982" i="26"/>
  <c r="B11912" i="26"/>
  <c r="B11847" i="26"/>
  <c r="B11780" i="26"/>
  <c r="B11741" i="26"/>
  <c r="B12384" i="26"/>
  <c r="B12327" i="26"/>
  <c r="B12206" i="26"/>
  <c r="B12111" i="26"/>
  <c r="B12065" i="26"/>
  <c r="B11997" i="26"/>
  <c r="B11942" i="26"/>
  <c r="B11881" i="26"/>
  <c r="B11827" i="26"/>
  <c r="B11708" i="26"/>
  <c r="B12372" i="26"/>
  <c r="B12313" i="26"/>
  <c r="B12271" i="26"/>
  <c r="B12230" i="26"/>
  <c r="B12173" i="26"/>
  <c r="B12126" i="26"/>
  <c r="B12069" i="26"/>
  <c r="B12013" i="26"/>
  <c r="B11927" i="26"/>
  <c r="B11854" i="26"/>
  <c r="B11802" i="26"/>
  <c r="B11756" i="26"/>
  <c r="B12306" i="26"/>
  <c r="B12248" i="26"/>
  <c r="B12187" i="26"/>
  <c r="B12134" i="26"/>
  <c r="B12076" i="26"/>
  <c r="B12012" i="26"/>
  <c r="B11932" i="26"/>
  <c r="B11868" i="26"/>
  <c r="B11812" i="26"/>
  <c r="B11667" i="26"/>
  <c r="B12375" i="26"/>
  <c r="B12312" i="26"/>
  <c r="B12257" i="26"/>
  <c r="B12191" i="26"/>
  <c r="B12068" i="26"/>
  <c r="B11992" i="26"/>
  <c r="B11937" i="26"/>
  <c r="B11877" i="26"/>
  <c r="B11795" i="26"/>
  <c r="B11744" i="26"/>
  <c r="B12308" i="26"/>
  <c r="B12246" i="26"/>
  <c r="B12175" i="26"/>
  <c r="B12133" i="26"/>
  <c r="B12050" i="26"/>
  <c r="B11991" i="26"/>
  <c r="B11936" i="26"/>
  <c r="B11886" i="26"/>
  <c r="B11820" i="26"/>
  <c r="B11782" i="26"/>
  <c r="B11594" i="26"/>
  <c r="B12356" i="26"/>
  <c r="B12293" i="26"/>
  <c r="B12223" i="26"/>
  <c r="B12185" i="26"/>
  <c r="B12115" i="26"/>
  <c r="B12075" i="26"/>
  <c r="B12016" i="26"/>
  <c r="B11973" i="26"/>
  <c r="B11901" i="26"/>
  <c r="B11825" i="26"/>
  <c r="B11754" i="26"/>
  <c r="B11721" i="26"/>
  <c r="B11641" i="26"/>
  <c r="B11597" i="26"/>
  <c r="B11539" i="26"/>
  <c r="B11478" i="26"/>
  <c r="B11359" i="26"/>
  <c r="B11713" i="26"/>
  <c r="B11661" i="26"/>
  <c r="B11619" i="26"/>
  <c r="B11547" i="26"/>
  <c r="B11482" i="26"/>
  <c r="B11716" i="26"/>
  <c r="B11636" i="26"/>
  <c r="B11581" i="26"/>
  <c r="B11512" i="26"/>
  <c r="B11438" i="26"/>
  <c r="B11228" i="26"/>
  <c r="B11703" i="26"/>
  <c r="B11639" i="26"/>
  <c r="B11542" i="26"/>
  <c r="B11481" i="26"/>
  <c r="B11379" i="26"/>
  <c r="B11723" i="26"/>
  <c r="B11656" i="26"/>
  <c r="B11588" i="26"/>
  <c r="B11545" i="26"/>
  <c r="B11502" i="26"/>
  <c r="B11367" i="26"/>
  <c r="B11722" i="26"/>
  <c r="B11652" i="26"/>
  <c r="B11561" i="26"/>
  <c r="B11501" i="26"/>
  <c r="B11341" i="26"/>
  <c r="B11705" i="26"/>
  <c r="B11668" i="26"/>
  <c r="B11621" i="26"/>
  <c r="B11528" i="26"/>
  <c r="B11465" i="26"/>
  <c r="B11350" i="26"/>
  <c r="B11458" i="26"/>
  <c r="B11360" i="26"/>
  <c r="B11302" i="26"/>
  <c r="B11219" i="26"/>
  <c r="B11042" i="26"/>
  <c r="B11393" i="26"/>
  <c r="B11324" i="26"/>
  <c r="B11258" i="26"/>
  <c r="B11144" i="26"/>
  <c r="B11015" i="26"/>
  <c r="B11430" i="26"/>
  <c r="B11372" i="26"/>
  <c r="B11309" i="26"/>
  <c r="B11210" i="26"/>
  <c r="B11131" i="26"/>
  <c r="B11318" i="26"/>
  <c r="B11272" i="26"/>
  <c r="B11142" i="26"/>
  <c r="B11472" i="26"/>
  <c r="B11392" i="26"/>
  <c r="B11317" i="26"/>
  <c r="B11240" i="26"/>
  <c r="B11092" i="26"/>
  <c r="B11312" i="26"/>
  <c r="B11190" i="26"/>
  <c r="B11055" i="26"/>
  <c r="B11406" i="26"/>
  <c r="B11361" i="26"/>
  <c r="B11290" i="26"/>
  <c r="B11160" i="26"/>
  <c r="B11043" i="26"/>
  <c r="B11202" i="26"/>
  <c r="B11091" i="26"/>
  <c r="B11027" i="26"/>
  <c r="B10991" i="26"/>
  <c r="B10687" i="26"/>
  <c r="B11253" i="26"/>
  <c r="B11195" i="26"/>
  <c r="B11156" i="26"/>
  <c r="B11095" i="26"/>
  <c r="B11040" i="26"/>
  <c r="B10880" i="26"/>
  <c r="B11114" i="26"/>
  <c r="B11017" i="26"/>
  <c r="B10745" i="26"/>
  <c r="B10841" i="26"/>
  <c r="B11260" i="26"/>
  <c r="B11213" i="26"/>
  <c r="B11159" i="26"/>
  <c r="B11117" i="26"/>
  <c r="B11054" i="26"/>
  <c r="B10985" i="26"/>
  <c r="B11004" i="26"/>
  <c r="B11108" i="26"/>
  <c r="B11058" i="26"/>
  <c r="B11010" i="26"/>
  <c r="B10894" i="26"/>
  <c r="B10240" i="26"/>
  <c r="B10925" i="26"/>
  <c r="B10866" i="26"/>
  <c r="B10812" i="26"/>
  <c r="B10759" i="26"/>
  <c r="B10701" i="26"/>
  <c r="B10963" i="26"/>
  <c r="B10869" i="26"/>
  <c r="B10803" i="26"/>
  <c r="B10752" i="26"/>
  <c r="B10691" i="26"/>
  <c r="B10945" i="26"/>
  <c r="B10904" i="26"/>
  <c r="B10860" i="26"/>
  <c r="B10802" i="26"/>
  <c r="B10719" i="26"/>
  <c r="B10604" i="26"/>
  <c r="B10954" i="26"/>
  <c r="B10900" i="26"/>
  <c r="B10827" i="26"/>
  <c r="B10751" i="26"/>
  <c r="B10690" i="26"/>
  <c r="B10400" i="26"/>
  <c r="B10863" i="26"/>
  <c r="B10761" i="26"/>
  <c r="B10661" i="26"/>
  <c r="B10957" i="26"/>
  <c r="B10907" i="26"/>
  <c r="B10867" i="26"/>
  <c r="B10789" i="26"/>
  <c r="B10735" i="26"/>
  <c r="B10685" i="26"/>
  <c r="B10338" i="26"/>
  <c r="B10934" i="26"/>
  <c r="B10830" i="26"/>
  <c r="B10774" i="26"/>
  <c r="B10709" i="26"/>
  <c r="B10519" i="26"/>
  <c r="B10641" i="26"/>
  <c r="B10555" i="26"/>
  <c r="B10492" i="26"/>
  <c r="B10445" i="26"/>
  <c r="B10410" i="26"/>
  <c r="B10274" i="26"/>
  <c r="B10627" i="26"/>
  <c r="B10548" i="26"/>
  <c r="B10491" i="26"/>
  <c r="B10441" i="26"/>
  <c r="B10384" i="26"/>
  <c r="B10640" i="26"/>
  <c r="B10573" i="26"/>
  <c r="B10506" i="26"/>
  <c r="B10444" i="26"/>
  <c r="B10330" i="26"/>
  <c r="B10647" i="26"/>
  <c r="B10603" i="26"/>
  <c r="B10557" i="26"/>
  <c r="B10450" i="26"/>
  <c r="B10387" i="26"/>
  <c r="B10667" i="26"/>
  <c r="B10567" i="26"/>
  <c r="B10493" i="26"/>
  <c r="B10439" i="26"/>
  <c r="B10397" i="26"/>
  <c r="B10165" i="26"/>
  <c r="B10629" i="26"/>
  <c r="B10582" i="26"/>
  <c r="B10501" i="26"/>
  <c r="B10432" i="26"/>
  <c r="B10317" i="26"/>
  <c r="B10658" i="26"/>
  <c r="B10596" i="26"/>
  <c r="B10541" i="26"/>
  <c r="B10467" i="26"/>
  <c r="B10431" i="26"/>
  <c r="B10378" i="26"/>
  <c r="B10085" i="26"/>
  <c r="B10302" i="26"/>
  <c r="B10247" i="26"/>
  <c r="B10177" i="26"/>
  <c r="B10102" i="26"/>
  <c r="B10038" i="26"/>
  <c r="B10333" i="26"/>
  <c r="B10290" i="26"/>
  <c r="B10196" i="26"/>
  <c r="B10132" i="26"/>
  <c r="B10055" i="26"/>
  <c r="B10286" i="26"/>
  <c r="B10232" i="26"/>
  <c r="B10155" i="26"/>
  <c r="B10075" i="26"/>
  <c r="B10020" i="26"/>
  <c r="B10320" i="26"/>
  <c r="B10269" i="26"/>
  <c r="B10221" i="26"/>
  <c r="B10179" i="26"/>
  <c r="B10108" i="26"/>
  <c r="B10025" i="26"/>
  <c r="B10315" i="26"/>
  <c r="B10272" i="26"/>
  <c r="B10214" i="26"/>
  <c r="B10158" i="26"/>
  <c r="B10100" i="26"/>
  <c r="B10043" i="26"/>
  <c r="B10353" i="26"/>
  <c r="B10280" i="26"/>
  <c r="B10213" i="26"/>
  <c r="B10147" i="26"/>
  <c r="B10066" i="26"/>
  <c r="B10361" i="26"/>
  <c r="B10284" i="26"/>
  <c r="B10197" i="26"/>
  <c r="B10135" i="26"/>
  <c r="B10091" i="26"/>
  <c r="B10023" i="26"/>
  <c r="B11968" i="26"/>
  <c r="B12198" i="26"/>
  <c r="B12478" i="26"/>
  <c r="B12264" i="26"/>
  <c r="B12435" i="26"/>
  <c r="B12203" i="26"/>
  <c r="B12486" i="26"/>
  <c r="B12439" i="26"/>
  <c r="B12227" i="26"/>
  <c r="B11819" i="26"/>
  <c r="B12477" i="26"/>
  <c r="B12397" i="26"/>
  <c r="B12156" i="26"/>
  <c r="B11816" i="26"/>
  <c r="B12488" i="26"/>
  <c r="B12446" i="26"/>
  <c r="B12364" i="26"/>
  <c r="B11953" i="26"/>
  <c r="B12454" i="26"/>
  <c r="B12418" i="26"/>
  <c r="B11986" i="26"/>
  <c r="B12449" i="26"/>
  <c r="B12371" i="26"/>
  <c r="B11981" i="26"/>
  <c r="B12460" i="26"/>
  <c r="B12424" i="26"/>
  <c r="B12239" i="26"/>
  <c r="B12395" i="26"/>
  <c r="B12324" i="26"/>
  <c r="B12272" i="26"/>
  <c r="B12194" i="26"/>
  <c r="B12148" i="26"/>
  <c r="B12061" i="26"/>
  <c r="B11977" i="26"/>
  <c r="B11900" i="26"/>
  <c r="B11838" i="26"/>
  <c r="B11777" i="26"/>
  <c r="B11718" i="26"/>
  <c r="B12376" i="26"/>
  <c r="B12318" i="26"/>
  <c r="B12170" i="26"/>
  <c r="B12099" i="26"/>
  <c r="B12052" i="26"/>
  <c r="B11993" i="26"/>
  <c r="B11938" i="26"/>
  <c r="B11878" i="26"/>
  <c r="B11803" i="26"/>
  <c r="B11609" i="26"/>
  <c r="B12369" i="26"/>
  <c r="B12310" i="26"/>
  <c r="B12267" i="26"/>
  <c r="B12225" i="26"/>
  <c r="B12166" i="26"/>
  <c r="B12121" i="26"/>
  <c r="B12056" i="26"/>
  <c r="B12009" i="26"/>
  <c r="B11918" i="26"/>
  <c r="B11850" i="26"/>
  <c r="B11796" i="26"/>
  <c r="B11749" i="26"/>
  <c r="B12299" i="26"/>
  <c r="B12238" i="26"/>
  <c r="B12172" i="26"/>
  <c r="B12125" i="26"/>
  <c r="B12059" i="26"/>
  <c r="B11996" i="26"/>
  <c r="B11926" i="26"/>
  <c r="B11862" i="26"/>
  <c r="B11808" i="26"/>
  <c r="B11634" i="26"/>
  <c r="B12368" i="26"/>
  <c r="B12294" i="26"/>
  <c r="B12252" i="26"/>
  <c r="B12168" i="26"/>
  <c r="B12064" i="26"/>
  <c r="B11984" i="26"/>
  <c r="B11931" i="26"/>
  <c r="B11867" i="26"/>
  <c r="B11788" i="26"/>
  <c r="B11731" i="26"/>
  <c r="B12305" i="26"/>
  <c r="B12243" i="26"/>
  <c r="B12164" i="26"/>
  <c r="B12105" i="26"/>
  <c r="B12045" i="26"/>
  <c r="B11979" i="26"/>
  <c r="B11930" i="26"/>
  <c r="B11866" i="26"/>
  <c r="B11817" i="26"/>
  <c r="B11772" i="26"/>
  <c r="B11532" i="26"/>
  <c r="B12347" i="26"/>
  <c r="B12288" i="26"/>
  <c r="B12218" i="26"/>
  <c r="B12171" i="26"/>
  <c r="B12112" i="26"/>
  <c r="B12071" i="26"/>
  <c r="B12011" i="26"/>
  <c r="B11963" i="26"/>
  <c r="B11895" i="26"/>
  <c r="B11806" i="26"/>
  <c r="B11751" i="26"/>
  <c r="B11717" i="26"/>
  <c r="B11633" i="26"/>
  <c r="B11593" i="26"/>
  <c r="B11536" i="26"/>
  <c r="B11471" i="26"/>
  <c r="B11348" i="26"/>
  <c r="B11704" i="26"/>
  <c r="B11657" i="26"/>
  <c r="B11589" i="26"/>
  <c r="B11530" i="26"/>
  <c r="B11470" i="26"/>
  <c r="B11712" i="26"/>
  <c r="B11631" i="26"/>
  <c r="B11573" i="26"/>
  <c r="B11507" i="26"/>
  <c r="B11431" i="26"/>
  <c r="B11178" i="26"/>
  <c r="B11694" i="26"/>
  <c r="B11622" i="26"/>
  <c r="B11538" i="26"/>
  <c r="B11468" i="26"/>
  <c r="B11354" i="26"/>
  <c r="B11710" i="26"/>
  <c r="B11653" i="26"/>
  <c r="B11584" i="26"/>
  <c r="B11541" i="26"/>
  <c r="B11485" i="26"/>
  <c r="B11352" i="26"/>
  <c r="B11719" i="26"/>
  <c r="B11630" i="26"/>
  <c r="B11558" i="26"/>
  <c r="B11493" i="26"/>
  <c r="B11266" i="26"/>
  <c r="B11702" i="26"/>
  <c r="B11662" i="26"/>
  <c r="B11617" i="26"/>
  <c r="B11522" i="26"/>
  <c r="B11456" i="26"/>
  <c r="B11332" i="26"/>
  <c r="B11453" i="26"/>
  <c r="B11347" i="26"/>
  <c r="B11298" i="26"/>
  <c r="B11197" i="26"/>
  <c r="B11019" i="26"/>
  <c r="B11386" i="26"/>
  <c r="B11320" i="26"/>
  <c r="B11250" i="26"/>
  <c r="B11138" i="26"/>
  <c r="B10824" i="26"/>
  <c r="B11426" i="26"/>
  <c r="B11368" i="26"/>
  <c r="B11300" i="26"/>
  <c r="B11203" i="26"/>
  <c r="B11123" i="26"/>
  <c r="B11313" i="26"/>
  <c r="B11264" i="26"/>
  <c r="B11136" i="26"/>
  <c r="B11461" i="26"/>
  <c r="B11385" i="26"/>
  <c r="B11307" i="26"/>
  <c r="B11226" i="26"/>
  <c r="B11069" i="26"/>
  <c r="B11287" i="26"/>
  <c r="B11184" i="26"/>
  <c r="B11022" i="26"/>
  <c r="B11401" i="26"/>
  <c r="B11351" i="26"/>
  <c r="B11261" i="26"/>
  <c r="B11146" i="26"/>
  <c r="B11033" i="26"/>
  <c r="B11196" i="26"/>
  <c r="B11077" i="26"/>
  <c r="B11023" i="26"/>
  <c r="B10987" i="26"/>
  <c r="B10544" i="26"/>
  <c r="B11248" i="26"/>
  <c r="B11191" i="26"/>
  <c r="B11148" i="26"/>
  <c r="B11090" i="26"/>
  <c r="B11036" i="26"/>
  <c r="B10816" i="26"/>
  <c r="B11110" i="26"/>
  <c r="B11013" i="26"/>
  <c r="B10712" i="26"/>
  <c r="B10808" i="26"/>
  <c r="B11256" i="26"/>
  <c r="B11209" i="26"/>
  <c r="B11154" i="26"/>
  <c r="B11113" i="26"/>
  <c r="B11050" i="26"/>
  <c r="B10981" i="26"/>
  <c r="B10998" i="26"/>
  <c r="B11101" i="26"/>
  <c r="B11053" i="26"/>
  <c r="B11001" i="26"/>
  <c r="B10861" i="26"/>
  <c r="B10968" i="26"/>
  <c r="B10922" i="26"/>
  <c r="B10862" i="26"/>
  <c r="B10804" i="26"/>
  <c r="B10754" i="26"/>
  <c r="B10693" i="26"/>
  <c r="B10932" i="26"/>
  <c r="B10865" i="26"/>
  <c r="B10799" i="26"/>
  <c r="B10748" i="26"/>
  <c r="B10607" i="26"/>
  <c r="B10942" i="26"/>
  <c r="B10897" i="26"/>
  <c r="B10855" i="26"/>
  <c r="B10783" i="26"/>
  <c r="B10711" i="26"/>
  <c r="B10574" i="26"/>
  <c r="B10950" i="26"/>
  <c r="B10896" i="26"/>
  <c r="B10810" i="26"/>
  <c r="B10743" i="26"/>
  <c r="B10686" i="26"/>
  <c r="B10970" i="26"/>
  <c r="B10850" i="26"/>
  <c r="B10757" i="26"/>
  <c r="B10598" i="26"/>
  <c r="B10948" i="26"/>
  <c r="B10899" i="26"/>
  <c r="B10858" i="26"/>
  <c r="B10785" i="26"/>
  <c r="B10722" i="26"/>
  <c r="B10680" i="26"/>
  <c r="B10076" i="26"/>
  <c r="B10918" i="26"/>
  <c r="B10825" i="26"/>
  <c r="B10769" i="26"/>
  <c r="B10702" i="26"/>
  <c r="B10486" i="26"/>
  <c r="B10636" i="26"/>
  <c r="B10550" i="26"/>
  <c r="B10487" i="26"/>
  <c r="B10438" i="26"/>
  <c r="B10404" i="26"/>
  <c r="B10151" i="26"/>
  <c r="B10618" i="26"/>
  <c r="B10531" i="26"/>
  <c r="B10485" i="26"/>
  <c r="B10437" i="26"/>
  <c r="B10380" i="26"/>
  <c r="B10631" i="26"/>
  <c r="B10563" i="26"/>
  <c r="B10499" i="26"/>
  <c r="B10440" i="26"/>
  <c r="B10296" i="26"/>
  <c r="B10639" i="26"/>
  <c r="B10600" i="26"/>
  <c r="B10525" i="26"/>
  <c r="B10447" i="26"/>
  <c r="B10326" i="26"/>
  <c r="B10663" i="26"/>
  <c r="B10561" i="26"/>
  <c r="B10484" i="26"/>
  <c r="B10436" i="26"/>
  <c r="B10393" i="26"/>
  <c r="B10126" i="26"/>
  <c r="B10625" i="26"/>
  <c r="B10576" i="26"/>
  <c r="B10489" i="26"/>
  <c r="B10423" i="26"/>
  <c r="B10283" i="26"/>
  <c r="B10650" i="26"/>
  <c r="B10593" i="26"/>
  <c r="B10524" i="26"/>
  <c r="B10463" i="26"/>
  <c r="B10419" i="26"/>
  <c r="B10374" i="26"/>
  <c r="B10050" i="26"/>
  <c r="B10297" i="26"/>
  <c r="B10244" i="26"/>
  <c r="B10173" i="26"/>
  <c r="B10099" i="26"/>
  <c r="B10034" i="26"/>
  <c r="B10329" i="26"/>
  <c r="B10266" i="26"/>
  <c r="B10193" i="26"/>
  <c r="B10117" i="26"/>
  <c r="B10045" i="26"/>
  <c r="B10278" i="26"/>
  <c r="B10203" i="26"/>
  <c r="B10149" i="26"/>
  <c r="B10071" i="26"/>
  <c r="B10016" i="26"/>
  <c r="B10304" i="26"/>
  <c r="B10265" i="26"/>
  <c r="B10218" i="26"/>
  <c r="B10154" i="26"/>
  <c r="B10097" i="26"/>
  <c r="B10019" i="26"/>
  <c r="B10311" i="26"/>
  <c r="B10268" i="26"/>
  <c r="B10202" i="26"/>
  <c r="B10153" i="26"/>
  <c r="B10092" i="26"/>
  <c r="B10039" i="26"/>
  <c r="B10348" i="26"/>
  <c r="B10275" i="26"/>
  <c r="B10206" i="26"/>
  <c r="B10141" i="26"/>
  <c r="B10062" i="26"/>
  <c r="B10335" i="26"/>
  <c r="B10267" i="26"/>
  <c r="B10194" i="26"/>
  <c r="B10130" i="26"/>
  <c r="B10087" i="26"/>
  <c r="B10013" i="26"/>
  <c r="B9656" i="26"/>
  <c r="B9061" i="26"/>
  <c r="B7780" i="26"/>
  <c r="B7598" i="26"/>
  <c r="B7405" i="26"/>
  <c r="B7151" i="26"/>
  <c r="B9932" i="26"/>
  <c r="B9804" i="26"/>
  <c r="B9594" i="26"/>
  <c r="B9412" i="26"/>
  <c r="B9054" i="26"/>
  <c r="B7248" i="26"/>
  <c r="B8832" i="26"/>
  <c r="B7698" i="26"/>
  <c r="B7511" i="26"/>
  <c r="B7310" i="26"/>
  <c r="B9985" i="26"/>
  <c r="B9600" i="26"/>
  <c r="B9417" i="26"/>
  <c r="B9166" i="26"/>
  <c r="B8722" i="26"/>
  <c r="B7427" i="26"/>
  <c r="B7077" i="26"/>
  <c r="B9878" i="26"/>
  <c r="B9750" i="26"/>
  <c r="B9480" i="26"/>
  <c r="B9291" i="26"/>
  <c r="B9092" i="26"/>
  <c r="B7869" i="26"/>
  <c r="B9445" i="26"/>
  <c r="B7414" i="26"/>
  <c r="B7035" i="26"/>
  <c r="B7717" i="26"/>
  <c r="B7520" i="26"/>
  <c r="B7340" i="26"/>
  <c r="B7084" i="26"/>
  <c r="B9687" i="26"/>
  <c r="B9442" i="26"/>
  <c r="B9238" i="26"/>
  <c r="B8906" i="26"/>
  <c r="B7144" i="26"/>
  <c r="B7718" i="26"/>
  <c r="B7755" i="26"/>
  <c r="B7541" i="26"/>
  <c r="B7413" i="26"/>
  <c r="B7275" i="26"/>
  <c r="B7147" i="26"/>
  <c r="B9972" i="26"/>
  <c r="B9887" i="26"/>
  <c r="B9802" i="26"/>
  <c r="B9716" i="26"/>
  <c r="B9605" i="26"/>
  <c r="B9479" i="26"/>
  <c r="B9342" i="26"/>
  <c r="B9156" i="26"/>
  <c r="B8901" i="26"/>
  <c r="B8241" i="26"/>
  <c r="B7579" i="26"/>
  <c r="B7044" i="26"/>
  <c r="B7034" i="26"/>
  <c r="B7009" i="26"/>
  <c r="B7767" i="26"/>
  <c r="B7655" i="26"/>
  <c r="B7519" i="26"/>
  <c r="B7389" i="26"/>
  <c r="B7266" i="26"/>
  <c r="B7138" i="26"/>
  <c r="B9897" i="26"/>
  <c r="B9677" i="26"/>
  <c r="B9549" i="26"/>
  <c r="B9402" i="26"/>
  <c r="B9273" i="26"/>
  <c r="B9146" i="26"/>
  <c r="B8869" i="26"/>
  <c r="B8186" i="26"/>
  <c r="B7512" i="26"/>
  <c r="B7890" i="26"/>
  <c r="B7862" i="26"/>
  <c r="B7735" i="26"/>
  <c r="B7607" i="26"/>
  <c r="B7470" i="26"/>
  <c r="B7289" i="26"/>
  <c r="B7161" i="26"/>
  <c r="B9982" i="26"/>
  <c r="B9896" i="26"/>
  <c r="B9811" i="26"/>
  <c r="B9768" i="26"/>
  <c r="B9676" i="26"/>
  <c r="B9548" i="26"/>
  <c r="B9435" i="26"/>
  <c r="B9302" i="26"/>
  <c r="B9169" i="26"/>
  <c r="B8952" i="26"/>
  <c r="B8316" i="26"/>
  <c r="B9073" i="26"/>
  <c r="B8937" i="26"/>
  <c r="B8819" i="26"/>
  <c r="B8691" i="26"/>
  <c r="B8538" i="26"/>
  <c r="B8403" i="26"/>
  <c r="B8261" i="26"/>
  <c r="B8147" i="26"/>
  <c r="B8029" i="26"/>
  <c r="B7902" i="26"/>
  <c r="B9035" i="26"/>
  <c r="B8913" i="26"/>
  <c r="B8779" i="26"/>
  <c r="B8640" i="26"/>
  <c r="B8508" i="26"/>
  <c r="B8397" i="26"/>
  <c r="B8281" i="26"/>
  <c r="B8159" i="26"/>
  <c r="B8028" i="26"/>
  <c r="B7901" i="26"/>
  <c r="B8507" i="26"/>
  <c r="B8379" i="26"/>
  <c r="B8244" i="26"/>
  <c r="B8111" i="26"/>
  <c r="B7982" i="26"/>
  <c r="B8948" i="26"/>
  <c r="B8882" i="26"/>
  <c r="B8765" i="26"/>
  <c r="B8568" i="26"/>
  <c r="B8451" i="26"/>
  <c r="B8329" i="26"/>
  <c r="B8190" i="26"/>
  <c r="B8061" i="26"/>
  <c r="B7929" i="26"/>
  <c r="B8976" i="26"/>
  <c r="B8838" i="26"/>
  <c r="B8695" i="26"/>
  <c r="B8526" i="26"/>
  <c r="B8377" i="26"/>
  <c r="B8243" i="26"/>
  <c r="B8131" i="26"/>
  <c r="B7995" i="26"/>
  <c r="B8989" i="26"/>
  <c r="B8866" i="26"/>
  <c r="B8682" i="26"/>
  <c r="B8554" i="26"/>
  <c r="B8428" i="26"/>
  <c r="B8301" i="26"/>
  <c r="B8221" i="26"/>
  <c r="B8102" i="26"/>
  <c r="B7972" i="26"/>
  <c r="B9020" i="26"/>
  <c r="B8967" i="26"/>
  <c r="B8829" i="26"/>
  <c r="B8769" i="26"/>
  <c r="B8655" i="26"/>
  <c r="B8553" i="26"/>
  <c r="B8382" i="26"/>
  <c r="B8305" i="26"/>
  <c r="B8207" i="26"/>
  <c r="B7934" i="26"/>
  <c r="B7592" i="26"/>
  <c r="B7232" i="26"/>
  <c r="B9615" i="26"/>
  <c r="B9332" i="26"/>
  <c r="B9198" i="26"/>
  <c r="B8862" i="26"/>
  <c r="B8310" i="26"/>
  <c r="B7014" i="26"/>
  <c r="B7836" i="26"/>
  <c r="B7772" i="26"/>
  <c r="B7712" i="26"/>
  <c r="B7659" i="26"/>
  <c r="B7584" i="26"/>
  <c r="B7522" i="26"/>
  <c r="B7458" i="26"/>
  <c r="B7393" i="26"/>
  <c r="B7335" i="26"/>
  <c r="B7271" i="26"/>
  <c r="B7207" i="26"/>
  <c r="B7143" i="26"/>
  <c r="B7079" i="26"/>
  <c r="B9970" i="26"/>
  <c r="B9927" i="26"/>
  <c r="B9884" i="26"/>
  <c r="B9842" i="26"/>
  <c r="B9799" i="26"/>
  <c r="B9756" i="26"/>
  <c r="B9714" i="26"/>
  <c r="B9661" i="26"/>
  <c r="B9588" i="26"/>
  <c r="B9533" i="26"/>
  <c r="B9471" i="26"/>
  <c r="B9406" i="26"/>
  <c r="B9346" i="26"/>
  <c r="B9278" i="26"/>
  <c r="B9219" i="26"/>
  <c r="B9151" i="26"/>
  <c r="B9019" i="26"/>
  <c r="B8749" i="26"/>
  <c r="B8304" i="26"/>
  <c r="B7781" i="26"/>
  <c r="B7200" i="26"/>
  <c r="B9602" i="26"/>
  <c r="B9279" i="26"/>
  <c r="B9160" i="26"/>
  <c r="B8728" i="26"/>
  <c r="B7054" i="26"/>
  <c r="B7883" i="26"/>
  <c r="B7819" i="26"/>
  <c r="B7757" i="26"/>
  <c r="B7685" i="26"/>
  <c r="B7624" i="26"/>
  <c r="B7564" i="26"/>
  <c r="B7500" i="26"/>
  <c r="B7436" i="26"/>
  <c r="B7372" i="26"/>
  <c r="B7302" i="26"/>
  <c r="B7238" i="26"/>
  <c r="B7174" i="26"/>
  <c r="B7110" i="26"/>
  <c r="B9969" i="26"/>
  <c r="B9841" i="26"/>
  <c r="B9713" i="26"/>
  <c r="B9655" i="26"/>
  <c r="B9587" i="26"/>
  <c r="B9527" i="26"/>
  <c r="B9470" i="26"/>
  <c r="B9411" i="26"/>
  <c r="B9352" i="26"/>
  <c r="B9292" i="26"/>
  <c r="B9225" i="26"/>
  <c r="B9158" i="26"/>
  <c r="B9074" i="26"/>
  <c r="B8942" i="26"/>
  <c r="B8697" i="26"/>
  <c r="B8256" i="26"/>
  <c r="B7861" i="26"/>
  <c r="B7367" i="26"/>
  <c r="B7691" i="26"/>
  <c r="B7430" i="26"/>
  <c r="B7229" i="26"/>
  <c r="B7069" i="26"/>
  <c r="B9958" i="26"/>
  <c r="B9915" i="26"/>
  <c r="B9872" i="26"/>
  <c r="B9830" i="26"/>
  <c r="B9787" i="26"/>
  <c r="B9744" i="26"/>
  <c r="B9701" i="26"/>
  <c r="B9626" i="26"/>
  <c r="B9573" i="26"/>
  <c r="B9475" i="26"/>
  <c r="B9410" i="26"/>
  <c r="B9344" i="26"/>
  <c r="B9284" i="26"/>
  <c r="B9224" i="26"/>
  <c r="B9165" i="26"/>
  <c r="B9085" i="26"/>
  <c r="B9015" i="26"/>
  <c r="B8768" i="26"/>
  <c r="B8294" i="26"/>
  <c r="B7829" i="26"/>
  <c r="B7416" i="26"/>
  <c r="B9997" i="26"/>
  <c r="B9418" i="26"/>
  <c r="B7834" i="26"/>
  <c r="B7569" i="26"/>
  <c r="B7398" i="26"/>
  <c r="B7309" i="26"/>
  <c r="B7213" i="26"/>
  <c r="B7109" i="26"/>
  <c r="B7027" i="26"/>
  <c r="B7849" i="26"/>
  <c r="B7785" i="26"/>
  <c r="B7710" i="26"/>
  <c r="B7649" i="26"/>
  <c r="B7582" i="26"/>
  <c r="B7515" i="26"/>
  <c r="B7451" i="26"/>
  <c r="B7391" i="26"/>
  <c r="B7332" i="26"/>
  <c r="B7268" i="26"/>
  <c r="B7204" i="26"/>
  <c r="B7140" i="26"/>
  <c r="B7076" i="26"/>
  <c r="B9909" i="26"/>
  <c r="B9781" i="26"/>
  <c r="B9679" i="26"/>
  <c r="B9606" i="26"/>
  <c r="B9551" i="26"/>
  <c r="B9501" i="26"/>
  <c r="B9437" i="26"/>
  <c r="B9358" i="26"/>
  <c r="B9298" i="26"/>
  <c r="B9231" i="26"/>
  <c r="B9164" i="26"/>
  <c r="B9091" i="26"/>
  <c r="B8876" i="26"/>
  <c r="B8639" i="26"/>
  <c r="B8288" i="26"/>
  <c r="B7080" i="26"/>
  <c r="B9369" i="26"/>
  <c r="B7697" i="26"/>
  <c r="B7042" i="26"/>
  <c r="B7742" i="26"/>
  <c r="B7648" i="26"/>
  <c r="B7595" i="26"/>
  <c r="B7530" i="26"/>
  <c r="B7466" i="26"/>
  <c r="B7402" i="26"/>
  <c r="B7331" i="26"/>
  <c r="B7267" i="26"/>
  <c r="B7203" i="26"/>
  <c r="B7139" i="26"/>
  <c r="B7075" i="26"/>
  <c r="B9967" i="26"/>
  <c r="B9924" i="26"/>
  <c r="B9882" i="26"/>
  <c r="B9839" i="26"/>
  <c r="B9796" i="26"/>
  <c r="B9754" i="26"/>
  <c r="B9711" i="26"/>
  <c r="B9652" i="26"/>
  <c r="B9597" i="26"/>
  <c r="B9524" i="26"/>
  <c r="B9468" i="26"/>
  <c r="B9403" i="26"/>
  <c r="B9334" i="26"/>
  <c r="B9274" i="26"/>
  <c r="B9207" i="26"/>
  <c r="B9147" i="26"/>
  <c r="B9050" i="26"/>
  <c r="B8872" i="26"/>
  <c r="B8609" i="26"/>
  <c r="B8193" i="26"/>
  <c r="B7837" i="26"/>
  <c r="B7560" i="26"/>
  <c r="B7240" i="26"/>
  <c r="B9696" i="26"/>
  <c r="B7874" i="26"/>
  <c r="B7596" i="26"/>
  <c r="B7018" i="26"/>
  <c r="B7716" i="26"/>
  <c r="B7887" i="26"/>
  <c r="B7823" i="26"/>
  <c r="B7761" i="26"/>
  <c r="B7702" i="26"/>
  <c r="B7641" i="26"/>
  <c r="B7574" i="26"/>
  <c r="B7508" i="26"/>
  <c r="B7444" i="26"/>
  <c r="B7383" i="26"/>
  <c r="B7322" i="26"/>
  <c r="B7258" i="26"/>
  <c r="B7194" i="26"/>
  <c r="B7130" i="26"/>
  <c r="B7066" i="26"/>
  <c r="B9881" i="26"/>
  <c r="B9753" i="26"/>
  <c r="B9664" i="26"/>
  <c r="B9596" i="26"/>
  <c r="B9536" i="26"/>
  <c r="B9457" i="26"/>
  <c r="B9395" i="26"/>
  <c r="B9326" i="26"/>
  <c r="B9266" i="26"/>
  <c r="B9200" i="26"/>
  <c r="B9137" i="26"/>
  <c r="B9063" i="26"/>
  <c r="B8840" i="26"/>
  <c r="B8607" i="26"/>
  <c r="B8135" i="26"/>
  <c r="B7813" i="26"/>
  <c r="B7480" i="26"/>
  <c r="B7120" i="26"/>
  <c r="B9542" i="26"/>
  <c r="B7850" i="26"/>
  <c r="B7840" i="26"/>
  <c r="B7032" i="26"/>
  <c r="B7854" i="26"/>
  <c r="B7790" i="26"/>
  <c r="B7721" i="26"/>
  <c r="B7654" i="26"/>
  <c r="B7593" i="26"/>
  <c r="B7529" i="26"/>
  <c r="B7465" i="26"/>
  <c r="B7401" i="26"/>
  <c r="B7345" i="26"/>
  <c r="B7281" i="26"/>
  <c r="B7217" i="26"/>
  <c r="B7153" i="26"/>
  <c r="B7089" i="26"/>
  <c r="B9976" i="26"/>
  <c r="B9934" i="26"/>
  <c r="B9891" i="26"/>
  <c r="B9848" i="26"/>
  <c r="B9806" i="26"/>
  <c r="B9763" i="26"/>
  <c r="B9720" i="26"/>
  <c r="B9671" i="26"/>
  <c r="B9603" i="26"/>
  <c r="B9543" i="26"/>
  <c r="B9488" i="26"/>
  <c r="B9424" i="26"/>
  <c r="B9363" i="26"/>
  <c r="B9295" i="26"/>
  <c r="B9228" i="26"/>
  <c r="B9161" i="26"/>
  <c r="B9089" i="26"/>
  <c r="B8923" i="26"/>
  <c r="B8680" i="26"/>
  <c r="B8128" i="26"/>
  <c r="B9123" i="26"/>
  <c r="B9068" i="26"/>
  <c r="B8986" i="26"/>
  <c r="B8929" i="26"/>
  <c r="B8871" i="26"/>
  <c r="B8812" i="26"/>
  <c r="B8748" i="26"/>
  <c r="B8686" i="26"/>
  <c r="B8595" i="26"/>
  <c r="B8530" i="26"/>
  <c r="B8464" i="26"/>
  <c r="B8381" i="26"/>
  <c r="B8326" i="26"/>
  <c r="B8240" i="26"/>
  <c r="B8192" i="26"/>
  <c r="B8141" i="26"/>
  <c r="B8077" i="26"/>
  <c r="B8021" i="26"/>
  <c r="B7962" i="26"/>
  <c r="B7894" i="26"/>
  <c r="B9082" i="26"/>
  <c r="B9023" i="26"/>
  <c r="B8964" i="26"/>
  <c r="B8899" i="26"/>
  <c r="B8833" i="26"/>
  <c r="B8773" i="26"/>
  <c r="B8698" i="26"/>
  <c r="B8634" i="26"/>
  <c r="B8570" i="26"/>
  <c r="B8501" i="26"/>
  <c r="B8441" i="26"/>
  <c r="B8391" i="26"/>
  <c r="B8347" i="26"/>
  <c r="B8276" i="26"/>
  <c r="B8211" i="26"/>
  <c r="B8152" i="26"/>
  <c r="B8083" i="26"/>
  <c r="B8020" i="26"/>
  <c r="B7953" i="26"/>
  <c r="B7893" i="26"/>
  <c r="B8562" i="26"/>
  <c r="B8500" i="26"/>
  <c r="B8440" i="26"/>
  <c r="B8346" i="26"/>
  <c r="B8297" i="26"/>
  <c r="B8239" i="26"/>
  <c r="B8171" i="26"/>
  <c r="B8104" i="26"/>
  <c r="B8035" i="26"/>
  <c r="B7975" i="26"/>
  <c r="B7914" i="26"/>
  <c r="B9004" i="26"/>
  <c r="B8941" i="26"/>
  <c r="B8875" i="26"/>
  <c r="B8816" i="26"/>
  <c r="B8752" i="26"/>
  <c r="B8689" i="26"/>
  <c r="B8625" i="26"/>
  <c r="B8561" i="26"/>
  <c r="B8499" i="26"/>
  <c r="B8446" i="26"/>
  <c r="B8373" i="26"/>
  <c r="B8324" i="26"/>
  <c r="B8248" i="26"/>
  <c r="B8183" i="26"/>
  <c r="B8116" i="26"/>
  <c r="B8053" i="26"/>
  <c r="B7988" i="26"/>
  <c r="B7921" i="26"/>
  <c r="B9021" i="26"/>
  <c r="B8961" i="26"/>
  <c r="B8896" i="26"/>
  <c r="B8823" i="26"/>
  <c r="B8758" i="26"/>
  <c r="B8675" i="26"/>
  <c r="B8599" i="26"/>
  <c r="B8519" i="26"/>
  <c r="B8434" i="26"/>
  <c r="B8372" i="26"/>
  <c r="B8307" i="26"/>
  <c r="B8238" i="26"/>
  <c r="B8176" i="26"/>
  <c r="B8123" i="26"/>
  <c r="B8052" i="26"/>
  <c r="B7980" i="26"/>
  <c r="B7920" i="26"/>
  <c r="B8982" i="26"/>
  <c r="B8917" i="26"/>
  <c r="B8859" i="26"/>
  <c r="B8795" i="26"/>
  <c r="B8731" i="26"/>
  <c r="B8669" i="26"/>
  <c r="B8605" i="26"/>
  <c r="B8540" i="26"/>
  <c r="B8485" i="26"/>
  <c r="B8416" i="26"/>
  <c r="B8360" i="26"/>
  <c r="B8295" i="26"/>
  <c r="B8215" i="26"/>
  <c r="B8149" i="26"/>
  <c r="B8095" i="26"/>
  <c r="B8024" i="26"/>
  <c r="B7965" i="26"/>
  <c r="B7897" i="26"/>
  <c r="B9014" i="26"/>
  <c r="B8960" i="26"/>
  <c r="B8879" i="26"/>
  <c r="B8821" i="26"/>
  <c r="B8756" i="26"/>
  <c r="B8700" i="26"/>
  <c r="B8649" i="26"/>
  <c r="B8597" i="26"/>
  <c r="B8546" i="26"/>
  <c r="B8484" i="26"/>
  <c r="B8432" i="26"/>
  <c r="B8371" i="26"/>
  <c r="B8300" i="26"/>
  <c r="B8252" i="26"/>
  <c r="B8200" i="26"/>
  <c r="B8121" i="26"/>
  <c r="B8058" i="26"/>
  <c r="B7993" i="26"/>
  <c r="B7926" i="26"/>
  <c r="B7632" i="26"/>
  <c r="B9362" i="26"/>
  <c r="B7022" i="26"/>
  <c r="B7726" i="26"/>
  <c r="B7533" i="26"/>
  <c r="B7343" i="26"/>
  <c r="B7087" i="26"/>
  <c r="B9890" i="26"/>
  <c r="B9762" i="26"/>
  <c r="B9541" i="26"/>
  <c r="B9353" i="26"/>
  <c r="B9159" i="26"/>
  <c r="B8349" i="26"/>
  <c r="B9294" i="26"/>
  <c r="B7947" i="26"/>
  <c r="B7827" i="26"/>
  <c r="B7631" i="26"/>
  <c r="B7447" i="26"/>
  <c r="B7182" i="26"/>
  <c r="B9857" i="26"/>
  <c r="B9660" i="26"/>
  <c r="B9481" i="26"/>
  <c r="B9300" i="26"/>
  <c r="B8970" i="26"/>
  <c r="B7031" i="26"/>
  <c r="B7462" i="26"/>
  <c r="B9920" i="26"/>
  <c r="B9792" i="26"/>
  <c r="B9633" i="26"/>
  <c r="B9416" i="26"/>
  <c r="B9173" i="26"/>
  <c r="B8794" i="26"/>
  <c r="B7112" i="26"/>
  <c r="B7603" i="26"/>
  <c r="B7221" i="26"/>
  <c r="B7857" i="26"/>
  <c r="B7589" i="26"/>
  <c r="B7397" i="26"/>
  <c r="B7212" i="26"/>
  <c r="B9797" i="26"/>
  <c r="B9559" i="26"/>
  <c r="B9373" i="26"/>
  <c r="B9172" i="26"/>
  <c r="B8665" i="26"/>
  <c r="B9482" i="26"/>
  <c r="B7425" i="26"/>
  <c r="B7601" i="26"/>
  <c r="B7477" i="26"/>
  <c r="B7339" i="26"/>
  <c r="B7211" i="26"/>
  <c r="B7083" i="26"/>
  <c r="B9930" i="26"/>
  <c r="B9844" i="26"/>
  <c r="B9759" i="26"/>
  <c r="B9658" i="26"/>
  <c r="B9530" i="26"/>
  <c r="B9415" i="26"/>
  <c r="B9282" i="26"/>
  <c r="B9064" i="26"/>
  <c r="B8635" i="26"/>
  <c r="B7877" i="26"/>
  <c r="B7280" i="26"/>
  <c r="B9741" i="26"/>
  <c r="B7616" i="26"/>
  <c r="B7737" i="26"/>
  <c r="B7831" i="26"/>
  <c r="B7708" i="26"/>
  <c r="B7580" i="26"/>
  <c r="B7455" i="26"/>
  <c r="B7330" i="26"/>
  <c r="B7202" i="26"/>
  <c r="B7074" i="26"/>
  <c r="B9769" i="26"/>
  <c r="B9604" i="26"/>
  <c r="B9462" i="26"/>
  <c r="B9341" i="26"/>
  <c r="B9206" i="26"/>
  <c r="B9070" i="26"/>
  <c r="B8633" i="26"/>
  <c r="B7853" i="26"/>
  <c r="B9589" i="26"/>
  <c r="B7798" i="26"/>
  <c r="B7660" i="26"/>
  <c r="B7534" i="26"/>
  <c r="B7406" i="26"/>
  <c r="B7353" i="26"/>
  <c r="B7225" i="26"/>
  <c r="B7097" i="26"/>
  <c r="B9939" i="26"/>
  <c r="B9854" i="26"/>
  <c r="B9726" i="26"/>
  <c r="B9616" i="26"/>
  <c r="B9499" i="26"/>
  <c r="B9370" i="26"/>
  <c r="B9236" i="26"/>
  <c r="B9096" i="26"/>
  <c r="B8705" i="26"/>
  <c r="B9130" i="26"/>
  <c r="B8993" i="26"/>
  <c r="B8878" i="26"/>
  <c r="B8761" i="26"/>
  <c r="B8615" i="26"/>
  <c r="B8470" i="26"/>
  <c r="B8331" i="26"/>
  <c r="B8199" i="26"/>
  <c r="B8084" i="26"/>
  <c r="B7970" i="26"/>
  <c r="B9087" i="26"/>
  <c r="B8971" i="26"/>
  <c r="B8841" i="26"/>
  <c r="B8704" i="26"/>
  <c r="B8576" i="26"/>
  <c r="B8447" i="26"/>
  <c r="B8352" i="26"/>
  <c r="B8218" i="26"/>
  <c r="B8091" i="26"/>
  <c r="B7961" i="26"/>
  <c r="B8569" i="26"/>
  <c r="B8452" i="26"/>
  <c r="B8308" i="26"/>
  <c r="B8178" i="26"/>
  <c r="B8041" i="26"/>
  <c r="B7922" i="26"/>
  <c r="B9010" i="26"/>
  <c r="B8824" i="26"/>
  <c r="B8696" i="26"/>
  <c r="B8632" i="26"/>
  <c r="B8513" i="26"/>
  <c r="B8378" i="26"/>
  <c r="B8254" i="26"/>
  <c r="B8124" i="26"/>
  <c r="B7996" i="26"/>
  <c r="B9027" i="26"/>
  <c r="B8904" i="26"/>
  <c r="B8764" i="26"/>
  <c r="B8606" i="26"/>
  <c r="B8439" i="26"/>
  <c r="B8318" i="26"/>
  <c r="B8182" i="26"/>
  <c r="B8060" i="26"/>
  <c r="B7928" i="26"/>
  <c r="B8925" i="26"/>
  <c r="B8802" i="26"/>
  <c r="B8738" i="26"/>
  <c r="B8618" i="26"/>
  <c r="B8490" i="26"/>
  <c r="B8366" i="26"/>
  <c r="B8156" i="26"/>
  <c r="B8032" i="26"/>
  <c r="B7905" i="26"/>
  <c r="B8887" i="26"/>
  <c r="B8706" i="26"/>
  <c r="B8604" i="26"/>
  <c r="B8489" i="26"/>
  <c r="B8438" i="26"/>
  <c r="B8257" i="26"/>
  <c r="B8129" i="26"/>
  <c r="B8001" i="26"/>
  <c r="B7047" i="26"/>
  <c r="B7555" i="26"/>
  <c r="B7176" i="26"/>
  <c r="B9568" i="26"/>
  <c r="B9309" i="26"/>
  <c r="B9183" i="26"/>
  <c r="B8804" i="26"/>
  <c r="B8120" i="26"/>
  <c r="B7892" i="26"/>
  <c r="B7828" i="26"/>
  <c r="B7764" i="26"/>
  <c r="B7706" i="26"/>
  <c r="B7652" i="26"/>
  <c r="B7578" i="26"/>
  <c r="B7517" i="26"/>
  <c r="B7453" i="26"/>
  <c r="B7387" i="26"/>
  <c r="B7327" i="26"/>
  <c r="B7263" i="26"/>
  <c r="B7199" i="26"/>
  <c r="B7135" i="26"/>
  <c r="B7071" i="26"/>
  <c r="B9964" i="26"/>
  <c r="B9922" i="26"/>
  <c r="B9879" i="26"/>
  <c r="B9836" i="26"/>
  <c r="B9794" i="26"/>
  <c r="B9751" i="26"/>
  <c r="B9708" i="26"/>
  <c r="B9648" i="26"/>
  <c r="B9580" i="26"/>
  <c r="B9521" i="26"/>
  <c r="B9460" i="26"/>
  <c r="B9399" i="26"/>
  <c r="B9338" i="26"/>
  <c r="B9270" i="26"/>
  <c r="B9211" i="26"/>
  <c r="B9142" i="26"/>
  <c r="B9001" i="26"/>
  <c r="B8724" i="26"/>
  <c r="B8167" i="26"/>
  <c r="B7713" i="26"/>
  <c r="B7152" i="26"/>
  <c r="B9522" i="26"/>
  <c r="B9265" i="26"/>
  <c r="B9143" i="26"/>
  <c r="B8677" i="26"/>
  <c r="B7053" i="26"/>
  <c r="B7875" i="26"/>
  <c r="B7811" i="26"/>
  <c r="B7751" i="26"/>
  <c r="B7678" i="26"/>
  <c r="B7617" i="26"/>
  <c r="B7559" i="26"/>
  <c r="B7495" i="26"/>
  <c r="B7431" i="26"/>
  <c r="B7358" i="26"/>
  <c r="B7294" i="26"/>
  <c r="B7230" i="26"/>
  <c r="B7166" i="26"/>
  <c r="B7102" i="26"/>
  <c r="B9953" i="26"/>
  <c r="B9825" i="26"/>
  <c r="B9702" i="26"/>
  <c r="B9647" i="26"/>
  <c r="B9574" i="26"/>
  <c r="B9520" i="26"/>
  <c r="B9465" i="26"/>
  <c r="B9405" i="26"/>
  <c r="B9345" i="26"/>
  <c r="B9285" i="26"/>
  <c r="B9218" i="26"/>
  <c r="B9150" i="26"/>
  <c r="B9066" i="26"/>
  <c r="B8912" i="26"/>
  <c r="B8671" i="26"/>
  <c r="B8213" i="26"/>
  <c r="B7789" i="26"/>
  <c r="B7288" i="26"/>
  <c r="B7630" i="26"/>
  <c r="B7409" i="26"/>
  <c r="B7205" i="26"/>
  <c r="B7061" i="26"/>
  <c r="B9952" i="26"/>
  <c r="B9910" i="26"/>
  <c r="B9867" i="26"/>
  <c r="B9824" i="26"/>
  <c r="B9782" i="26"/>
  <c r="B9739" i="26"/>
  <c r="B9693" i="26"/>
  <c r="B9620" i="26"/>
  <c r="B9565" i="26"/>
  <c r="B9464" i="26"/>
  <c r="B9397" i="26"/>
  <c r="B9336" i="26"/>
  <c r="B9276" i="26"/>
  <c r="B9217" i="26"/>
  <c r="B9149" i="26"/>
  <c r="B9079" i="26"/>
  <c r="B8994" i="26"/>
  <c r="B8692" i="26"/>
  <c r="B8251" i="26"/>
  <c r="B7773" i="26"/>
  <c r="B7381" i="26"/>
  <c r="B9869" i="26"/>
  <c r="B9385" i="26"/>
  <c r="B7802" i="26"/>
  <c r="B7553" i="26"/>
  <c r="B7392" i="26"/>
  <c r="B7301" i="26"/>
  <c r="B7197" i="26"/>
  <c r="B7101" i="26"/>
  <c r="B7019" i="26"/>
  <c r="B7841" i="26"/>
  <c r="B7777" i="26"/>
  <c r="B7696" i="26"/>
  <c r="B7643" i="26"/>
  <c r="B7568" i="26"/>
  <c r="B7504" i="26"/>
  <c r="B7440" i="26"/>
  <c r="B7385" i="26"/>
  <c r="B7324" i="26"/>
  <c r="B7260" i="26"/>
  <c r="B7196" i="26"/>
  <c r="B7132" i="26"/>
  <c r="B7068" i="26"/>
  <c r="B9893" i="26"/>
  <c r="B9765" i="26"/>
  <c r="B9673" i="26"/>
  <c r="B9598" i="26"/>
  <c r="B9545" i="26"/>
  <c r="B9490" i="26"/>
  <c r="B9426" i="26"/>
  <c r="B9350" i="26"/>
  <c r="B9290" i="26"/>
  <c r="B9223" i="26"/>
  <c r="B9157" i="26"/>
  <c r="B9071" i="26"/>
  <c r="B8817" i="26"/>
  <c r="B8613" i="26"/>
  <c r="B8246" i="26"/>
  <c r="B9965" i="26"/>
  <c r="B8891" i="26"/>
  <c r="B7671" i="26"/>
  <c r="B7026" i="26"/>
  <c r="B7723" i="26"/>
  <c r="B7642" i="26"/>
  <c r="B7588" i="26"/>
  <c r="B7525" i="26"/>
  <c r="B7461" i="26"/>
  <c r="B7390" i="26"/>
  <c r="B7323" i="26"/>
  <c r="B7259" i="26"/>
  <c r="B7195" i="26"/>
  <c r="B7131" i="26"/>
  <c r="B7067" i="26"/>
  <c r="B9962" i="26"/>
  <c r="B9919" i="26"/>
  <c r="B9876" i="26"/>
  <c r="B9834" i="26"/>
  <c r="B9791" i="26"/>
  <c r="B9748" i="26"/>
  <c r="B9706" i="26"/>
  <c r="B9644" i="26"/>
  <c r="B9584" i="26"/>
  <c r="B9518" i="26"/>
  <c r="B9463" i="26"/>
  <c r="B9396" i="26"/>
  <c r="B9327" i="26"/>
  <c r="B9267" i="26"/>
  <c r="B9201" i="26"/>
  <c r="B9139" i="26"/>
  <c r="B9040" i="26"/>
  <c r="B8813" i="26"/>
  <c r="B8564" i="26"/>
  <c r="B8142" i="26"/>
  <c r="B7797" i="26"/>
  <c r="B7528" i="26"/>
  <c r="B7184" i="26"/>
  <c r="B9649" i="26"/>
  <c r="B7842" i="26"/>
  <c r="B7576" i="26"/>
  <c r="B7872" i="26"/>
  <c r="B7057" i="26"/>
  <c r="B7879" i="26"/>
  <c r="B7815" i="26"/>
  <c r="B7754" i="26"/>
  <c r="B7695" i="26"/>
  <c r="B7634" i="26"/>
  <c r="B7567" i="26"/>
  <c r="B7503" i="26"/>
  <c r="B7439" i="26"/>
  <c r="B7375" i="26"/>
  <c r="B7314" i="26"/>
  <c r="B7250" i="26"/>
  <c r="B7186" i="26"/>
  <c r="B7122" i="26"/>
  <c r="B9993" i="26"/>
  <c r="B9865" i="26"/>
  <c r="B9737" i="26"/>
  <c r="B9651" i="26"/>
  <c r="B9591" i="26"/>
  <c r="B9517" i="26"/>
  <c r="B9446" i="26"/>
  <c r="B9387" i="26"/>
  <c r="B9318" i="26"/>
  <c r="B9259" i="26"/>
  <c r="B9192" i="26"/>
  <c r="B9127" i="26"/>
  <c r="B9056" i="26"/>
  <c r="B8785" i="26"/>
  <c r="B8503" i="26"/>
  <c r="B8078" i="26"/>
  <c r="B7765" i="26"/>
  <c r="B7443" i="26"/>
  <c r="B7064" i="26"/>
  <c r="B9477" i="26"/>
  <c r="B7818" i="26"/>
  <c r="B7816" i="26"/>
  <c r="B7024" i="26"/>
  <c r="B7846" i="26"/>
  <c r="B7782" i="26"/>
  <c r="B7714" i="26"/>
  <c r="B7647" i="26"/>
  <c r="B7586" i="26"/>
  <c r="B7518" i="26"/>
  <c r="B7454" i="26"/>
  <c r="B7395" i="26"/>
  <c r="B7337" i="26"/>
  <c r="B7273" i="26"/>
  <c r="B7209" i="26"/>
  <c r="B7145" i="26"/>
  <c r="B7081" i="26"/>
  <c r="B9971" i="26"/>
  <c r="B9928" i="26"/>
  <c r="B9886" i="26"/>
  <c r="B9843" i="26"/>
  <c r="B9800" i="26"/>
  <c r="B9758" i="26"/>
  <c r="B9715" i="26"/>
  <c r="B9663" i="26"/>
  <c r="B9590" i="26"/>
  <c r="B9535" i="26"/>
  <c r="B9483" i="26"/>
  <c r="B9419" i="26"/>
  <c r="B9355" i="26"/>
  <c r="B9287" i="26"/>
  <c r="B9221" i="26"/>
  <c r="B9154" i="26"/>
  <c r="B9076" i="26"/>
  <c r="B8894" i="26"/>
  <c r="B8628" i="26"/>
  <c r="B8014" i="26"/>
  <c r="B9115" i="26"/>
  <c r="B9058" i="26"/>
  <c r="B8979" i="26"/>
  <c r="B8922" i="26"/>
  <c r="B8863" i="26"/>
  <c r="B8806" i="26"/>
  <c r="B8742" i="26"/>
  <c r="B8679" i="26"/>
  <c r="B8590" i="26"/>
  <c r="B8515" i="26"/>
  <c r="B8442" i="26"/>
  <c r="B8369" i="26"/>
  <c r="B8320" i="26"/>
  <c r="B8235" i="26"/>
  <c r="B8185" i="26"/>
  <c r="B8134" i="26"/>
  <c r="B8071" i="26"/>
  <c r="B8013" i="26"/>
  <c r="B7954" i="26"/>
  <c r="B10003" i="26"/>
  <c r="B9067" i="26"/>
  <c r="B9018" i="26"/>
  <c r="B8957" i="26"/>
  <c r="B8892" i="26"/>
  <c r="B8826" i="26"/>
  <c r="B8760" i="26"/>
  <c r="B8685" i="26"/>
  <c r="B8621" i="26"/>
  <c r="B8557" i="26"/>
  <c r="B8493" i="26"/>
  <c r="B8436" i="26"/>
  <c r="B8385" i="26"/>
  <c r="B8314" i="26"/>
  <c r="B8265" i="26"/>
  <c r="B8205" i="26"/>
  <c r="B8140" i="26"/>
  <c r="B8076" i="26"/>
  <c r="B8012" i="26"/>
  <c r="B7945" i="26"/>
  <c r="B10002" i="26"/>
  <c r="B8556" i="26"/>
  <c r="B8492" i="26"/>
  <c r="B8430" i="26"/>
  <c r="B8341" i="26"/>
  <c r="B8292" i="26"/>
  <c r="B8234" i="26"/>
  <c r="B8164" i="26"/>
  <c r="B8098" i="26"/>
  <c r="B8027" i="26"/>
  <c r="B7968" i="26"/>
  <c r="B7900" i="26"/>
  <c r="B8998" i="26"/>
  <c r="B8934" i="26"/>
  <c r="B8868" i="26"/>
  <c r="B8810" i="26"/>
  <c r="B8746" i="26"/>
  <c r="B8683" i="26"/>
  <c r="B8619" i="26"/>
  <c r="B8555" i="26"/>
  <c r="B8491" i="26"/>
  <c r="B8435" i="26"/>
  <c r="B8367" i="26"/>
  <c r="B8312" i="26"/>
  <c r="B8233" i="26"/>
  <c r="B8177" i="26"/>
  <c r="B8110" i="26"/>
  <c r="B8047" i="26"/>
  <c r="B7981" i="26"/>
  <c r="B7913" i="26"/>
  <c r="B9016" i="26"/>
  <c r="B8954" i="26"/>
  <c r="B8889" i="26"/>
  <c r="B8815" i="26"/>
  <c r="B8751" i="26"/>
  <c r="B8670" i="26"/>
  <c r="B8579" i="26"/>
  <c r="B8512" i="26"/>
  <c r="B8429" i="26"/>
  <c r="B8361" i="26"/>
  <c r="B8290" i="26"/>
  <c r="B8232" i="26"/>
  <c r="B8169" i="26"/>
  <c r="B8109" i="26"/>
  <c r="B8046" i="26"/>
  <c r="B7973" i="26"/>
  <c r="B7912" i="26"/>
  <c r="B8975" i="26"/>
  <c r="B8910" i="26"/>
  <c r="B8851" i="26"/>
  <c r="B8789" i="26"/>
  <c r="B8726" i="26"/>
  <c r="B8662" i="26"/>
  <c r="B8598" i="26"/>
  <c r="B8533" i="26"/>
  <c r="B8472" i="26"/>
  <c r="B8411" i="26"/>
  <c r="B8355" i="26"/>
  <c r="B8285" i="26"/>
  <c r="B8208" i="26"/>
  <c r="B8143" i="26"/>
  <c r="B8087" i="26"/>
  <c r="B8016" i="26"/>
  <c r="B7957" i="26"/>
  <c r="B10006" i="26"/>
  <c r="B9008" i="26"/>
  <c r="B8945" i="26"/>
  <c r="B8873" i="26"/>
  <c r="B8814" i="26"/>
  <c r="B8750" i="26"/>
  <c r="B8693" i="26"/>
  <c r="B8642" i="26"/>
  <c r="B8591" i="26"/>
  <c r="B8539" i="26"/>
  <c r="B8478" i="26"/>
  <c r="B8427" i="26"/>
  <c r="B8354" i="26"/>
  <c r="B8289" i="26"/>
  <c r="B8242" i="26"/>
  <c r="B8194" i="26"/>
  <c r="B8114" i="26"/>
  <c r="B8051" i="26"/>
  <c r="B7986" i="26"/>
  <c r="B7918" i="26"/>
  <c r="B7272" i="26"/>
  <c r="B9212" i="26"/>
  <c r="B8398" i="26"/>
  <c r="B7844" i="26"/>
  <c r="B7665" i="26"/>
  <c r="B7469" i="26"/>
  <c r="B7279" i="26"/>
  <c r="B7215" i="26"/>
  <c r="B9975" i="26"/>
  <c r="B9847" i="26"/>
  <c r="B9719" i="26"/>
  <c r="B9669" i="26"/>
  <c r="B9476" i="26"/>
  <c r="B9293" i="26"/>
  <c r="B9226" i="26"/>
  <c r="B8800" i="26"/>
  <c r="B7821" i="26"/>
  <c r="B9642" i="26"/>
  <c r="B9175" i="26"/>
  <c r="B7891" i="26"/>
  <c r="B7763" i="26"/>
  <c r="B7570" i="26"/>
  <c r="B7379" i="26"/>
  <c r="B7246" i="26"/>
  <c r="B7118" i="26"/>
  <c r="B9729" i="26"/>
  <c r="B9532" i="26"/>
  <c r="B9360" i="26"/>
  <c r="B9233" i="26"/>
  <c r="B9080" i="26"/>
  <c r="B8299" i="26"/>
  <c r="B7738" i="26"/>
  <c r="B7245" i="26"/>
  <c r="B9963" i="26"/>
  <c r="B9835" i="26"/>
  <c r="B9707" i="26"/>
  <c r="B9579" i="26"/>
  <c r="B9351" i="26"/>
  <c r="B9232" i="26"/>
  <c r="B9031" i="26"/>
  <c r="B8337" i="26"/>
  <c r="B7523" i="26"/>
  <c r="B7858" i="26"/>
  <c r="B7325" i="26"/>
  <c r="B7125" i="26"/>
  <c r="B7793" i="26"/>
  <c r="B7656" i="26"/>
  <c r="B7456" i="26"/>
  <c r="B7276" i="26"/>
  <c r="B7148" i="26"/>
  <c r="B9925" i="26"/>
  <c r="B9619" i="26"/>
  <c r="B9507" i="26"/>
  <c r="B9305" i="26"/>
  <c r="B9101" i="26"/>
  <c r="B8332" i="26"/>
  <c r="B7662" i="26"/>
  <c r="B9215" i="26"/>
  <c r="B8066" i="26"/>
  <c r="B7885" i="26"/>
  <c r="B7475" i="26"/>
  <c r="B7136" i="26"/>
  <c r="B9528" i="26"/>
  <c r="B9286" i="26"/>
  <c r="B9168" i="26"/>
  <c r="B8753" i="26"/>
  <c r="B8007" i="26"/>
  <c r="B7884" i="26"/>
  <c r="B7820" i="26"/>
  <c r="B7758" i="26"/>
  <c r="B7699" i="26"/>
  <c r="B7645" i="26"/>
  <c r="B7571" i="26"/>
  <c r="B7506" i="26"/>
  <c r="B7442" i="26"/>
  <c r="B7380" i="26"/>
  <c r="B7319" i="26"/>
  <c r="B7255" i="26"/>
  <c r="B7191" i="26"/>
  <c r="B7127" i="26"/>
  <c r="B7063" i="26"/>
  <c r="B9959" i="26"/>
  <c r="B9916" i="26"/>
  <c r="B9874" i="26"/>
  <c r="B9831" i="26"/>
  <c r="B9788" i="26"/>
  <c r="B9746" i="26"/>
  <c r="B9703" i="26"/>
  <c r="B9635" i="26"/>
  <c r="B9575" i="26"/>
  <c r="B9515" i="26"/>
  <c r="B9455" i="26"/>
  <c r="B9392" i="26"/>
  <c r="B9331" i="26"/>
  <c r="B9264" i="26"/>
  <c r="B9204" i="26"/>
  <c r="B9134" i="26"/>
  <c r="B8973" i="26"/>
  <c r="B8699" i="26"/>
  <c r="B8113" i="26"/>
  <c r="B7612" i="26"/>
  <c r="B7096" i="26"/>
  <c r="B9466" i="26"/>
  <c r="B9250" i="26"/>
  <c r="B9116" i="26"/>
  <c r="B8626" i="26"/>
  <c r="B7045" i="26"/>
  <c r="B7867" i="26"/>
  <c r="B7803" i="26"/>
  <c r="B7745" i="26"/>
  <c r="B7664" i="26"/>
  <c r="B7611" i="26"/>
  <c r="B7548" i="26"/>
  <c r="B7484" i="26"/>
  <c r="B7420" i="26"/>
  <c r="B7350" i="26"/>
  <c r="B7286" i="26"/>
  <c r="B7222" i="26"/>
  <c r="B7158" i="26"/>
  <c r="B7094" i="26"/>
  <c r="B9937" i="26"/>
  <c r="B9809" i="26"/>
  <c r="B9694" i="26"/>
  <c r="B9641" i="26"/>
  <c r="B9566" i="26"/>
  <c r="B9514" i="26"/>
  <c r="B9454" i="26"/>
  <c r="B9398" i="26"/>
  <c r="B9337" i="26"/>
  <c r="B9277" i="26"/>
  <c r="B9210" i="26"/>
  <c r="B9133" i="26"/>
  <c r="B9060" i="26"/>
  <c r="B8883" i="26"/>
  <c r="B8645" i="26"/>
  <c r="B8161" i="26"/>
  <c r="B7734" i="26"/>
  <c r="B7192" i="26"/>
  <c r="B7590" i="26"/>
  <c r="B7365" i="26"/>
  <c r="B7181" i="26"/>
  <c r="B9995" i="26"/>
  <c r="B9947" i="26"/>
  <c r="B9904" i="26"/>
  <c r="B9862" i="26"/>
  <c r="B9819" i="26"/>
  <c r="B9776" i="26"/>
  <c r="B9734" i="26"/>
  <c r="B9680" i="26"/>
  <c r="B9612" i="26"/>
  <c r="B9552" i="26"/>
  <c r="B9459" i="26"/>
  <c r="B9390" i="26"/>
  <c r="B9329" i="26"/>
  <c r="B9269" i="26"/>
  <c r="B9209" i="26"/>
  <c r="B9141" i="26"/>
  <c r="B9072" i="26"/>
  <c r="B8966" i="26"/>
  <c r="B8667" i="26"/>
  <c r="B8154" i="26"/>
  <c r="B7727" i="26"/>
  <c r="B7336" i="26"/>
  <c r="B9662" i="26"/>
  <c r="B9324" i="26"/>
  <c r="B7770" i="26"/>
  <c r="B7526" i="26"/>
  <c r="B7378" i="26"/>
  <c r="B7285" i="26"/>
  <c r="B7189" i="26"/>
  <c r="B7085" i="26"/>
  <c r="B7011" i="26"/>
  <c r="B7833" i="26"/>
  <c r="B7769" i="26"/>
  <c r="B7690" i="26"/>
  <c r="B7636" i="26"/>
  <c r="B7563" i="26"/>
  <c r="B7499" i="26"/>
  <c r="B7435" i="26"/>
  <c r="B7377" i="26"/>
  <c r="B7316" i="26"/>
  <c r="B7252" i="26"/>
  <c r="B7188" i="26"/>
  <c r="B7124" i="26"/>
  <c r="B7060" i="26"/>
  <c r="B9877" i="26"/>
  <c r="B9749" i="26"/>
  <c r="B9666" i="26"/>
  <c r="B9592" i="26"/>
  <c r="B9538" i="26"/>
  <c r="B9485" i="26"/>
  <c r="B9421" i="26"/>
  <c r="B9343" i="26"/>
  <c r="B9283" i="26"/>
  <c r="B9216" i="26"/>
  <c r="B9148" i="26"/>
  <c r="B9042" i="26"/>
  <c r="B8791" i="26"/>
  <c r="B8571" i="26"/>
  <c r="B8093" i="26"/>
  <c r="B9917" i="26"/>
  <c r="B7020" i="26"/>
  <c r="B7637" i="26"/>
  <c r="B7888" i="26"/>
  <c r="B7709" i="26"/>
  <c r="B7635" i="26"/>
  <c r="B7581" i="26"/>
  <c r="B7514" i="26"/>
  <c r="B7450" i="26"/>
  <c r="B7384" i="26"/>
  <c r="B7315" i="26"/>
  <c r="B7251" i="26"/>
  <c r="B7187" i="26"/>
  <c r="B7123" i="26"/>
  <c r="B9999" i="26"/>
  <c r="B9956" i="26"/>
  <c r="B9914" i="26"/>
  <c r="B9871" i="26"/>
  <c r="B9828" i="26"/>
  <c r="B9786" i="26"/>
  <c r="B9743" i="26"/>
  <c r="B9699" i="26"/>
  <c r="B9639" i="26"/>
  <c r="B9571" i="26"/>
  <c r="B9512" i="26"/>
  <c r="B9452" i="26"/>
  <c r="B9388" i="26"/>
  <c r="B9319" i="26"/>
  <c r="B9260" i="26"/>
  <c r="B9193" i="26"/>
  <c r="B9128" i="26"/>
  <c r="B9026" i="26"/>
  <c r="B8787" i="26"/>
  <c r="B8510" i="26"/>
  <c r="B8085" i="26"/>
  <c r="B7753" i="26"/>
  <c r="B7496" i="26"/>
  <c r="B7128" i="26"/>
  <c r="B9609" i="26"/>
  <c r="B7794" i="26"/>
  <c r="B7537" i="26"/>
  <c r="B7848" i="26"/>
  <c r="B7049" i="26"/>
  <c r="B7871" i="26"/>
  <c r="B7807" i="26"/>
  <c r="B7741" i="26"/>
  <c r="B7688" i="26"/>
  <c r="B7621" i="26"/>
  <c r="B7556" i="26"/>
  <c r="B7492" i="26"/>
  <c r="B7428" i="26"/>
  <c r="B7369" i="26"/>
  <c r="B7306" i="26"/>
  <c r="B7242" i="26"/>
  <c r="B7178" i="26"/>
  <c r="B7114" i="26"/>
  <c r="B9977" i="26"/>
  <c r="B9849" i="26"/>
  <c r="B9721" i="26"/>
  <c r="B9638" i="26"/>
  <c r="B9583" i="26"/>
  <c r="B9505" i="26"/>
  <c r="B9441" i="26"/>
  <c r="B9379" i="26"/>
  <c r="B9311" i="26"/>
  <c r="B9252" i="26"/>
  <c r="B9185" i="26"/>
  <c r="B9118" i="26"/>
  <c r="B9039" i="26"/>
  <c r="B8759" i="26"/>
  <c r="B8454" i="26"/>
  <c r="B8022" i="26"/>
  <c r="B7707" i="26"/>
  <c r="B7411" i="26"/>
  <c r="B9901" i="26"/>
  <c r="B9450" i="26"/>
  <c r="B7778" i="26"/>
  <c r="B7800" i="26"/>
  <c r="B7016" i="26"/>
  <c r="B7838" i="26"/>
  <c r="B7774" i="26"/>
  <c r="B7701" i="26"/>
  <c r="B7640" i="26"/>
  <c r="B7573" i="26"/>
  <c r="B7513" i="26"/>
  <c r="B7449" i="26"/>
  <c r="B7388" i="26"/>
  <c r="B7329" i="26"/>
  <c r="B7265" i="26"/>
  <c r="B7201" i="26"/>
  <c r="B7137" i="26"/>
  <c r="B7073" i="26"/>
  <c r="B9966" i="26"/>
  <c r="B9923" i="26"/>
  <c r="B9880" i="26"/>
  <c r="B9838" i="26"/>
  <c r="B9795" i="26"/>
  <c r="B9752" i="26"/>
  <c r="B9710" i="26"/>
  <c r="B9657" i="26"/>
  <c r="B9582" i="26"/>
  <c r="B9529" i="26"/>
  <c r="B9472" i="26"/>
  <c r="B9407" i="26"/>
  <c r="B9348" i="26"/>
  <c r="B9280" i="26"/>
  <c r="B9213" i="26"/>
  <c r="B9144" i="26"/>
  <c r="B9069" i="26"/>
  <c r="B8864" i="26"/>
  <c r="B8603" i="26"/>
  <c r="B7955" i="26"/>
  <c r="B9108" i="26"/>
  <c r="B9048" i="26"/>
  <c r="B8972" i="26"/>
  <c r="B8914" i="26"/>
  <c r="B8856" i="26"/>
  <c r="B8799" i="26"/>
  <c r="B8735" i="26"/>
  <c r="B8659" i="26"/>
  <c r="B8583" i="26"/>
  <c r="B8509" i="26"/>
  <c r="B8437" i="26"/>
  <c r="B8364" i="26"/>
  <c r="B8315" i="26"/>
  <c r="B8230" i="26"/>
  <c r="B8179" i="26"/>
  <c r="B8127" i="26"/>
  <c r="B8064" i="26"/>
  <c r="B8006" i="26"/>
  <c r="B7946" i="26"/>
  <c r="B9129" i="26"/>
  <c r="B9062" i="26"/>
  <c r="B9012" i="26"/>
  <c r="B8950" i="26"/>
  <c r="B8884" i="26"/>
  <c r="B8818" i="26"/>
  <c r="B8754" i="26"/>
  <c r="B8678" i="26"/>
  <c r="B8614" i="26"/>
  <c r="B8550" i="26"/>
  <c r="B8487" i="26"/>
  <c r="B8425" i="26"/>
  <c r="B8380" i="26"/>
  <c r="B8309" i="26"/>
  <c r="B8260" i="26"/>
  <c r="B8198" i="26"/>
  <c r="B8133" i="26"/>
  <c r="B8070" i="26"/>
  <c r="B8005" i="26"/>
  <c r="B7939" i="26"/>
  <c r="B8601" i="26"/>
  <c r="B8549" i="26"/>
  <c r="B8480" i="26"/>
  <c r="B8424" i="26"/>
  <c r="B8335" i="26"/>
  <c r="B8280" i="26"/>
  <c r="B8229" i="26"/>
  <c r="B8146" i="26"/>
  <c r="B8090" i="26"/>
  <c r="B8019" i="26"/>
  <c r="B7960" i="26"/>
  <c r="B10009" i="26"/>
  <c r="B8991" i="26"/>
  <c r="B8919" i="26"/>
  <c r="B8861" i="26"/>
  <c r="B8803" i="26"/>
  <c r="B8739" i="26"/>
  <c r="B8676" i="26"/>
  <c r="B8612" i="26"/>
  <c r="B8548" i="26"/>
  <c r="B8486" i="26"/>
  <c r="B8413" i="26"/>
  <c r="B8362" i="26"/>
  <c r="B8302" i="26"/>
  <c r="B8228" i="26"/>
  <c r="B8170" i="26"/>
  <c r="B8097" i="26"/>
  <c r="B8040" i="26"/>
  <c r="B7974" i="26"/>
  <c r="B7907" i="26"/>
  <c r="B9009" i="26"/>
  <c r="B8947" i="26"/>
  <c r="B8881" i="26"/>
  <c r="B8809" i="26"/>
  <c r="B8745" i="26"/>
  <c r="B8663" i="26"/>
  <c r="B8574" i="26"/>
  <c r="B8506" i="26"/>
  <c r="B8423" i="26"/>
  <c r="B8356" i="26"/>
  <c r="B8279" i="26"/>
  <c r="B8222" i="26"/>
  <c r="B8163" i="26"/>
  <c r="B8103" i="26"/>
  <c r="B8033" i="26"/>
  <c r="B7966" i="26"/>
  <c r="B7906" i="26"/>
  <c r="B8968" i="26"/>
  <c r="B8903" i="26"/>
  <c r="B8844" i="26"/>
  <c r="B8776" i="26"/>
  <c r="B8720" i="26"/>
  <c r="B8656" i="26"/>
  <c r="B8592" i="26"/>
  <c r="B8525" i="26"/>
  <c r="B8467" i="26"/>
  <c r="B8405" i="26"/>
  <c r="B8350" i="26"/>
  <c r="B8273" i="26"/>
  <c r="B8201" i="26"/>
  <c r="B8136" i="26"/>
  <c r="B8073" i="26"/>
  <c r="B8008" i="26"/>
  <c r="B7949" i="26"/>
  <c r="B10010" i="26"/>
  <c r="B9002" i="26"/>
  <c r="B8931" i="26"/>
  <c r="B8865" i="26"/>
  <c r="B8807" i="26"/>
  <c r="B8743" i="26"/>
  <c r="B8687" i="26"/>
  <c r="B8636" i="26"/>
  <c r="B8585" i="26"/>
  <c r="B8532" i="26"/>
  <c r="B8471" i="26"/>
  <c r="B8422" i="26"/>
  <c r="B8343" i="26"/>
  <c r="B8284" i="26"/>
  <c r="B8237" i="26"/>
  <c r="B8187" i="26"/>
  <c r="B8101" i="26"/>
  <c r="B8044" i="26"/>
  <c r="B7978" i="26"/>
  <c r="B7911" i="26"/>
  <c r="B7160" i="26"/>
  <c r="B7845" i="26"/>
  <c r="B7448" i="26"/>
  <c r="B7088" i="26"/>
  <c r="B9498" i="26"/>
  <c r="B9271" i="26"/>
  <c r="B9152" i="26"/>
  <c r="B8703" i="26"/>
  <c r="B10004" i="26"/>
  <c r="B7876" i="26"/>
  <c r="B7812" i="26"/>
  <c r="B7752" i="26"/>
  <c r="B7692" i="26"/>
  <c r="B7639" i="26"/>
  <c r="B7565" i="26"/>
  <c r="B7501" i="26"/>
  <c r="B7437" i="26"/>
  <c r="B7373" i="26"/>
  <c r="B7311" i="26"/>
  <c r="B7247" i="26"/>
  <c r="B7183" i="26"/>
  <c r="B7119" i="26"/>
  <c r="B9996" i="26"/>
  <c r="B9954" i="26"/>
  <c r="B9911" i="26"/>
  <c r="B9868" i="26"/>
  <c r="B9826" i="26"/>
  <c r="B9783" i="26"/>
  <c r="B9740" i="26"/>
  <c r="B9695" i="26"/>
  <c r="B9622" i="26"/>
  <c r="B9567" i="26"/>
  <c r="B9509" i="26"/>
  <c r="B9444" i="26"/>
  <c r="B9384" i="26"/>
  <c r="B9323" i="26"/>
  <c r="B9256" i="26"/>
  <c r="B9197" i="26"/>
  <c r="B9125" i="26"/>
  <c r="B8915" i="26"/>
  <c r="B8673" i="26"/>
  <c r="B8057" i="26"/>
  <c r="B7507" i="26"/>
  <c r="B9981" i="26"/>
  <c r="B9434" i="26"/>
  <c r="B9235" i="26"/>
  <c r="B9095" i="26"/>
  <c r="B8545" i="26"/>
  <c r="B7037" i="26"/>
  <c r="B7859" i="26"/>
  <c r="B7795" i="26"/>
  <c r="B7732" i="26"/>
  <c r="B7658" i="26"/>
  <c r="B7604" i="26"/>
  <c r="B7543" i="26"/>
  <c r="B7479" i="26"/>
  <c r="B7415" i="26"/>
  <c r="B7342" i="26"/>
  <c r="B7278" i="26"/>
  <c r="B7214" i="26"/>
  <c r="B7150" i="26"/>
  <c r="B7086" i="26"/>
  <c r="B9921" i="26"/>
  <c r="B9793" i="26"/>
  <c r="B9688" i="26"/>
  <c r="B9634" i="26"/>
  <c r="B9560" i="26"/>
  <c r="B9508" i="26"/>
  <c r="B9449" i="26"/>
  <c r="B9391" i="26"/>
  <c r="B9330" i="26"/>
  <c r="B9263" i="26"/>
  <c r="B9203" i="26"/>
  <c r="B9124" i="26"/>
  <c r="B9053" i="26"/>
  <c r="B8854" i="26"/>
  <c r="B8620" i="26"/>
  <c r="B8107" i="26"/>
  <c r="B7666" i="26"/>
  <c r="B7104" i="26"/>
  <c r="B7558" i="26"/>
  <c r="B7341" i="26"/>
  <c r="B7157" i="26"/>
  <c r="B9990" i="26"/>
  <c r="B9942" i="26"/>
  <c r="B9899" i="26"/>
  <c r="B9856" i="26"/>
  <c r="B9814" i="26"/>
  <c r="B9771" i="26"/>
  <c r="B9728" i="26"/>
  <c r="B9667" i="26"/>
  <c r="B9607" i="26"/>
  <c r="B9539" i="26"/>
  <c r="B9448" i="26"/>
  <c r="B9382" i="26"/>
  <c r="B9321" i="26"/>
  <c r="B9262" i="26"/>
  <c r="B9202" i="26"/>
  <c r="B9132" i="26"/>
  <c r="B9065" i="26"/>
  <c r="B8938" i="26"/>
  <c r="B8641" i="26"/>
  <c r="B8100" i="26"/>
  <c r="B7693" i="26"/>
  <c r="B7304" i="26"/>
  <c r="B9628" i="26"/>
  <c r="B8977" i="26"/>
  <c r="B7731" i="26"/>
  <c r="B7489" i="26"/>
  <c r="B7371" i="26"/>
  <c r="B7277" i="26"/>
  <c r="B7173" i="26"/>
  <c r="B9974" i="26"/>
  <c r="B7889" i="26"/>
  <c r="B7825" i="26"/>
  <c r="B7762" i="26"/>
  <c r="B7683" i="26"/>
  <c r="B7629" i="26"/>
  <c r="B7552" i="26"/>
  <c r="B7488" i="26"/>
  <c r="B7424" i="26"/>
  <c r="B7370" i="26"/>
  <c r="B7308" i="26"/>
  <c r="B7244" i="26"/>
  <c r="B7180" i="26"/>
  <c r="B7116" i="26"/>
  <c r="B9989" i="26"/>
  <c r="B9861" i="26"/>
  <c r="B9733" i="26"/>
  <c r="B9659" i="26"/>
  <c r="B9585" i="26"/>
  <c r="B9531" i="26"/>
  <c r="B9474" i="26"/>
  <c r="B9409" i="26"/>
  <c r="B9335" i="26"/>
  <c r="B9275" i="26"/>
  <c r="B9208" i="26"/>
  <c r="B9140" i="26"/>
  <c r="B9029" i="26"/>
  <c r="B8766" i="26"/>
  <c r="B8516" i="26"/>
  <c r="B8037" i="26"/>
  <c r="B9757" i="26"/>
  <c r="B7866" i="26"/>
  <c r="B7610" i="26"/>
  <c r="B7856" i="26"/>
  <c r="B7703" i="26"/>
  <c r="B7628" i="26"/>
  <c r="B7575" i="26"/>
  <c r="B7509" i="26"/>
  <c r="B7445" i="26"/>
  <c r="B7376" i="26"/>
  <c r="B7307" i="26"/>
  <c r="B7243" i="26"/>
  <c r="B7179" i="26"/>
  <c r="B7115" i="26"/>
  <c r="B9994" i="26"/>
  <c r="B9951" i="26"/>
  <c r="B9908" i="26"/>
  <c r="B9866" i="26"/>
  <c r="B9823" i="26"/>
  <c r="B9780" i="26"/>
  <c r="B9738" i="26"/>
  <c r="B9686" i="26"/>
  <c r="B9631" i="26"/>
  <c r="B9558" i="26"/>
  <c r="B9506" i="26"/>
  <c r="B9447" i="26"/>
  <c r="B9380" i="26"/>
  <c r="B9312" i="26"/>
  <c r="B9253" i="26"/>
  <c r="B9186" i="26"/>
  <c r="B9119" i="26"/>
  <c r="B9011" i="26"/>
  <c r="B8762" i="26"/>
  <c r="B8459" i="26"/>
  <c r="B8030" i="26"/>
  <c r="B7720" i="26"/>
  <c r="B7459" i="26"/>
  <c r="B7072" i="26"/>
  <c r="B9534" i="26"/>
  <c r="B7756" i="26"/>
  <c r="B7510" i="26"/>
  <c r="B7824" i="26"/>
  <c r="B7041" i="26"/>
  <c r="B7863" i="26"/>
  <c r="B7799" i="26"/>
  <c r="B7736" i="26"/>
  <c r="B7681" i="26"/>
  <c r="B7614" i="26"/>
  <c r="B7551" i="26"/>
  <c r="B7487" i="26"/>
  <c r="B7423" i="26"/>
  <c r="B7362" i="26"/>
  <c r="B7298" i="26"/>
  <c r="B7234" i="26"/>
  <c r="B7170" i="26"/>
  <c r="B7106" i="26"/>
  <c r="B9961" i="26"/>
  <c r="B9833" i="26"/>
  <c r="B9705" i="26"/>
  <c r="B9630" i="26"/>
  <c r="B9577" i="26"/>
  <c r="B9494" i="26"/>
  <c r="B9430" i="26"/>
  <c r="B9371" i="26"/>
  <c r="B9303" i="26"/>
  <c r="B9244" i="26"/>
  <c r="B9177" i="26"/>
  <c r="B9109" i="26"/>
  <c r="B9025" i="26"/>
  <c r="B8734" i="26"/>
  <c r="B8409" i="26"/>
  <c r="B7963" i="26"/>
  <c r="B7673" i="26"/>
  <c r="B7344" i="26"/>
  <c r="B9853" i="26"/>
  <c r="B9429" i="26"/>
  <c r="B7744" i="26"/>
  <c r="B7784" i="26"/>
  <c r="B7008" i="26"/>
  <c r="B7830" i="26"/>
  <c r="B7766" i="26"/>
  <c r="B7694" i="26"/>
  <c r="B7633" i="26"/>
  <c r="B7566" i="26"/>
  <c r="B7502" i="26"/>
  <c r="B7438" i="26"/>
  <c r="B7382" i="26"/>
  <c r="B7321" i="26"/>
  <c r="B7257" i="26"/>
  <c r="B7193" i="26"/>
  <c r="B7129" i="26"/>
  <c r="B7065" i="26"/>
  <c r="B9960" i="26"/>
  <c r="B9918" i="26"/>
  <c r="B9875" i="26"/>
  <c r="B9832" i="26"/>
  <c r="B9790" i="26"/>
  <c r="B9747" i="26"/>
  <c r="B9704" i="26"/>
  <c r="B9650" i="26"/>
  <c r="B9576" i="26"/>
  <c r="B9523" i="26"/>
  <c r="B9467" i="26"/>
  <c r="B9401" i="26"/>
  <c r="B9340" i="26"/>
  <c r="B9272" i="26"/>
  <c r="B9199" i="26"/>
  <c r="B9136" i="26"/>
  <c r="B9055" i="26"/>
  <c r="B8835" i="26"/>
  <c r="B8552" i="26"/>
  <c r="B7895" i="26"/>
  <c r="B9100" i="26"/>
  <c r="B9036" i="26"/>
  <c r="B8965" i="26"/>
  <c r="B8907" i="26"/>
  <c r="B8848" i="26"/>
  <c r="B8793" i="26"/>
  <c r="B8729" i="26"/>
  <c r="B8654" i="26"/>
  <c r="B8563" i="26"/>
  <c r="B8502" i="26"/>
  <c r="B8431" i="26"/>
  <c r="B8353" i="26"/>
  <c r="B8282" i="26"/>
  <c r="B8225" i="26"/>
  <c r="B8173" i="26"/>
  <c r="B8119" i="26"/>
  <c r="B8056" i="26"/>
  <c r="B7999" i="26"/>
  <c r="B7932" i="26"/>
  <c r="B9122" i="26"/>
  <c r="B9057" i="26"/>
  <c r="B9006" i="26"/>
  <c r="B8943" i="26"/>
  <c r="B8877" i="26"/>
  <c r="B8811" i="26"/>
  <c r="B8747" i="26"/>
  <c r="B8672" i="26"/>
  <c r="B8608" i="26"/>
  <c r="B8543" i="26"/>
  <c r="B8481" i="26"/>
  <c r="B8419" i="26"/>
  <c r="B8374" i="26"/>
  <c r="B8303" i="26"/>
  <c r="B8255" i="26"/>
  <c r="B8191" i="26"/>
  <c r="B8126" i="26"/>
  <c r="B8063" i="26"/>
  <c r="B7998" i="26"/>
  <c r="B7931" i="26"/>
  <c r="B8594" i="26"/>
  <c r="B8536" i="26"/>
  <c r="B8475" i="26"/>
  <c r="B8418" i="26"/>
  <c r="B8330" i="26"/>
  <c r="B8270" i="26"/>
  <c r="B8223" i="26"/>
  <c r="B8139" i="26"/>
  <c r="B8082" i="26"/>
  <c r="B8011" i="26"/>
  <c r="B7952" i="26"/>
  <c r="B10001" i="26"/>
  <c r="B8984" i="26"/>
  <c r="B8911" i="26"/>
  <c r="B8853" i="26"/>
  <c r="B8797" i="26"/>
  <c r="B8733" i="26"/>
  <c r="B8664" i="26"/>
  <c r="B8600" i="26"/>
  <c r="B8542" i="26"/>
  <c r="B8474" i="26"/>
  <c r="B8406" i="26"/>
  <c r="B8357" i="26"/>
  <c r="B8296" i="26"/>
  <c r="B8216" i="26"/>
  <c r="B8158" i="26"/>
  <c r="B8089" i="26"/>
  <c r="B8034" i="26"/>
  <c r="B7967" i="26"/>
  <c r="B7899" i="26"/>
  <c r="B9003" i="26"/>
  <c r="B8940" i="26"/>
  <c r="B8867" i="26"/>
  <c r="B8796" i="26"/>
  <c r="B8732" i="26"/>
  <c r="B8643" i="26"/>
  <c r="B8567" i="26"/>
  <c r="B8498" i="26"/>
  <c r="B8417" i="26"/>
  <c r="B8344" i="26"/>
  <c r="B8274" i="26"/>
  <c r="B8209" i="26"/>
  <c r="B8157" i="26"/>
  <c r="B8096" i="26"/>
  <c r="B8025" i="26"/>
  <c r="B7958" i="26"/>
  <c r="B7898" i="26"/>
  <c r="B8953" i="26"/>
  <c r="B8895" i="26"/>
  <c r="B8837" i="26"/>
  <c r="B8770" i="26"/>
  <c r="B8714" i="26"/>
  <c r="B8650" i="26"/>
  <c r="B8586" i="26"/>
  <c r="B8518" i="26"/>
  <c r="B8461" i="26"/>
  <c r="B8399" i="26"/>
  <c r="B8339" i="26"/>
  <c r="B8268" i="26"/>
  <c r="B8188" i="26"/>
  <c r="B8130" i="26"/>
  <c r="B8067" i="26"/>
  <c r="B8002" i="26"/>
  <c r="B7942" i="26"/>
  <c r="B9049" i="26"/>
  <c r="B8995" i="26"/>
  <c r="B8924" i="26"/>
  <c r="B8858" i="26"/>
  <c r="B8801" i="26"/>
  <c r="B8737" i="26"/>
  <c r="B8681" i="26"/>
  <c r="B8629" i="26"/>
  <c r="B8578" i="26"/>
  <c r="B8524" i="26"/>
  <c r="B8466" i="26"/>
  <c r="B8410" i="26"/>
  <c r="B8338" i="26"/>
  <c r="B8278" i="26"/>
  <c r="B8231" i="26"/>
  <c r="B8180" i="26"/>
  <c r="B8094" i="26"/>
  <c r="B8038" i="26"/>
  <c r="B7964" i="26"/>
  <c r="B7904" i="26"/>
  <c r="B7864" i="26"/>
  <c r="B7805" i="26"/>
  <c r="B7394" i="26"/>
  <c r="B9949" i="26"/>
  <c r="B9461" i="26"/>
  <c r="B9257" i="26"/>
  <c r="B9135" i="26"/>
  <c r="B8652" i="26"/>
  <c r="B7046" i="26"/>
  <c r="B7868" i="26"/>
  <c r="B7804" i="26"/>
  <c r="B7746" i="26"/>
  <c r="B7686" i="26"/>
  <c r="B7625" i="26"/>
  <c r="B7554" i="26"/>
  <c r="B7490" i="26"/>
  <c r="B7426" i="26"/>
  <c r="B7366" i="26"/>
  <c r="B7303" i="26"/>
  <c r="B7239" i="26"/>
  <c r="B7175" i="26"/>
  <c r="B7111" i="26"/>
  <c r="B9991" i="26"/>
  <c r="B9948" i="26"/>
  <c r="B9906" i="26"/>
  <c r="B9863" i="26"/>
  <c r="B9820" i="26"/>
  <c r="B9778" i="26"/>
  <c r="B9735" i="26"/>
  <c r="B9689" i="26"/>
  <c r="B9614" i="26"/>
  <c r="B9561" i="26"/>
  <c r="B9503" i="26"/>
  <c r="B9439" i="26"/>
  <c r="B9376" i="26"/>
  <c r="B9316" i="26"/>
  <c r="B9249" i="26"/>
  <c r="B9182" i="26"/>
  <c r="B9113" i="26"/>
  <c r="B8886" i="26"/>
  <c r="B8648" i="26"/>
  <c r="B8000" i="26"/>
  <c r="B7464" i="26"/>
  <c r="B9885" i="26"/>
  <c r="B9377" i="26"/>
  <c r="B9220" i="26"/>
  <c r="B9081" i="26"/>
  <c r="B8443" i="26"/>
  <c r="B7029" i="26"/>
  <c r="B7851" i="26"/>
  <c r="B7787" i="26"/>
  <c r="B7725" i="26"/>
  <c r="B7651" i="26"/>
  <c r="B7597" i="26"/>
  <c r="B7532" i="26"/>
  <c r="B7468" i="26"/>
  <c r="B7404" i="26"/>
  <c r="B7334" i="26"/>
  <c r="B7270" i="26"/>
  <c r="B7206" i="26"/>
  <c r="B7142" i="26"/>
  <c r="B7078" i="26"/>
  <c r="B9905" i="26"/>
  <c r="B9777" i="26"/>
  <c r="B9681" i="26"/>
  <c r="B9627" i="26"/>
  <c r="B9553" i="26"/>
  <c r="B9502" i="26"/>
  <c r="B9438" i="26"/>
  <c r="B9383" i="26"/>
  <c r="B9322" i="26"/>
  <c r="B9255" i="26"/>
  <c r="B9196" i="26"/>
  <c r="B9112" i="26"/>
  <c r="B9045" i="26"/>
  <c r="B8825" i="26"/>
  <c r="B8584" i="26"/>
  <c r="B8050" i="26"/>
  <c r="B7599" i="26"/>
  <c r="B9005" i="26"/>
  <c r="B7521" i="26"/>
  <c r="B7317" i="26"/>
  <c r="B7141" i="26"/>
  <c r="B9984" i="26"/>
  <c r="B9936" i="26"/>
  <c r="B9894" i="26"/>
  <c r="B9851" i="26"/>
  <c r="B9808" i="26"/>
  <c r="B9766" i="26"/>
  <c r="B9723" i="26"/>
  <c r="B9654" i="26"/>
  <c r="B9599" i="26"/>
  <c r="B9526" i="26"/>
  <c r="B9443" i="26"/>
  <c r="B9374" i="26"/>
  <c r="B9314" i="26"/>
  <c r="B9254" i="26"/>
  <c r="B9195" i="26"/>
  <c r="B9121" i="26"/>
  <c r="B9059" i="26"/>
  <c r="B8908" i="26"/>
  <c r="B8616" i="26"/>
  <c r="B7985" i="26"/>
  <c r="B7653" i="26"/>
  <c r="B7256" i="26"/>
  <c r="B9595" i="26"/>
  <c r="B7052" i="26"/>
  <c r="B7711" i="26"/>
  <c r="B7478" i="26"/>
  <c r="B7357" i="26"/>
  <c r="B7261" i="26"/>
  <c r="B7165" i="26"/>
  <c r="B7059" i="26"/>
  <c r="B7881" i="26"/>
  <c r="B7817" i="26"/>
  <c r="B7749" i="26"/>
  <c r="B7676" i="26"/>
  <c r="B7623" i="26"/>
  <c r="B7547" i="26"/>
  <c r="B7483" i="26"/>
  <c r="B7419" i="26"/>
  <c r="B7364" i="26"/>
  <c r="B7300" i="26"/>
  <c r="B7236" i="26"/>
  <c r="B7172" i="26"/>
  <c r="B7108" i="26"/>
  <c r="B9973" i="26"/>
  <c r="B9845" i="26"/>
  <c r="B9717" i="26"/>
  <c r="B9653" i="26"/>
  <c r="B9578" i="26"/>
  <c r="B9525" i="26"/>
  <c r="B9469" i="26"/>
  <c r="B9404" i="26"/>
  <c r="B9328" i="26"/>
  <c r="B9268" i="26"/>
  <c r="B9194" i="26"/>
  <c r="B9131" i="26"/>
  <c r="B8992" i="26"/>
  <c r="B8740" i="26"/>
  <c r="B8465" i="26"/>
  <c r="B7977" i="26"/>
  <c r="B9670" i="26"/>
  <c r="B7826" i="26"/>
  <c r="B7583" i="26"/>
  <c r="B7832" i="26"/>
  <c r="B7689" i="26"/>
  <c r="B7622" i="26"/>
  <c r="B7562" i="26"/>
  <c r="B7498" i="26"/>
  <c r="B7434" i="26"/>
  <c r="B7363" i="26"/>
  <c r="B7299" i="26"/>
  <c r="B7235" i="26"/>
  <c r="B7171" i="26"/>
  <c r="B7107" i="26"/>
  <c r="B9988" i="26"/>
  <c r="B9946" i="26"/>
  <c r="B9903" i="26"/>
  <c r="B9860" i="26"/>
  <c r="B9818" i="26"/>
  <c r="B9775" i="26"/>
  <c r="B9732" i="26"/>
  <c r="B9678" i="26"/>
  <c r="B9625" i="26"/>
  <c r="B9550" i="26"/>
  <c r="B9500" i="26"/>
  <c r="B9436" i="26"/>
  <c r="B9372" i="26"/>
  <c r="B9304" i="26"/>
  <c r="B9245" i="26"/>
  <c r="B9178" i="26"/>
  <c r="B9098" i="26"/>
  <c r="B8987" i="26"/>
  <c r="B8736" i="26"/>
  <c r="B8415" i="26"/>
  <c r="B7971" i="26"/>
  <c r="B7687" i="26"/>
  <c r="B7432" i="26"/>
  <c r="B9933" i="26"/>
  <c r="B9493" i="26"/>
  <c r="B7724" i="26"/>
  <c r="B7441" i="26"/>
  <c r="B7792" i="26"/>
  <c r="B7033" i="26"/>
  <c r="B7855" i="26"/>
  <c r="B7791" i="26"/>
  <c r="B7728" i="26"/>
  <c r="B7675" i="26"/>
  <c r="B7600" i="26"/>
  <c r="B7540" i="26"/>
  <c r="B7476" i="26"/>
  <c r="B7412" i="26"/>
  <c r="B7354" i="26"/>
  <c r="B7290" i="26"/>
  <c r="B7226" i="26"/>
  <c r="B7162" i="26"/>
  <c r="B7098" i="26"/>
  <c r="B9945" i="26"/>
  <c r="B9817" i="26"/>
  <c r="B9698" i="26"/>
  <c r="B9624" i="26"/>
  <c r="B9570" i="26"/>
  <c r="B9489" i="26"/>
  <c r="B9425" i="26"/>
  <c r="B9364" i="26"/>
  <c r="B9296" i="26"/>
  <c r="B9237" i="26"/>
  <c r="B9170" i="26"/>
  <c r="B9097" i="26"/>
  <c r="B8956" i="26"/>
  <c r="B8709" i="26"/>
  <c r="B8365" i="26"/>
  <c r="B7903" i="26"/>
  <c r="B7606" i="26"/>
  <c r="B7312" i="26"/>
  <c r="B9805" i="26"/>
  <c r="B9400" i="26"/>
  <c r="B7657" i="26"/>
  <c r="B7729" i="26"/>
  <c r="B7886" i="26"/>
  <c r="B7822" i="26"/>
  <c r="B7760" i="26"/>
  <c r="B7680" i="26"/>
  <c r="B7627" i="26"/>
  <c r="B7561" i="26"/>
  <c r="B7497" i="26"/>
  <c r="B7433" i="26"/>
  <c r="B7374" i="26"/>
  <c r="B7313" i="26"/>
  <c r="B7249" i="26"/>
  <c r="B7185" i="26"/>
  <c r="B7121" i="26"/>
  <c r="B9998" i="26"/>
  <c r="B9955" i="26"/>
  <c r="B9912" i="26"/>
  <c r="B9870" i="26"/>
  <c r="B9827" i="26"/>
  <c r="B9784" i="26"/>
  <c r="B9742" i="26"/>
  <c r="B9697" i="26"/>
  <c r="B9643" i="26"/>
  <c r="B9569" i="26"/>
  <c r="B9516" i="26"/>
  <c r="B9456" i="26"/>
  <c r="B9394" i="26"/>
  <c r="B9333" i="26"/>
  <c r="B9258" i="26"/>
  <c r="B9191" i="26"/>
  <c r="B9126" i="26"/>
  <c r="B9038" i="26"/>
  <c r="B8781" i="26"/>
  <c r="B8495" i="26"/>
  <c r="B9153" i="26"/>
  <c r="B9093" i="26"/>
  <c r="B9030" i="26"/>
  <c r="B8958" i="26"/>
  <c r="B8900" i="26"/>
  <c r="B8842" i="26"/>
  <c r="B8780" i="26"/>
  <c r="B8723" i="26"/>
  <c r="B8647" i="26"/>
  <c r="B8558" i="26"/>
  <c r="B8494" i="26"/>
  <c r="B8426" i="26"/>
  <c r="B8348" i="26"/>
  <c r="B8277" i="26"/>
  <c r="B8219" i="26"/>
  <c r="B8166" i="26"/>
  <c r="B8112" i="26"/>
  <c r="B8049" i="26"/>
  <c r="B7991" i="26"/>
  <c r="B7924" i="26"/>
  <c r="B9114" i="26"/>
  <c r="B9052" i="26"/>
  <c r="B9000" i="26"/>
  <c r="B8936" i="26"/>
  <c r="B8870" i="26"/>
  <c r="B8805" i="26"/>
  <c r="B8741" i="26"/>
  <c r="B8666" i="26"/>
  <c r="B8602" i="26"/>
  <c r="B8537" i="26"/>
  <c r="B8476" i="26"/>
  <c r="B8414" i="26"/>
  <c r="B8368" i="26"/>
  <c r="B8298" i="26"/>
  <c r="B8250" i="26"/>
  <c r="B8184" i="26"/>
  <c r="B8118" i="26"/>
  <c r="B8055" i="26"/>
  <c r="B7990" i="26"/>
  <c r="B7923" i="26"/>
  <c r="B8588" i="26"/>
  <c r="B8528" i="26"/>
  <c r="B8469" i="26"/>
  <c r="B8401" i="26"/>
  <c r="B8325" i="26"/>
  <c r="B8264" i="26"/>
  <c r="B8217" i="26"/>
  <c r="B8132" i="26"/>
  <c r="B8069" i="26"/>
  <c r="B8004" i="26"/>
  <c r="B7944" i="26"/>
  <c r="B9034" i="26"/>
  <c r="B8969" i="26"/>
  <c r="B8905" i="26"/>
  <c r="B8846" i="26"/>
  <c r="B8784" i="26"/>
  <c r="B8721" i="26"/>
  <c r="B8657" i="26"/>
  <c r="B8593" i="26"/>
  <c r="B8535" i="26"/>
  <c r="B8468" i="26"/>
  <c r="B8400" i="26"/>
  <c r="B8351" i="26"/>
  <c r="B8291" i="26"/>
  <c r="B8210" i="26"/>
  <c r="B8151" i="26"/>
  <c r="B8081" i="26"/>
  <c r="B8026" i="26"/>
  <c r="B7959" i="26"/>
  <c r="B10008" i="26"/>
  <c r="B8997" i="26"/>
  <c r="B8933" i="26"/>
  <c r="B8860" i="26"/>
  <c r="B8790" i="26"/>
  <c r="B8727" i="26"/>
  <c r="B8638" i="26"/>
  <c r="B8547" i="26"/>
  <c r="B8479" i="26"/>
  <c r="B8412" i="26"/>
  <c r="B8334" i="26"/>
  <c r="B8269" i="26"/>
  <c r="B8202" i="26"/>
  <c r="B8150" i="26"/>
  <c r="B8088" i="26"/>
  <c r="B8017" i="26"/>
  <c r="B7950" i="26"/>
  <c r="B10007" i="26"/>
  <c r="B8946" i="26"/>
  <c r="B8888" i="26"/>
  <c r="B8830" i="26"/>
  <c r="B8763" i="26"/>
  <c r="B8701" i="26"/>
  <c r="B8637" i="26"/>
  <c r="B8573" i="26"/>
  <c r="B8511" i="26"/>
  <c r="B8455" i="26"/>
  <c r="B8394" i="26"/>
  <c r="B8322" i="26"/>
  <c r="B8253" i="26"/>
  <c r="B8181" i="26"/>
  <c r="B8122" i="26"/>
  <c r="B8059" i="26"/>
  <c r="B7994" i="26"/>
  <c r="B7935" i="26"/>
  <c r="B9043" i="26"/>
  <c r="B8988" i="26"/>
  <c r="B8916" i="26"/>
  <c r="B8850" i="26"/>
  <c r="B8788" i="26"/>
  <c r="B8725" i="26"/>
  <c r="B8674" i="26"/>
  <c r="B8623" i="26"/>
  <c r="B8572" i="26"/>
  <c r="B8517" i="26"/>
  <c r="B8460" i="26"/>
  <c r="B8404" i="26"/>
  <c r="B8333" i="26"/>
  <c r="B8272" i="26"/>
  <c r="B8226" i="26"/>
  <c r="B8162" i="26"/>
  <c r="B8086" i="26"/>
  <c r="B8031" i="26"/>
  <c r="B7956" i="26"/>
  <c r="B7896" i="26"/>
  <c r="B7040" i="26"/>
  <c r="B7759" i="26"/>
  <c r="B7360" i="26"/>
  <c r="B9821" i="26"/>
  <c r="B9413" i="26"/>
  <c r="B9242" i="26"/>
  <c r="B9105" i="26"/>
  <c r="B8596" i="26"/>
  <c r="B7038" i="26"/>
  <c r="B7860" i="26"/>
  <c r="B7796" i="26"/>
  <c r="B7739" i="26"/>
  <c r="B7679" i="26"/>
  <c r="B7618" i="26"/>
  <c r="B7549" i="26"/>
  <c r="B7485" i="26"/>
  <c r="B7421" i="26"/>
  <c r="B7359" i="26"/>
  <c r="B7295" i="26"/>
  <c r="B7231" i="26"/>
  <c r="B7167" i="26"/>
  <c r="B7103" i="26"/>
  <c r="B9986" i="26"/>
  <c r="B9943" i="26"/>
  <c r="B9900" i="26"/>
  <c r="B9858" i="26"/>
  <c r="B9815" i="26"/>
  <c r="B9772" i="26"/>
  <c r="B9730" i="26"/>
  <c r="B9682" i="26"/>
  <c r="B9608" i="26"/>
  <c r="B9554" i="26"/>
  <c r="B9492" i="26"/>
  <c r="B9428" i="26"/>
  <c r="B9368" i="26"/>
  <c r="B9308" i="26"/>
  <c r="B9241" i="26"/>
  <c r="B9174" i="26"/>
  <c r="B9104" i="26"/>
  <c r="B8857" i="26"/>
  <c r="B8483" i="26"/>
  <c r="B7940" i="26"/>
  <c r="B7352" i="26"/>
  <c r="B9725" i="26"/>
  <c r="B9339" i="26"/>
  <c r="B9205" i="26"/>
  <c r="B9046" i="26"/>
  <c r="B8174" i="26"/>
  <c r="B7021" i="26"/>
  <c r="B7843" i="26"/>
  <c r="B7779" i="26"/>
  <c r="B7719" i="26"/>
  <c r="B7644" i="26"/>
  <c r="B7591" i="26"/>
  <c r="B7527" i="26"/>
  <c r="B7463" i="26"/>
  <c r="B7399" i="26"/>
  <c r="B7326" i="26"/>
  <c r="B7262" i="26"/>
  <c r="B7198" i="26"/>
  <c r="B7134" i="26"/>
  <c r="B7070" i="26"/>
  <c r="B9889" i="26"/>
  <c r="B9761" i="26"/>
  <c r="B9674" i="26"/>
  <c r="B9621" i="26"/>
  <c r="B9546" i="26"/>
  <c r="B9497" i="26"/>
  <c r="B9433" i="26"/>
  <c r="B9375" i="26"/>
  <c r="B9315" i="26"/>
  <c r="B9248" i="26"/>
  <c r="B9189" i="26"/>
  <c r="B9103" i="26"/>
  <c r="B9017" i="26"/>
  <c r="B8798" i="26"/>
  <c r="B8531" i="26"/>
  <c r="B7992" i="26"/>
  <c r="B7544" i="26"/>
  <c r="B7882" i="26"/>
  <c r="B7494" i="26"/>
  <c r="B7293" i="26"/>
  <c r="B7117" i="26"/>
  <c r="B9979" i="26"/>
  <c r="B9931" i="26"/>
  <c r="B9888" i="26"/>
  <c r="B9846" i="26"/>
  <c r="B9803" i="26"/>
  <c r="B9760" i="26"/>
  <c r="B9718" i="26"/>
  <c r="B9646" i="26"/>
  <c r="B9593" i="26"/>
  <c r="B9496" i="26"/>
  <c r="B9432" i="26"/>
  <c r="B9366" i="26"/>
  <c r="B9306" i="26"/>
  <c r="B9247" i="26"/>
  <c r="B9188" i="26"/>
  <c r="B9111" i="26"/>
  <c r="B9051" i="26"/>
  <c r="B8849" i="26"/>
  <c r="B8577" i="26"/>
  <c r="B7925" i="26"/>
  <c r="B7626" i="26"/>
  <c r="B7216" i="26"/>
  <c r="B9555" i="26"/>
  <c r="B7036" i="26"/>
  <c r="B7684" i="26"/>
  <c r="B7457" i="26"/>
  <c r="B7349" i="26"/>
  <c r="B7253" i="26"/>
  <c r="B7149" i="26"/>
  <c r="B7051" i="26"/>
  <c r="B7873" i="26"/>
  <c r="B7809" i="26"/>
  <c r="B7743" i="26"/>
  <c r="B7670" i="26"/>
  <c r="B7609" i="26"/>
  <c r="B7536" i="26"/>
  <c r="B7472" i="26"/>
  <c r="B7408" i="26"/>
  <c r="B7356" i="26"/>
  <c r="B7292" i="26"/>
  <c r="B7228" i="26"/>
  <c r="B7164" i="26"/>
  <c r="B7100" i="26"/>
  <c r="B9957" i="26"/>
  <c r="B9829" i="26"/>
  <c r="B9700" i="26"/>
  <c r="B9645" i="26"/>
  <c r="B9572" i="26"/>
  <c r="B9519" i="26"/>
  <c r="B9458" i="26"/>
  <c r="B9389" i="26"/>
  <c r="B9320" i="26"/>
  <c r="B9261" i="26"/>
  <c r="B9187" i="26"/>
  <c r="B9120" i="26"/>
  <c r="B8963" i="26"/>
  <c r="B8716" i="26"/>
  <c r="B8421" i="26"/>
  <c r="B7917" i="26"/>
  <c r="B9623" i="26"/>
  <c r="B7786" i="26"/>
  <c r="B7542" i="26"/>
  <c r="B7808" i="26"/>
  <c r="B7682" i="26"/>
  <c r="B7615" i="26"/>
  <c r="B7557" i="26"/>
  <c r="B7493" i="26"/>
  <c r="B7429" i="26"/>
  <c r="B7355" i="26"/>
  <c r="B7291" i="26"/>
  <c r="B7227" i="26"/>
  <c r="B7163" i="26"/>
  <c r="B7099" i="26"/>
  <c r="B9983" i="26"/>
  <c r="B9940" i="26"/>
  <c r="B9898" i="26"/>
  <c r="B9855" i="26"/>
  <c r="B9812" i="26"/>
  <c r="B9770" i="26"/>
  <c r="B9727" i="26"/>
  <c r="B9672" i="26"/>
  <c r="B9618" i="26"/>
  <c r="B9544" i="26"/>
  <c r="B9495" i="26"/>
  <c r="B9431" i="26"/>
  <c r="B9365" i="26"/>
  <c r="B9297" i="26"/>
  <c r="B9230" i="26"/>
  <c r="B9171" i="26"/>
  <c r="B9084" i="26"/>
  <c r="B8959" i="26"/>
  <c r="B8712" i="26"/>
  <c r="B8370" i="26"/>
  <c r="B7910" i="26"/>
  <c r="B7646" i="26"/>
  <c r="B7400" i="26"/>
  <c r="B9837" i="26"/>
  <c r="B9354" i="26"/>
  <c r="B7704" i="26"/>
  <c r="B7058" i="26"/>
  <c r="B7768" i="26"/>
  <c r="B7025" i="26"/>
  <c r="B7847" i="26"/>
  <c r="B7783" i="26"/>
  <c r="B7722" i="26"/>
  <c r="B7668" i="26"/>
  <c r="B7594" i="26"/>
  <c r="B7535" i="26"/>
  <c r="B7471" i="26"/>
  <c r="B7407" i="26"/>
  <c r="B7346" i="26"/>
  <c r="B7282" i="26"/>
  <c r="B7218" i="26"/>
  <c r="B7154" i="26"/>
  <c r="B7090" i="26"/>
  <c r="B9929" i="26"/>
  <c r="B9801" i="26"/>
  <c r="B9691" i="26"/>
  <c r="B9617" i="26"/>
  <c r="B9563" i="26"/>
  <c r="B9478" i="26"/>
  <c r="B9414" i="26"/>
  <c r="B9356" i="26"/>
  <c r="B9288" i="26"/>
  <c r="B9229" i="26"/>
  <c r="B9162" i="26"/>
  <c r="B9090" i="26"/>
  <c r="B8927" i="26"/>
  <c r="B8684" i="26"/>
  <c r="B8321" i="26"/>
  <c r="B7055" i="26"/>
  <c r="B7572" i="26"/>
  <c r="B7264" i="26"/>
  <c r="B9709" i="26"/>
  <c r="B9347" i="26"/>
  <c r="B7010" i="26"/>
  <c r="B7056" i="26"/>
  <c r="B7878" i="26"/>
  <c r="B7814" i="26"/>
  <c r="B7747" i="26"/>
  <c r="B7674" i="26"/>
  <c r="B7620" i="26"/>
  <c r="B7550" i="26"/>
  <c r="B7486" i="26"/>
  <c r="B7422" i="26"/>
  <c r="B7368" i="26"/>
  <c r="B7305" i="26"/>
  <c r="B7241" i="26"/>
  <c r="B7177" i="26"/>
  <c r="B7113" i="26"/>
  <c r="B9992" i="26"/>
  <c r="B9950" i="26"/>
  <c r="B9907" i="26"/>
  <c r="B9864" i="26"/>
  <c r="B9822" i="26"/>
  <c r="B9779" i="26"/>
  <c r="B9736" i="26"/>
  <c r="B9690" i="26"/>
  <c r="B9637" i="26"/>
  <c r="B9562" i="26"/>
  <c r="B9511" i="26"/>
  <c r="B9451" i="26"/>
  <c r="B9386" i="26"/>
  <c r="B9325" i="26"/>
  <c r="B9251" i="26"/>
  <c r="B9184" i="26"/>
  <c r="B9117" i="26"/>
  <c r="B9007" i="26"/>
  <c r="B8755" i="26"/>
  <c r="B8448" i="26"/>
  <c r="B9145" i="26"/>
  <c r="B9088" i="26"/>
  <c r="B9024" i="26"/>
  <c r="B8951" i="26"/>
  <c r="B8893" i="26"/>
  <c r="B8834" i="26"/>
  <c r="B8774" i="26"/>
  <c r="B8718" i="26"/>
  <c r="B8627" i="26"/>
  <c r="B8551" i="26"/>
  <c r="B8482" i="26"/>
  <c r="B8420" i="26"/>
  <c r="B8342" i="26"/>
  <c r="B8271" i="26"/>
  <c r="B8212" i="26"/>
  <c r="B8160" i="26"/>
  <c r="B8106" i="26"/>
  <c r="B8043" i="26"/>
  <c r="B7984" i="26"/>
  <c r="B7916" i="26"/>
  <c r="B9107" i="26"/>
  <c r="B9047" i="26"/>
  <c r="B8985" i="26"/>
  <c r="B8928" i="26"/>
  <c r="B8855" i="26"/>
  <c r="B8792" i="26"/>
  <c r="B8717" i="26"/>
  <c r="B8653" i="26"/>
  <c r="B8589" i="26"/>
  <c r="B8529" i="26"/>
  <c r="B8458" i="26"/>
  <c r="B8407" i="26"/>
  <c r="B8363" i="26"/>
  <c r="B8293" i="26"/>
  <c r="B8245" i="26"/>
  <c r="B8172" i="26"/>
  <c r="B8105" i="26"/>
  <c r="B8048" i="26"/>
  <c r="B7983" i="26"/>
  <c r="B7915" i="26"/>
  <c r="B8581" i="26"/>
  <c r="B8521" i="26"/>
  <c r="B8463" i="26"/>
  <c r="B8396" i="26"/>
  <c r="B8319" i="26"/>
  <c r="B8259" i="26"/>
  <c r="B8204" i="26"/>
  <c r="B8125" i="26"/>
  <c r="B8062" i="26"/>
  <c r="B7997" i="26"/>
  <c r="B7938" i="26"/>
  <c r="B9028" i="26"/>
  <c r="B8962" i="26"/>
  <c r="B8897" i="26"/>
  <c r="B8839" i="26"/>
  <c r="B8778" i="26"/>
  <c r="B8715" i="26"/>
  <c r="B8651" i="26"/>
  <c r="B8587" i="26"/>
  <c r="B8527" i="26"/>
  <c r="B8462" i="26"/>
  <c r="B8395" i="26"/>
  <c r="B8345" i="26"/>
  <c r="B8286" i="26"/>
  <c r="B8203" i="26"/>
  <c r="B8145" i="26"/>
  <c r="B8075" i="26"/>
  <c r="B8018" i="26"/>
  <c r="B7951" i="26"/>
  <c r="B10000" i="26"/>
  <c r="B8990" i="26"/>
  <c r="B8926" i="26"/>
  <c r="B8852" i="26"/>
  <c r="B8783" i="26"/>
  <c r="B8707" i="26"/>
  <c r="B8631" i="26"/>
  <c r="B8541" i="26"/>
  <c r="B8473" i="26"/>
  <c r="B8389" i="26"/>
  <c r="B8328" i="26"/>
  <c r="B8263" i="26"/>
  <c r="B8195" i="26"/>
  <c r="B8144" i="26"/>
  <c r="B8080" i="26"/>
  <c r="B8009" i="26"/>
  <c r="B7943" i="26"/>
  <c r="B10011" i="26"/>
  <c r="B8939" i="26"/>
  <c r="B8880" i="26"/>
  <c r="B8822" i="26"/>
  <c r="B8757" i="26"/>
  <c r="B8694" i="26"/>
  <c r="B8630" i="26"/>
  <c r="B8566" i="26"/>
  <c r="B8505" i="26"/>
  <c r="B8445" i="26"/>
  <c r="B8388" i="26"/>
  <c r="B8311" i="26"/>
  <c r="B8247" i="26"/>
  <c r="B8175" i="26"/>
  <c r="B8115" i="26"/>
  <c r="B8045" i="26"/>
  <c r="B7987" i="26"/>
  <c r="B7927" i="26"/>
  <c r="B9037" i="26"/>
  <c r="B8981" i="26"/>
  <c r="B8909" i="26"/>
  <c r="B8843" i="26"/>
  <c r="B8782" i="26"/>
  <c r="B8719" i="26"/>
  <c r="B8668" i="26"/>
  <c r="B8617" i="26"/>
  <c r="B8565" i="26"/>
  <c r="B8504" i="26"/>
  <c r="B8449" i="26"/>
  <c r="B8393" i="26"/>
  <c r="B8327" i="26"/>
  <c r="B8267" i="26"/>
  <c r="B8220" i="26"/>
  <c r="B8155" i="26"/>
  <c r="B8079" i="26"/>
  <c r="B8023" i="26"/>
  <c r="B7948" i="26"/>
  <c r="B10005" i="26"/>
  <c r="B7700" i="26"/>
  <c r="B7320" i="26"/>
  <c r="B9773" i="26"/>
  <c r="B9393" i="26"/>
  <c r="B9227" i="26"/>
  <c r="B9075" i="26"/>
  <c r="B8488" i="26"/>
  <c r="B7030" i="26"/>
  <c r="B7852" i="26"/>
  <c r="B7788" i="26"/>
  <c r="B7733" i="26"/>
  <c r="B7672" i="26"/>
  <c r="B7605" i="26"/>
  <c r="B7538" i="26"/>
  <c r="B7474" i="26"/>
  <c r="B7410" i="26"/>
  <c r="B7351" i="26"/>
  <c r="B7287" i="26"/>
  <c r="B7223" i="26"/>
  <c r="B7159" i="26"/>
  <c r="B7095" i="26"/>
  <c r="B9980" i="26"/>
  <c r="B9938" i="26"/>
  <c r="B9895" i="26"/>
  <c r="B9852" i="26"/>
  <c r="B9810" i="26"/>
  <c r="B9767" i="26"/>
  <c r="B9724" i="26"/>
  <c r="B9675" i="26"/>
  <c r="B9601" i="26"/>
  <c r="B9547" i="26"/>
  <c r="B9487" i="26"/>
  <c r="B9423" i="26"/>
  <c r="B9361" i="26"/>
  <c r="B9301" i="26"/>
  <c r="B9234" i="26"/>
  <c r="B9167" i="26"/>
  <c r="B9094" i="26"/>
  <c r="B8828" i="26"/>
  <c r="B8392" i="26"/>
  <c r="B7007" i="26"/>
  <c r="B7296" i="26"/>
  <c r="B9683" i="26"/>
  <c r="B9317" i="26"/>
  <c r="B9190" i="26"/>
  <c r="B8949" i="26"/>
  <c r="B8065" i="26"/>
  <c r="B7013" i="26"/>
  <c r="B7835" i="26"/>
  <c r="B7771" i="26"/>
  <c r="B7705" i="26"/>
  <c r="B7638" i="26"/>
  <c r="B7577" i="26"/>
  <c r="B7516" i="26"/>
  <c r="B7452" i="26"/>
  <c r="B7386" i="26"/>
  <c r="B7318" i="26"/>
  <c r="B7254" i="26"/>
  <c r="B7190" i="26"/>
  <c r="B7126" i="26"/>
  <c r="B7062" i="26"/>
  <c r="B9873" i="26"/>
  <c r="B9745" i="26"/>
  <c r="B9668" i="26"/>
  <c r="B9613" i="26"/>
  <c r="B9540" i="26"/>
  <c r="B9486" i="26"/>
  <c r="B9422" i="26"/>
  <c r="B9367" i="26"/>
  <c r="B9307" i="26"/>
  <c r="B9240" i="26"/>
  <c r="B9181" i="26"/>
  <c r="B9086" i="26"/>
  <c r="B8999" i="26"/>
  <c r="B8772" i="26"/>
  <c r="B8386" i="26"/>
  <c r="B7933" i="26"/>
  <c r="B7491" i="26"/>
  <c r="B7810" i="26"/>
  <c r="B7473" i="26"/>
  <c r="B7269" i="26"/>
  <c r="B7093" i="26"/>
  <c r="B9968" i="26"/>
  <c r="B9926" i="26"/>
  <c r="B9883" i="26"/>
  <c r="B9840" i="26"/>
  <c r="B9798" i="26"/>
  <c r="B9755" i="26"/>
  <c r="B9712" i="26"/>
  <c r="B9640" i="26"/>
  <c r="B9586" i="26"/>
  <c r="B9491" i="26"/>
  <c r="B9427" i="26"/>
  <c r="B9359" i="26"/>
  <c r="B9299" i="26"/>
  <c r="B9239" i="26"/>
  <c r="B9180" i="26"/>
  <c r="B9102" i="26"/>
  <c r="B9044" i="26"/>
  <c r="B8820" i="26"/>
  <c r="B8523" i="26"/>
  <c r="B7023" i="26"/>
  <c r="B7585" i="26"/>
  <c r="B7168" i="26"/>
  <c r="B9510" i="26"/>
  <c r="B7012" i="26"/>
  <c r="B7650" i="26"/>
  <c r="B7446" i="26"/>
  <c r="B7333" i="26"/>
  <c r="B7237" i="26"/>
  <c r="B7133" i="26"/>
  <c r="B7043" i="26"/>
  <c r="B7865" i="26"/>
  <c r="B7801" i="26"/>
  <c r="B7730" i="26"/>
  <c r="B7663" i="26"/>
  <c r="B7602" i="26"/>
  <c r="B7531" i="26"/>
  <c r="B7467" i="26"/>
  <c r="B7403" i="26"/>
  <c r="B7348" i="26"/>
  <c r="B7284" i="26"/>
  <c r="B7220" i="26"/>
  <c r="B7156" i="26"/>
  <c r="B7092" i="26"/>
  <c r="B9941" i="26"/>
  <c r="B9813" i="26"/>
  <c r="B9692" i="26"/>
  <c r="B9632" i="26"/>
  <c r="B9564" i="26"/>
  <c r="B9513" i="26"/>
  <c r="B9453" i="26"/>
  <c r="B9381" i="26"/>
  <c r="B9313" i="26"/>
  <c r="B9246" i="26"/>
  <c r="B9179" i="26"/>
  <c r="B9110" i="26"/>
  <c r="B8935" i="26"/>
  <c r="B8690" i="26"/>
  <c r="B8375" i="26"/>
  <c r="B7208" i="26"/>
  <c r="B9581" i="26"/>
  <c r="B7750" i="26"/>
  <c r="B7505" i="26"/>
  <c r="B7776" i="26"/>
  <c r="B7669" i="26"/>
  <c r="B7608" i="26"/>
  <c r="B7546" i="26"/>
  <c r="B7482" i="26"/>
  <c r="B7418" i="26"/>
  <c r="B7347" i="26"/>
  <c r="B7283" i="26"/>
  <c r="B7219" i="26"/>
  <c r="B7155" i="26"/>
  <c r="B7091" i="26"/>
  <c r="B9978" i="26"/>
  <c r="B9935" i="26"/>
  <c r="B9892" i="26"/>
  <c r="B9850" i="26"/>
  <c r="B9807" i="26"/>
  <c r="B9764" i="26"/>
  <c r="B9722" i="26"/>
  <c r="B9665" i="26"/>
  <c r="B9611" i="26"/>
  <c r="B9537" i="26"/>
  <c r="B9484" i="26"/>
  <c r="B9420" i="26"/>
  <c r="B9357" i="26"/>
  <c r="B9289" i="26"/>
  <c r="B9222" i="26"/>
  <c r="B9163" i="26"/>
  <c r="B9077" i="26"/>
  <c r="B8930" i="26"/>
  <c r="B8660" i="26"/>
  <c r="B8283" i="26"/>
  <c r="B7039" i="26"/>
  <c r="B7619" i="26"/>
  <c r="B7328" i="26"/>
  <c r="B9789" i="26"/>
  <c r="B8920" i="26"/>
  <c r="B7677" i="26"/>
  <c r="B7050" i="26"/>
  <c r="B7748" i="26"/>
  <c r="B7017" i="26"/>
  <c r="B7839" i="26"/>
  <c r="B7775" i="26"/>
  <c r="B7715" i="26"/>
  <c r="B7661" i="26"/>
  <c r="B7587" i="26"/>
  <c r="B7524" i="26"/>
  <c r="B7460" i="26"/>
  <c r="B7396" i="26"/>
  <c r="B7338" i="26"/>
  <c r="B7274" i="26"/>
  <c r="B7210" i="26"/>
  <c r="B7146" i="26"/>
  <c r="B7082" i="26"/>
  <c r="B9913" i="26"/>
  <c r="B9785" i="26"/>
  <c r="B9685" i="26"/>
  <c r="B9610" i="26"/>
  <c r="B9557" i="26"/>
  <c r="B9473" i="26"/>
  <c r="B9408" i="26"/>
  <c r="B9349" i="26"/>
  <c r="B9281" i="26"/>
  <c r="B9214" i="26"/>
  <c r="B9155" i="26"/>
  <c r="B9083" i="26"/>
  <c r="B8898" i="26"/>
  <c r="B8658" i="26"/>
  <c r="B8236" i="26"/>
  <c r="B7015" i="26"/>
  <c r="B7539" i="26"/>
  <c r="B7224" i="26"/>
  <c r="B9636" i="26"/>
  <c r="B7028" i="26"/>
  <c r="B7880" i="26"/>
  <c r="B7048" i="26"/>
  <c r="B7870" i="26"/>
  <c r="B7806" i="26"/>
  <c r="B7740" i="26"/>
  <c r="B7667" i="26"/>
  <c r="B7613" i="26"/>
  <c r="B7545" i="26"/>
  <c r="B7481" i="26"/>
  <c r="B7417" i="26"/>
  <c r="B7361" i="26"/>
  <c r="B7297" i="26"/>
  <c r="B7233" i="26"/>
  <c r="B7169" i="26"/>
  <c r="B7105" i="26"/>
  <c r="B9987" i="26"/>
  <c r="B9944" i="26"/>
  <c r="B9902" i="26"/>
  <c r="B9859" i="26"/>
  <c r="B9816" i="26"/>
  <c r="B9774" i="26"/>
  <c r="B9731" i="26"/>
  <c r="B9684" i="26"/>
  <c r="B9629" i="26"/>
  <c r="B9556" i="26"/>
  <c r="B9504" i="26"/>
  <c r="B9440" i="26"/>
  <c r="B9378" i="26"/>
  <c r="B9310" i="26"/>
  <c r="B9243" i="26"/>
  <c r="B9176" i="26"/>
  <c r="B9106" i="26"/>
  <c r="B8980" i="26"/>
  <c r="B8730" i="26"/>
  <c r="B8359" i="26"/>
  <c r="B9138" i="26"/>
  <c r="B9078" i="26"/>
  <c r="B9013" i="26"/>
  <c r="B8944" i="26"/>
  <c r="B8885" i="26"/>
  <c r="B8827" i="26"/>
  <c r="B8767" i="26"/>
  <c r="B8711" i="26"/>
  <c r="B8622" i="26"/>
  <c r="B8544" i="26"/>
  <c r="B8477" i="26"/>
  <c r="B8408" i="26"/>
  <c r="B8336" i="26"/>
  <c r="B8266" i="26"/>
  <c r="B8206" i="26"/>
  <c r="B8153" i="26"/>
  <c r="B8092" i="26"/>
  <c r="B8036" i="26"/>
  <c r="B7976" i="26"/>
  <c r="B7909" i="26"/>
  <c r="B9099" i="26"/>
  <c r="B9041" i="26"/>
  <c r="B8978" i="26"/>
  <c r="B8921" i="26"/>
  <c r="B8847" i="26"/>
  <c r="B8786" i="26"/>
  <c r="B8710" i="26"/>
  <c r="B8646" i="26"/>
  <c r="B8582" i="26"/>
  <c r="B8522" i="26"/>
  <c r="B8453" i="26"/>
  <c r="B8402" i="26"/>
  <c r="B8358" i="26"/>
  <c r="B8287" i="26"/>
  <c r="B8224" i="26"/>
  <c r="B8165" i="26"/>
  <c r="B8099" i="26"/>
  <c r="B8042" i="26"/>
  <c r="B7969" i="26"/>
  <c r="B7908" i="26"/>
  <c r="B8575" i="26"/>
  <c r="B8514" i="26"/>
  <c r="B8457" i="26"/>
  <c r="B8384" i="26"/>
  <c r="B8313" i="26"/>
  <c r="B8249" i="26"/>
  <c r="B8197" i="26"/>
  <c r="B8117" i="26"/>
  <c r="B8054" i="26"/>
  <c r="B7989" i="26"/>
  <c r="B7930" i="26"/>
  <c r="B9022" i="26"/>
  <c r="B8955" i="26"/>
  <c r="B8890" i="26"/>
  <c r="B8831" i="26"/>
  <c r="B8771" i="26"/>
  <c r="B8708" i="26"/>
  <c r="B8644" i="26"/>
  <c r="B8580" i="26"/>
  <c r="B8520" i="26"/>
  <c r="B8456" i="26"/>
  <c r="B8390" i="26"/>
  <c r="B8340" i="26"/>
  <c r="B8275" i="26"/>
  <c r="B8196" i="26"/>
  <c r="B8138" i="26"/>
  <c r="B8068" i="26"/>
  <c r="B8010" i="26"/>
  <c r="B7937" i="26"/>
  <c r="B9033" i="26"/>
  <c r="B8983" i="26"/>
  <c r="B8918" i="26"/>
  <c r="B8845" i="26"/>
  <c r="B8777" i="26"/>
  <c r="B8702" i="26"/>
  <c r="B8611" i="26"/>
  <c r="B8534" i="26"/>
  <c r="B8450" i="26"/>
  <c r="B8383" i="26"/>
  <c r="B8323" i="26"/>
  <c r="B8258" i="26"/>
  <c r="B8189" i="26"/>
  <c r="B8137" i="26"/>
  <c r="B8074" i="26"/>
  <c r="B8003" i="26"/>
  <c r="B7936" i="26"/>
  <c r="B8996" i="26"/>
  <c r="B8932" i="26"/>
  <c r="B8874" i="26"/>
  <c r="B8808" i="26"/>
  <c r="B8744" i="26"/>
  <c r="B8688" i="26"/>
  <c r="B8624" i="26"/>
  <c r="B8560" i="26"/>
  <c r="B8497" i="26"/>
  <c r="B8433" i="26"/>
  <c r="B8376" i="26"/>
  <c r="B8306" i="26"/>
  <c r="B8227" i="26"/>
  <c r="B8168" i="26"/>
  <c r="B8108" i="26"/>
  <c r="B8039" i="26"/>
  <c r="B7979" i="26"/>
  <c r="B7919" i="26"/>
  <c r="B9032" i="26"/>
  <c r="B8974" i="26"/>
  <c r="B8902" i="26"/>
  <c r="B8836" i="26"/>
  <c r="B8775" i="26"/>
  <c r="B8713" i="26"/>
  <c r="B8661" i="26"/>
  <c r="B8610" i="26"/>
  <c r="B8559" i="26"/>
  <c r="B8496" i="26"/>
  <c r="B8444" i="26"/>
  <c r="B8387" i="26"/>
  <c r="B8317" i="26"/>
  <c r="B8262" i="26"/>
  <c r="B8214" i="26"/>
  <c r="B8148" i="26"/>
  <c r="B8072" i="26"/>
  <c r="B8015" i="26"/>
  <c r="B7941" i="26"/>
  <c r="B10012" i="26"/>
  <c r="B2632" i="26"/>
  <c r="B3055" i="26"/>
  <c r="B6483" i="26"/>
  <c r="B1712" i="26"/>
  <c r="B5968" i="26"/>
  <c r="B6317" i="26"/>
  <c r="B5867" i="26"/>
  <c r="B6247" i="26"/>
  <c r="B6623" i="26"/>
  <c r="B6542" i="26"/>
  <c r="B5293" i="26"/>
  <c r="B6625" i="26"/>
  <c r="B6852" i="26"/>
  <c r="B6696" i="26"/>
  <c r="B5525" i="26"/>
  <c r="B6327" i="26"/>
  <c r="B2063" i="26"/>
  <c r="B2019" i="26"/>
  <c r="B1885" i="26"/>
  <c r="B2340" i="26"/>
  <c r="B2603" i="26"/>
  <c r="B474" i="26"/>
  <c r="B2529" i="26"/>
  <c r="B2576" i="26"/>
  <c r="B5418" i="26"/>
  <c r="B5547" i="26"/>
  <c r="B5578" i="26"/>
  <c r="B6160" i="26"/>
  <c r="B5791" i="26"/>
  <c r="B5718" i="26"/>
  <c r="B6835" i="26"/>
  <c r="B6995" i="26"/>
  <c r="B6796" i="26"/>
  <c r="B6873" i="26"/>
  <c r="B4728" i="26"/>
  <c r="B4982" i="26"/>
  <c r="B4684" i="26"/>
  <c r="B4410" i="26"/>
  <c r="B4561" i="26"/>
  <c r="B4645" i="26"/>
  <c r="B4786" i="26"/>
  <c r="B4571" i="26"/>
  <c r="B4863" i="26"/>
  <c r="B4249" i="26"/>
  <c r="B4951" i="26"/>
  <c r="B5080" i="26"/>
  <c r="B1099" i="26"/>
  <c r="B4471" i="26"/>
  <c r="B4815" i="26"/>
  <c r="B4988" i="26"/>
  <c r="B5104" i="26"/>
  <c r="B4267" i="26"/>
  <c r="B4957" i="26"/>
  <c r="B5180" i="26"/>
  <c r="B4402" i="26"/>
  <c r="B5096" i="26"/>
  <c r="B1094" i="26"/>
  <c r="B4404" i="26"/>
  <c r="B4799" i="26"/>
  <c r="B5109" i="26"/>
  <c r="B5190" i="26"/>
  <c r="B4770" i="26"/>
  <c r="B4961" i="26"/>
  <c r="B5087" i="26"/>
  <c r="B5166" i="26"/>
  <c r="B4886" i="26"/>
  <c r="B5029" i="26"/>
  <c r="B5133" i="26"/>
  <c r="B5208" i="26"/>
  <c r="B1309" i="26"/>
  <c r="B1596" i="26"/>
  <c r="B1532" i="26"/>
  <c r="B1468" i="26"/>
  <c r="B1404" i="26"/>
  <c r="B1340" i="26"/>
  <c r="B1276" i="26"/>
  <c r="B1212" i="26"/>
  <c r="B1148" i="26"/>
  <c r="B351" i="26"/>
  <c r="B287" i="26"/>
  <c r="B223" i="26"/>
  <c r="B1506" i="26"/>
  <c r="B1314" i="26"/>
  <c r="B1186" i="26"/>
  <c r="B318" i="26"/>
  <c r="B254" i="26"/>
  <c r="B1601" i="26"/>
  <c r="B1537" i="26"/>
  <c r="B1409" i="26"/>
  <c r="B1217" i="26"/>
  <c r="B1153" i="26"/>
  <c r="B349" i="26"/>
  <c r="B1440" i="26"/>
  <c r="B1312" i="26"/>
  <c r="B1184" i="26"/>
  <c r="B1120" i="26"/>
  <c r="B324" i="26"/>
  <c r="B260" i="26"/>
  <c r="B1479" i="26"/>
  <c r="B1415" i="26"/>
  <c r="B1223" i="26"/>
  <c r="B291" i="26"/>
  <c r="B227" i="26"/>
  <c r="B1574" i="26"/>
  <c r="B1510" i="26"/>
  <c r="B1382" i="26"/>
  <c r="B1318" i="26"/>
  <c r="B1254" i="26"/>
  <c r="B1126" i="26"/>
  <c r="B1291" i="26"/>
  <c r="B730" i="26"/>
  <c r="B1563" i="26"/>
  <c r="B1587" i="26"/>
  <c r="B802" i="26"/>
  <c r="B353" i="26"/>
  <c r="B1491" i="26"/>
  <c r="B795" i="26"/>
  <c r="B667" i="26"/>
  <c r="B603" i="26"/>
  <c r="B539" i="26"/>
  <c r="B475" i="26"/>
  <c r="B411" i="26"/>
  <c r="B336" i="26"/>
  <c r="B1557" i="26"/>
  <c r="B833" i="26"/>
  <c r="B769" i="26"/>
  <c r="B705" i="26"/>
  <c r="B577" i="26"/>
  <c r="B513" i="26"/>
  <c r="B449" i="26"/>
  <c r="B385" i="26"/>
  <c r="B1453" i="26"/>
  <c r="B1173" i="26"/>
  <c r="B808" i="26"/>
  <c r="B744" i="26"/>
  <c r="B680" i="26"/>
  <c r="B616" i="26"/>
  <c r="B552" i="26"/>
  <c r="B488" i="26"/>
  <c r="B424" i="26"/>
  <c r="B360" i="26"/>
  <c r="B1611" i="26"/>
  <c r="B1355" i="26"/>
  <c r="B847" i="26"/>
  <c r="B783" i="26"/>
  <c r="B719" i="26"/>
  <c r="B655" i="26"/>
  <c r="B591" i="26"/>
  <c r="B527" i="26"/>
  <c r="B463" i="26"/>
  <c r="B399" i="26"/>
  <c r="B312" i="26"/>
  <c r="B1509" i="26"/>
  <c r="B1237" i="26"/>
  <c r="B822" i="26"/>
  <c r="B758" i="26"/>
  <c r="B694" i="26"/>
  <c r="B630" i="26"/>
  <c r="B566" i="26"/>
  <c r="B502" i="26"/>
  <c r="B438" i="26"/>
  <c r="B249" i="26"/>
  <c r="B1411" i="26"/>
  <c r="B1123" i="26"/>
  <c r="B797" i="26"/>
  <c r="B733" i="26"/>
  <c r="B605" i="26"/>
  <c r="B541" i="26"/>
  <c r="B413" i="26"/>
  <c r="B338" i="26"/>
  <c r="B1565" i="26"/>
  <c r="B1301" i="26"/>
  <c r="B372" i="26"/>
  <c r="B524" i="26"/>
  <c r="B586" i="26"/>
  <c r="B828" i="26"/>
  <c r="B468" i="26"/>
  <c r="B873" i="26"/>
  <c r="B820" i="26"/>
  <c r="B885" i="26"/>
  <c r="B896" i="26"/>
  <c r="B928" i="26"/>
  <c r="B992" i="26"/>
  <c r="B1056" i="26"/>
  <c r="B94" i="26"/>
  <c r="B8" i="26"/>
  <c r="B62" i="26"/>
  <c r="B13" i="26"/>
  <c r="B103" i="26"/>
  <c r="B945" i="26"/>
  <c r="B163" i="26"/>
  <c r="B930" i="26"/>
  <c r="B1090" i="26"/>
  <c r="B119" i="26"/>
  <c r="B923" i="26"/>
  <c r="B987" i="26"/>
  <c r="B1051" i="26"/>
  <c r="B85" i="26"/>
  <c r="B213" i="26"/>
  <c r="B916" i="26"/>
  <c r="B980" i="26"/>
  <c r="B1044" i="26"/>
  <c r="B70" i="26"/>
  <c r="B949" i="26"/>
  <c r="B877" i="26"/>
  <c r="B950" i="26"/>
  <c r="B1014" i="26"/>
  <c r="B970" i="26"/>
  <c r="B1013" i="26"/>
  <c r="B911" i="26"/>
  <c r="B975" i="26"/>
  <c r="B1039" i="26"/>
  <c r="B59" i="26"/>
  <c r="B189" i="26"/>
  <c r="B1002" i="26"/>
  <c r="B182" i="26"/>
  <c r="B2985" i="26"/>
  <c r="B1917" i="26"/>
  <c r="B2083" i="26"/>
  <c r="B5305" i="26"/>
  <c r="B6514" i="26"/>
  <c r="B6573" i="26"/>
  <c r="B1641" i="26"/>
  <c r="B2401" i="26"/>
  <c r="B3068" i="26"/>
  <c r="B2211" i="26"/>
  <c r="B3450" i="26"/>
  <c r="B3205" i="26"/>
  <c r="B2523" i="26"/>
  <c r="B1903" i="26"/>
  <c r="B1790" i="26"/>
  <c r="B1825" i="26"/>
  <c r="B6016" i="26"/>
  <c r="B6302" i="26"/>
  <c r="B6366" i="26"/>
  <c r="B6565" i="26"/>
  <c r="B6590" i="26"/>
  <c r="B6375" i="26"/>
  <c r="B6446" i="26"/>
  <c r="B2358" i="26"/>
  <c r="B1122" i="26"/>
  <c r="B3062" i="26"/>
  <c r="B3419" i="26"/>
  <c r="B2881" i="26"/>
  <c r="B2660" i="26"/>
  <c r="B6009" i="26"/>
  <c r="B1758" i="26"/>
  <c r="B5932" i="26"/>
  <c r="B6471" i="26"/>
  <c r="B6931" i="26"/>
  <c r="B1671" i="26"/>
  <c r="B3220" i="26"/>
  <c r="B2777" i="26"/>
  <c r="B4712" i="26"/>
  <c r="B731" i="26"/>
  <c r="B3532" i="26"/>
  <c r="B2962" i="26"/>
  <c r="B2718" i="26"/>
  <c r="B2874" i="26"/>
  <c r="B2276" i="26"/>
  <c r="B1907" i="26"/>
  <c r="B5475" i="26"/>
  <c r="B6442" i="26"/>
  <c r="B6095" i="26"/>
  <c r="B6162" i="26"/>
  <c r="B6491" i="26"/>
  <c r="B1759" i="26"/>
  <c r="B6092" i="26"/>
  <c r="B5936" i="26"/>
  <c r="B2346" i="26"/>
  <c r="B2466" i="26"/>
  <c r="B2030" i="26"/>
  <c r="B3265" i="26"/>
  <c r="B2081" i="26"/>
  <c r="B2049" i="26"/>
  <c r="B2301" i="26"/>
  <c r="B6459" i="26"/>
  <c r="B6690" i="26"/>
  <c r="B5905" i="26"/>
  <c r="B6771" i="26"/>
  <c r="B1999" i="26"/>
  <c r="B5602" i="26"/>
  <c r="B2978" i="26"/>
  <c r="B1568" i="26"/>
  <c r="B3831" i="26"/>
  <c r="B2883" i="26"/>
  <c r="B2201" i="26"/>
  <c r="B2184" i="26"/>
  <c r="B2361" i="26"/>
  <c r="B6897" i="26"/>
  <c r="B6530" i="26"/>
  <c r="B5318" i="26"/>
  <c r="B5739" i="26"/>
  <c r="B5790" i="26"/>
  <c r="B5974" i="26"/>
  <c r="B5485" i="26"/>
  <c r="B2790" i="26"/>
  <c r="B5160" i="26"/>
  <c r="B1446" i="26"/>
  <c r="B4690" i="26"/>
  <c r="B4705" i="26"/>
  <c r="B4232" i="26"/>
  <c r="B4605" i="26"/>
  <c r="B5129" i="26"/>
  <c r="B5011" i="26"/>
  <c r="B4919" i="26"/>
  <c r="B4962" i="26"/>
  <c r="B5045" i="26"/>
  <c r="B4435" i="26"/>
  <c r="B3798" i="26"/>
  <c r="B3344" i="26"/>
  <c r="B3895" i="26"/>
  <c r="B4255" i="26"/>
  <c r="B5155" i="26"/>
  <c r="B3009" i="26"/>
  <c r="B2917" i="26"/>
  <c r="B2573" i="26"/>
  <c r="B2606" i="26"/>
  <c r="B3075" i="26"/>
  <c r="B4948" i="26"/>
  <c r="B3536" i="26"/>
  <c r="B3844" i="26"/>
  <c r="B2307" i="26"/>
  <c r="B2597" i="26"/>
  <c r="B3408" i="26"/>
  <c r="B4539" i="26"/>
  <c r="B3917" i="26"/>
  <c r="B4423" i="26"/>
  <c r="B1582" i="26"/>
  <c r="B1141" i="26"/>
  <c r="B2642" i="26"/>
  <c r="B4507" i="26"/>
  <c r="B3880" i="26"/>
  <c r="B3255" i="26"/>
  <c r="B2969" i="26"/>
  <c r="B1906" i="26"/>
  <c r="B3288" i="26"/>
  <c r="B3334" i="26"/>
  <c r="B3388" i="26"/>
  <c r="B4108" i="26"/>
  <c r="B4513" i="26"/>
  <c r="B4711" i="26"/>
  <c r="B4771" i="26"/>
  <c r="B4847" i="26"/>
  <c r="B4960" i="26"/>
  <c r="B3782" i="26"/>
  <c r="B4272" i="26"/>
  <c r="B4432" i="26"/>
  <c r="B4653" i="26"/>
  <c r="B4719" i="26"/>
  <c r="B1672" i="26"/>
  <c r="B5383" i="26"/>
  <c r="B1837" i="26"/>
  <c r="B1955" i="26"/>
  <c r="B1989" i="26"/>
  <c r="B1796" i="26"/>
  <c r="B4363" i="26"/>
  <c r="B4508" i="26"/>
  <c r="B4619" i="26"/>
  <c r="B4755" i="26"/>
  <c r="B4821" i="26"/>
  <c r="B4885" i="26"/>
  <c r="B2442" i="26"/>
  <c r="B3089" i="26"/>
  <c r="B3108" i="26"/>
  <c r="B2341" i="26"/>
  <c r="B2508" i="26"/>
  <c r="B2280" i="26"/>
  <c r="B1851" i="26"/>
  <c r="B1770" i="26"/>
  <c r="B1767" i="26"/>
  <c r="B1636" i="26"/>
  <c r="B1924" i="26"/>
  <c r="B1864" i="26"/>
  <c r="B1923" i="26"/>
  <c r="B1817" i="26"/>
  <c r="B1689" i="26"/>
  <c r="B5449" i="26"/>
  <c r="B5458" i="26"/>
  <c r="B5330" i="26"/>
  <c r="B5526" i="26"/>
  <c r="B6499" i="26"/>
  <c r="B6268" i="26"/>
  <c r="B5579" i="26"/>
  <c r="B5461" i="26"/>
  <c r="B6407" i="26"/>
  <c r="B5551" i="26"/>
  <c r="B5954" i="26"/>
  <c r="B5961" i="26"/>
  <c r="B5850" i="26"/>
  <c r="B6061" i="26"/>
  <c r="B5668" i="26"/>
  <c r="B6204" i="26"/>
  <c r="B6094" i="26"/>
  <c r="B6971" i="26"/>
  <c r="B6998" i="26"/>
  <c r="B6934" i="26"/>
  <c r="B6871" i="26"/>
  <c r="B6807" i="26"/>
  <c r="B6743" i="26"/>
  <c r="B5777" i="26"/>
  <c r="B6953" i="26"/>
  <c r="B7002" i="26"/>
  <c r="B6938" i="26"/>
  <c r="B6985" i="26"/>
  <c r="B6921" i="26"/>
  <c r="B5000" i="26"/>
  <c r="B2762" i="26"/>
  <c r="B3126" i="26"/>
  <c r="B2569" i="26"/>
  <c r="B1667" i="26"/>
  <c r="B4491" i="26"/>
  <c r="B4617" i="26"/>
  <c r="B3791" i="26"/>
  <c r="B5141" i="26"/>
  <c r="B4525" i="26"/>
  <c r="B4660" i="26"/>
  <c r="B1106" i="26"/>
  <c r="B1215" i="26"/>
  <c r="B1407" i="26"/>
  <c r="B1102" i="26"/>
  <c r="B1593" i="26"/>
  <c r="B1111" i="26"/>
  <c r="B1151" i="26"/>
  <c r="B316" i="26"/>
  <c r="B5117" i="26"/>
  <c r="B4967" i="26"/>
  <c r="B1145" i="26"/>
  <c r="B1268" i="26"/>
  <c r="B1460" i="26"/>
  <c r="B1107" i="26"/>
  <c r="B1599" i="26"/>
  <c r="B1368" i="26"/>
  <c r="B1560" i="26"/>
  <c r="B1401" i="26"/>
  <c r="B1306" i="26"/>
  <c r="B3839" i="26"/>
  <c r="B246" i="26"/>
  <c r="B279" i="26"/>
  <c r="B283" i="26"/>
  <c r="B1209" i="26"/>
  <c r="B1434" i="26"/>
  <c r="B1176" i="26"/>
  <c r="B5209" i="26"/>
  <c r="B4857" i="26"/>
  <c r="B5095" i="26"/>
  <c r="B1396" i="26"/>
  <c r="B1588" i="26"/>
  <c r="B1343" i="26"/>
  <c r="B1101" i="26"/>
  <c r="B1304" i="26"/>
  <c r="B1529" i="26"/>
  <c r="B1562" i="26"/>
  <c r="B5169" i="26"/>
  <c r="B4904" i="26"/>
  <c r="B1204" i="26"/>
  <c r="B1535" i="26"/>
  <c r="B1496" i="26"/>
  <c r="B1337" i="26"/>
  <c r="B252" i="26"/>
  <c r="B277" i="26"/>
  <c r="B4990" i="26"/>
  <c r="B5030" i="26"/>
  <c r="B343" i="26"/>
  <c r="B1140" i="26"/>
  <c r="B1242" i="26"/>
  <c r="B341" i="26"/>
  <c r="B5130" i="26"/>
  <c r="B1332" i="26"/>
  <c r="B1524" i="26"/>
  <c r="B1630" i="26"/>
  <c r="B1279" i="26"/>
  <c r="B1471" i="26"/>
  <c r="B1240" i="26"/>
  <c r="B1432" i="26"/>
  <c r="B1624" i="26"/>
  <c r="B1465" i="26"/>
  <c r="B1370" i="26"/>
  <c r="B1498" i="26"/>
  <c r="B2574" i="26"/>
  <c r="B3930" i="26"/>
  <c r="B3472" i="26"/>
  <c r="B3775" i="26"/>
  <c r="B3840" i="26"/>
  <c r="B4021" i="26"/>
  <c r="B5214" i="26"/>
  <c r="B3417" i="26"/>
  <c r="B3842" i="26"/>
  <c r="B3974" i="26"/>
  <c r="B3504" i="26"/>
  <c r="B3927" i="26"/>
  <c r="B4063" i="26"/>
  <c r="B3335" i="26"/>
  <c r="B4016" i="26"/>
  <c r="B3604" i="26"/>
  <c r="B3577" i="26"/>
  <c r="B3897" i="26"/>
  <c r="B4081" i="26"/>
  <c r="B4222" i="26"/>
  <c r="B4417" i="26"/>
  <c r="B5069" i="26"/>
  <c r="B4246" i="26"/>
  <c r="B1112" i="26"/>
  <c r="B693" i="26"/>
  <c r="B3846" i="26"/>
  <c r="B4018" i="26"/>
  <c r="B3372" i="26"/>
  <c r="B3511" i="26"/>
  <c r="B4056" i="26"/>
  <c r="B4765" i="26"/>
  <c r="B4780" i="26"/>
  <c r="B706" i="26"/>
  <c r="B691" i="26"/>
  <c r="B357" i="26"/>
  <c r="B629" i="26"/>
  <c r="B846" i="26"/>
  <c r="B2045" i="26"/>
  <c r="B2541" i="26"/>
  <c r="B3423" i="26"/>
  <c r="B4038" i="26"/>
  <c r="B3296" i="26"/>
  <c r="B3847" i="26"/>
  <c r="B4099" i="26"/>
  <c r="B3046" i="26"/>
  <c r="B3330" i="26"/>
  <c r="B3617" i="26"/>
  <c r="B3884" i="26"/>
  <c r="B4076" i="26"/>
  <c r="B3781" i="26"/>
  <c r="B4101" i="26"/>
  <c r="B4277" i="26"/>
  <c r="B4301" i="26"/>
  <c r="B1549" i="26"/>
  <c r="B537" i="26"/>
  <c r="B601" i="26"/>
  <c r="B665" i="26"/>
  <c r="B729" i="26"/>
  <c r="B793" i="26"/>
  <c r="B857" i="26"/>
  <c r="B307" i="26"/>
  <c r="B371" i="26"/>
  <c r="B565" i="26"/>
  <c r="B2109" i="26"/>
  <c r="B2677" i="26"/>
  <c r="B3337" i="26"/>
  <c r="B3492" i="26"/>
  <c r="B3307" i="26"/>
  <c r="B3542" i="26"/>
  <c r="B3995" i="26"/>
  <c r="B3936" i="26"/>
  <c r="B4096" i="26"/>
  <c r="B3341" i="26"/>
  <c r="B3785" i="26"/>
  <c r="B3933" i="26"/>
  <c r="B4139" i="26"/>
  <c r="B501" i="26"/>
  <c r="B782" i="26"/>
  <c r="B3503" i="26"/>
  <c r="B3312" i="26"/>
  <c r="B3399" i="26"/>
  <c r="B3816" i="26"/>
  <c r="B4104" i="26"/>
  <c r="B3977" i="26"/>
  <c r="B4784" i="26"/>
  <c r="B4935" i="26"/>
  <c r="B4762" i="26"/>
  <c r="B326" i="26"/>
  <c r="B1192" i="26"/>
  <c r="B508" i="26"/>
  <c r="B1459" i="26"/>
  <c r="B288" i="26"/>
  <c r="B490" i="26"/>
  <c r="B803" i="26"/>
  <c r="B352" i="26"/>
  <c r="B1589" i="26"/>
  <c r="B1331" i="26"/>
  <c r="B298" i="26"/>
  <c r="B1485" i="26"/>
  <c r="B232" i="26"/>
  <c r="B1387" i="26"/>
  <c r="B328" i="26"/>
  <c r="B1541" i="26"/>
  <c r="B830" i="26"/>
  <c r="B702" i="26"/>
  <c r="B4378" i="26"/>
  <c r="B4106" i="26"/>
  <c r="B3849" i="26"/>
  <c r="B3196" i="26"/>
  <c r="B4283" i="26"/>
  <c r="B4074" i="26"/>
  <c r="B4072" i="26"/>
  <c r="B3986" i="26"/>
  <c r="B4616" i="26"/>
  <c r="B4368" i="26"/>
  <c r="B3803" i="26"/>
  <c r="B3486" i="26"/>
  <c r="B3137" i="26"/>
  <c r="B3211" i="26"/>
  <c r="B3285" i="26"/>
  <c r="B3988" i="26"/>
  <c r="B3467" i="26"/>
  <c r="B3403" i="26"/>
  <c r="B3339" i="26"/>
  <c r="B3628" i="26"/>
  <c r="B3564" i="26"/>
  <c r="B2641" i="26"/>
  <c r="B2557" i="26"/>
  <c r="B2593" i="26"/>
  <c r="B2663" i="26"/>
  <c r="B3907" i="26"/>
  <c r="B4336" i="26"/>
  <c r="B4703" i="26"/>
  <c r="B4763" i="26"/>
  <c r="B1093" i="26"/>
  <c r="B4672" i="26"/>
  <c r="B3463" i="26"/>
  <c r="B4682" i="26"/>
  <c r="B4753" i="26"/>
  <c r="B5076" i="26"/>
  <c r="B3305" i="26"/>
  <c r="B2394" i="26"/>
  <c r="B4812" i="26"/>
  <c r="B4879" i="26"/>
  <c r="B3825" i="26"/>
  <c r="B3074" i="26"/>
  <c r="B3822" i="26"/>
  <c r="B4385" i="26"/>
  <c r="B3398" i="26"/>
  <c r="B3799" i="26"/>
  <c r="B4024" i="26"/>
  <c r="B3517" i="26"/>
  <c r="B4069" i="26"/>
  <c r="B5240" i="26"/>
  <c r="B5093" i="26"/>
  <c r="B3247" i="26"/>
  <c r="B2965" i="26"/>
  <c r="B3154" i="26"/>
  <c r="B3460" i="26"/>
  <c r="B3938" i="26"/>
  <c r="B3308" i="26"/>
  <c r="B3091" i="26"/>
  <c r="B3904" i="26"/>
  <c r="B4052" i="26"/>
  <c r="B4140" i="26"/>
  <c r="B3077" i="26"/>
  <c r="B3262" i="26"/>
  <c r="B4451" i="26"/>
  <c r="B4281" i="26"/>
  <c r="B4320" i="26"/>
  <c r="B3594" i="26"/>
  <c r="B4506" i="26"/>
  <c r="B4221" i="26"/>
  <c r="B4434" i="26"/>
  <c r="B3440" i="26"/>
  <c r="B3979" i="26"/>
  <c r="B3945" i="26"/>
  <c r="B4179" i="26"/>
  <c r="B4490" i="26"/>
  <c r="B4155" i="26"/>
  <c r="B3391" i="26"/>
  <c r="B4014" i="26"/>
  <c r="B5232" i="26"/>
  <c r="B4878" i="26"/>
  <c r="B1248" i="26"/>
  <c r="B1504" i="26"/>
  <c r="B1190" i="26"/>
  <c r="B1159" i="26"/>
  <c r="B1351" i="26"/>
  <c r="B1607" i="26"/>
  <c r="B1345" i="26"/>
  <c r="B1442" i="26"/>
  <c r="B1250" i="26"/>
  <c r="B285" i="26"/>
  <c r="B1287" i="26"/>
  <c r="B1543" i="26"/>
  <c r="B1632" i="26"/>
  <c r="B1281" i="26"/>
  <c r="B540" i="26"/>
  <c r="B1570" i="26"/>
  <c r="B1376" i="26"/>
  <c r="B1473" i="26"/>
  <c r="B1378" i="26"/>
  <c r="B4978" i="26"/>
  <c r="B2515" i="26"/>
  <c r="B2420" i="26"/>
  <c r="B2991" i="26"/>
  <c r="B2598" i="26"/>
  <c r="B2046" i="26"/>
  <c r="B2182" i="26"/>
  <c r="B2359" i="26"/>
  <c r="B2599" i="26"/>
  <c r="B2584" i="26"/>
  <c r="B2902" i="26"/>
  <c r="B2090" i="26"/>
  <c r="B4143" i="26"/>
  <c r="B4084" i="26"/>
  <c r="B3437" i="26"/>
  <c r="B4206" i="26"/>
  <c r="B1801" i="26"/>
  <c r="B2275" i="26"/>
  <c r="B2555" i="26"/>
  <c r="B2190" i="26"/>
  <c r="B2302" i="26"/>
  <c r="B2636" i="26"/>
  <c r="B2143" i="26"/>
  <c r="B2295" i="26"/>
  <c r="B2848" i="26"/>
  <c r="B2935" i="26"/>
  <c r="B3179" i="26"/>
  <c r="B3345" i="26"/>
  <c r="B4073" i="26"/>
  <c r="B2283" i="26"/>
  <c r="B2379" i="26"/>
  <c r="B2528" i="26"/>
  <c r="B2887" i="26"/>
  <c r="B2314" i="26"/>
  <c r="B3513" i="26"/>
  <c r="B3918" i="26"/>
  <c r="B4560" i="26"/>
  <c r="B3429" i="26"/>
  <c r="B3851" i="26"/>
  <c r="B3351" i="26"/>
  <c r="B3059" i="26"/>
  <c r="B3937" i="26"/>
  <c r="B2687" i="26"/>
  <c r="B3252" i="26"/>
  <c r="B2092" i="26"/>
  <c r="B2551" i="26"/>
  <c r="B2637" i="26"/>
  <c r="B3138" i="26"/>
  <c r="B2305" i="26"/>
  <c r="B3519" i="26"/>
  <c r="B4026" i="26"/>
  <c r="B4157" i="26"/>
  <c r="B3435" i="26"/>
  <c r="B3494" i="26"/>
  <c r="B3155" i="26"/>
  <c r="B3109" i="26"/>
  <c r="B4401" i="26"/>
  <c r="B4632" i="26"/>
  <c r="B4708" i="26"/>
  <c r="B4903" i="26"/>
  <c r="B4523" i="26"/>
  <c r="B4408" i="26"/>
  <c r="B4347" i="26"/>
  <c r="B4211" i="26"/>
  <c r="B4066" i="26"/>
  <c r="B3981" i="26"/>
  <c r="B3896" i="26"/>
  <c r="B3801" i="26"/>
  <c r="B4346" i="26"/>
  <c r="B4023" i="26"/>
  <c r="B3848" i="26"/>
  <c r="B3348" i="26"/>
  <c r="B4437" i="26"/>
  <c r="B4196" i="26"/>
  <c r="B4113" i="26"/>
  <c r="B4032" i="26"/>
  <c r="B3946" i="26"/>
  <c r="B3603" i="26"/>
  <c r="B3454" i="26"/>
  <c r="B4475" i="26"/>
  <c r="B4282" i="26"/>
  <c r="B3903" i="26"/>
  <c r="B3586" i="26"/>
  <c r="B4029" i="26"/>
  <c r="B3759" i="26"/>
  <c r="B4657" i="26"/>
  <c r="B4526" i="26"/>
  <c r="B4473" i="26"/>
  <c r="B4292" i="26"/>
  <c r="B4225" i="26"/>
  <c r="B4007" i="26"/>
  <c r="B3921" i="26"/>
  <c r="B3941" i="26"/>
  <c r="B3596" i="26"/>
  <c r="B3389" i="26"/>
  <c r="B4110" i="26"/>
  <c r="B4046" i="26"/>
  <c r="B3854" i="26"/>
  <c r="B3845" i="26"/>
  <c r="B3468" i="26"/>
  <c r="B4020" i="26"/>
  <c r="B3892" i="26"/>
  <c r="B3828" i="26"/>
  <c r="B2534" i="26"/>
  <c r="B3499" i="26"/>
  <c r="B3371" i="26"/>
  <c r="B3310" i="26"/>
  <c r="B2822" i="26"/>
  <c r="B3190" i="26"/>
  <c r="B2885" i="26"/>
  <c r="B2752" i="26"/>
  <c r="B2012" i="26"/>
  <c r="B2020" i="26"/>
  <c r="B5635" i="26"/>
  <c r="B4455" i="26"/>
  <c r="B4579" i="26"/>
  <c r="B4648" i="26"/>
  <c r="B4838" i="26"/>
  <c r="B4902" i="26"/>
  <c r="B4964" i="26"/>
  <c r="B5071" i="26"/>
  <c r="B2968" i="26"/>
  <c r="B2317" i="26"/>
  <c r="B3159" i="26"/>
  <c r="B2384" i="26"/>
  <c r="B2931" i="26"/>
  <c r="B2774" i="26"/>
  <c r="B2810" i="26"/>
  <c r="B3987" i="26"/>
  <c r="B4091" i="26"/>
  <c r="B3259" i="26"/>
  <c r="B3521" i="26"/>
  <c r="B3769" i="26"/>
  <c r="B4105" i="26"/>
  <c r="B4536" i="26"/>
  <c r="B2381" i="26"/>
  <c r="B3028" i="26"/>
  <c r="B2578" i="26"/>
  <c r="B3343" i="26"/>
  <c r="B3858" i="26"/>
  <c r="B3565" i="26"/>
  <c r="B3526" i="26"/>
  <c r="B3827" i="26"/>
  <c r="B3856" i="26"/>
  <c r="B3956" i="26"/>
  <c r="B3544" i="26"/>
  <c r="B1776" i="26"/>
  <c r="B2445" i="26"/>
  <c r="B2086" i="26"/>
  <c r="B3057" i="26"/>
  <c r="B2256" i="26"/>
  <c r="B2585" i="26"/>
  <c r="B3084" i="26"/>
  <c r="B2154" i="26"/>
  <c r="B2370" i="26"/>
  <c r="B3794" i="26"/>
  <c r="B3982" i="26"/>
  <c r="B3629" i="26"/>
  <c r="B3382" i="26"/>
  <c r="B4111" i="26"/>
  <c r="B3314" i="26"/>
  <c r="B5150" i="26"/>
  <c r="B4932" i="26"/>
  <c r="B1194" i="26"/>
  <c r="B1487" i="26"/>
  <c r="B5012" i="26"/>
  <c r="B1277" i="26"/>
  <c r="B5083" i="26"/>
  <c r="B1454" i="26"/>
  <c r="B4958" i="26"/>
  <c r="B295" i="26"/>
  <c r="B1359" i="26"/>
  <c r="B1512" i="26"/>
  <c r="B1476" i="26"/>
  <c r="B5035" i="26"/>
  <c r="B5107" i="26"/>
  <c r="B1220" i="26"/>
  <c r="B1412" i="26"/>
  <c r="B1167" i="26"/>
  <c r="B5187" i="26"/>
  <c r="B3401" i="26"/>
  <c r="B3868" i="26"/>
  <c r="B4504" i="26"/>
  <c r="B2905" i="26"/>
  <c r="B2548" i="26"/>
  <c r="B3763" i="26"/>
  <c r="B4610" i="26"/>
  <c r="B1423" i="26"/>
  <c r="B1225" i="26"/>
  <c r="B1481" i="26"/>
  <c r="B3008" i="26"/>
  <c r="B1156" i="26"/>
  <c r="B1384" i="26"/>
  <c r="B2650" i="26"/>
  <c r="B3014" i="26"/>
  <c r="B2293" i="26"/>
  <c r="B2566" i="26"/>
  <c r="B2470" i="26"/>
  <c r="B2929" i="26"/>
  <c r="B1348" i="26"/>
  <c r="B1518" i="26"/>
  <c r="B1295" i="26"/>
  <c r="B1417" i="26"/>
  <c r="B332" i="26"/>
  <c r="B3060" i="26"/>
  <c r="B2612" i="26"/>
  <c r="B3955" i="26"/>
  <c r="B4861" i="26"/>
  <c r="B1604" i="26"/>
  <c r="B1231" i="26"/>
  <c r="B5055" i="26"/>
  <c r="B4997" i="26"/>
  <c r="B1284" i="26"/>
  <c r="B1390" i="26"/>
  <c r="B1615" i="26"/>
  <c r="B1256" i="26"/>
  <c r="B293" i="26"/>
  <c r="B5158" i="26"/>
  <c r="B5177" i="26"/>
  <c r="B1820" i="26"/>
  <c r="B2119" i="26"/>
  <c r="B2183" i="26"/>
  <c r="B2653" i="26"/>
  <c r="B3124" i="26"/>
  <c r="B4324" i="26"/>
  <c r="B4115" i="26"/>
  <c r="B5085" i="26"/>
  <c r="B5194" i="26"/>
  <c r="B1540" i="26"/>
  <c r="B1326" i="26"/>
  <c r="B268" i="26"/>
  <c r="B1448" i="26"/>
  <c r="B1450" i="26"/>
  <c r="B5234" i="26"/>
  <c r="B1320" i="26"/>
  <c r="B1353" i="26"/>
  <c r="B1386" i="26"/>
  <c r="B3619" i="26"/>
  <c r="B1289" i="26"/>
  <c r="B5122" i="26"/>
  <c r="B1551" i="26"/>
  <c r="B1609" i="26"/>
  <c r="B1322" i="26"/>
  <c r="B1578" i="26"/>
  <c r="B5193" i="26"/>
  <c r="B3964" i="26"/>
  <c r="B1576" i="26"/>
  <c r="B1545" i="26"/>
  <c r="B1258" i="26"/>
  <c r="B1514" i="26"/>
  <c r="B4484" i="26"/>
  <c r="B5222" i="26"/>
  <c r="B4215" i="26"/>
  <c r="B3597" i="26"/>
  <c r="B3246" i="26"/>
  <c r="B4231" i="26"/>
  <c r="B4693" i="26"/>
  <c r="B3887" i="26"/>
  <c r="B4273" i="26"/>
  <c r="B4453" i="26"/>
  <c r="B4576" i="26"/>
  <c r="B4654" i="26"/>
  <c r="B4720" i="26"/>
  <c r="B4779" i="26"/>
  <c r="B2745" i="26"/>
  <c r="B4067" i="26"/>
  <c r="B4467" i="26"/>
  <c r="B4590" i="26"/>
  <c r="B4664" i="26"/>
  <c r="B4727" i="26"/>
  <c r="B4796" i="26"/>
  <c r="B4860" i="26"/>
  <c r="B4924" i="26"/>
  <c r="B5064" i="26"/>
  <c r="B5128" i="26"/>
  <c r="B5174" i="26"/>
  <c r="B5220" i="26"/>
  <c r="B4569" i="26"/>
  <c r="B4452" i="26"/>
  <c r="B4393" i="26"/>
  <c r="B4328" i="26"/>
  <c r="B4266" i="26"/>
  <c r="B4191" i="26"/>
  <c r="B4124" i="26"/>
  <c r="B4045" i="26"/>
  <c r="B3960" i="26"/>
  <c r="B3874" i="26"/>
  <c r="B3779" i="26"/>
  <c r="B3635" i="26"/>
  <c r="B3484" i="26"/>
  <c r="B2743" i="26"/>
  <c r="B4399" i="26"/>
  <c r="B4087" i="26"/>
  <c r="B4001" i="26"/>
  <c r="B3915" i="26"/>
  <c r="B3823" i="26"/>
  <c r="B3502" i="26"/>
  <c r="B3272" i="26"/>
  <c r="B2808" i="26"/>
  <c r="B4545" i="26"/>
  <c r="B4476" i="26"/>
  <c r="B4414" i="26"/>
  <c r="B4357" i="26"/>
  <c r="B4239" i="26"/>
  <c r="B4095" i="26"/>
  <c r="B4010" i="26"/>
  <c r="B3925" i="26"/>
  <c r="B3833" i="26"/>
  <c r="B3573" i="26"/>
  <c r="B3400" i="26"/>
  <c r="B3097" i="26"/>
  <c r="B4580" i="26"/>
  <c r="B4521" i="26"/>
  <c r="B4456" i="26"/>
  <c r="B4397" i="26"/>
  <c r="B4339" i="26"/>
  <c r="B4195" i="26"/>
  <c r="B4130" i="26"/>
  <c r="B4051" i="26"/>
  <c r="B3967" i="26"/>
  <c r="B3881" i="26"/>
  <c r="B3777" i="26"/>
  <c r="B3556" i="26"/>
  <c r="B3368" i="26"/>
  <c r="B4158" i="26"/>
  <c r="B4092" i="26"/>
  <c r="B4008" i="26"/>
  <c r="B3601" i="26"/>
  <c r="B3452" i="26"/>
  <c r="B3182" i="26"/>
  <c r="B4722" i="26"/>
  <c r="B4635" i="26"/>
  <c r="B4578" i="26"/>
  <c r="B4512" i="26"/>
  <c r="B4447" i="26"/>
  <c r="B4331" i="26"/>
  <c r="B4207" i="26"/>
  <c r="B4145" i="26"/>
  <c r="B3985" i="26"/>
  <c r="B3899" i="26"/>
  <c r="B3795" i="26"/>
  <c r="B3470" i="26"/>
  <c r="B3174" i="26"/>
  <c r="B4090" i="26"/>
  <c r="B4005" i="26"/>
  <c r="B3920" i="26"/>
  <c r="B3826" i="26"/>
  <c r="B3528" i="26"/>
  <c r="B3325" i="26"/>
  <c r="B2970" i="26"/>
  <c r="B3326" i="26"/>
  <c r="B3251" i="26"/>
  <c r="B3161" i="26"/>
  <c r="B2805" i="26"/>
  <c r="B2600" i="26"/>
  <c r="B2218" i="26"/>
  <c r="B3493" i="26"/>
  <c r="B3407" i="26"/>
  <c r="B3322" i="26"/>
  <c r="B2901" i="26"/>
  <c r="B3106" i="26"/>
  <c r="B4094" i="26"/>
  <c r="B4030" i="26"/>
  <c r="B3966" i="26"/>
  <c r="B3902" i="26"/>
  <c r="B3838" i="26"/>
  <c r="B3501" i="26"/>
  <c r="B3415" i="26"/>
  <c r="B3329" i="26"/>
  <c r="B3157" i="26"/>
  <c r="B2937" i="26"/>
  <c r="B2734" i="26"/>
  <c r="B3829" i="26"/>
  <c r="B3446" i="26"/>
  <c r="B3360" i="26"/>
  <c r="B3079" i="26"/>
  <c r="B2771" i="26"/>
  <c r="B4068" i="26"/>
  <c r="B4004" i="26"/>
  <c r="B3940" i="26"/>
  <c r="B3876" i="26"/>
  <c r="B3812" i="26"/>
  <c r="B3497" i="26"/>
  <c r="B3413" i="26"/>
  <c r="B3217" i="26"/>
  <c r="B3128" i="26"/>
  <c r="B3029" i="26"/>
  <c r="B2251" i="26"/>
  <c r="B3015" i="26"/>
  <c r="B2955" i="26"/>
  <c r="B2684" i="26"/>
  <c r="B3611" i="26"/>
  <c r="B3547" i="26"/>
  <c r="B3483" i="26"/>
  <c r="B3355" i="26"/>
  <c r="B3290" i="26"/>
  <c r="B3156" i="26"/>
  <c r="B3093" i="26"/>
  <c r="B3027" i="26"/>
  <c r="B2898" i="26"/>
  <c r="B2800" i="26"/>
  <c r="B2703" i="26"/>
  <c r="B3514" i="26"/>
  <c r="B3386" i="26"/>
  <c r="B3323" i="26"/>
  <c r="B3261" i="26"/>
  <c r="B3132" i="26"/>
  <c r="B3013" i="26"/>
  <c r="B2680" i="26"/>
  <c r="B2451" i="26"/>
  <c r="B2057" i="26"/>
  <c r="B3176" i="26"/>
  <c r="B3107" i="26"/>
  <c r="B2854" i="26"/>
  <c r="B2577" i="26"/>
  <c r="B2489" i="26"/>
  <c r="B2233" i="26"/>
  <c r="B2054" i="26"/>
  <c r="B1708" i="26"/>
  <c r="B2806" i="26"/>
  <c r="B2486" i="26"/>
  <c r="B2230" i="26"/>
  <c r="B2864" i="26"/>
  <c r="B2648" i="26"/>
  <c r="B2562" i="26"/>
  <c r="B2338" i="26"/>
  <c r="B2210" i="26"/>
  <c r="B2615" i="26"/>
  <c r="B2273" i="26"/>
  <c r="B2118" i="26"/>
  <c r="B1838" i="26"/>
  <c r="B2679" i="26"/>
  <c r="B2602" i="26"/>
  <c r="B2520" i="26"/>
  <c r="B2270" i="26"/>
  <c r="B2113" i="26"/>
  <c r="B1836" i="26"/>
  <c r="B2493" i="26"/>
  <c r="B2365" i="26"/>
  <c r="B2237" i="26"/>
  <c r="B2164" i="26"/>
  <c r="B2061" i="26"/>
  <c r="B1763" i="26"/>
  <c r="B2404" i="26"/>
  <c r="B2212" i="26"/>
  <c r="B2124" i="26"/>
  <c r="B2029" i="26"/>
  <c r="B2688" i="26"/>
  <c r="B2620" i="26"/>
  <c r="B2556" i="26"/>
  <c r="B2496" i="26"/>
  <c r="B2432" i="26"/>
  <c r="B2368" i="26"/>
  <c r="B2304" i="26"/>
  <c r="B2240" i="26"/>
  <c r="B2168" i="26"/>
  <c r="B2065" i="26"/>
  <c r="B1731" i="26"/>
  <c r="B2669" i="26"/>
  <c r="B2539" i="26"/>
  <c r="B2471" i="26"/>
  <c r="B2407" i="26"/>
  <c r="B2343" i="26"/>
  <c r="B2279" i="26"/>
  <c r="B2128" i="26"/>
  <c r="B2025" i="26"/>
  <c r="B1898" i="26"/>
  <c r="B2127" i="26"/>
  <c r="B1860" i="26"/>
  <c r="B5401" i="26"/>
  <c r="B1661" i="26"/>
  <c r="B2147" i="26"/>
  <c r="B2021" i="26"/>
  <c r="B5621" i="26"/>
  <c r="B2138" i="26"/>
  <c r="B2074" i="26"/>
  <c r="B2008" i="26"/>
  <c r="B1690" i="26"/>
  <c r="B5629" i="26"/>
  <c r="B1839" i="26"/>
  <c r="B5612" i="26"/>
  <c r="B5549" i="26"/>
  <c r="B5580" i="26"/>
  <c r="B4329" i="26"/>
  <c r="B4602" i="26"/>
  <c r="B4666" i="26"/>
  <c r="B4789" i="26"/>
  <c r="B3922" i="26"/>
  <c r="B4071" i="26"/>
  <c r="B3203" i="26"/>
  <c r="B3384" i="26"/>
  <c r="B4015" i="26"/>
  <c r="B5185" i="26"/>
  <c r="B1356" i="26"/>
  <c r="B239" i="26"/>
  <c r="B4953" i="26"/>
  <c r="B4983" i="26"/>
  <c r="B1292" i="26"/>
  <c r="B1245" i="26"/>
  <c r="B4905" i="26"/>
  <c r="B5143" i="26"/>
  <c r="B5101" i="26"/>
  <c r="B5215" i="26"/>
  <c r="B1228" i="26"/>
  <c r="B1458" i="26"/>
  <c r="B5227" i="26"/>
  <c r="B1612" i="26"/>
  <c r="B4107" i="26"/>
  <c r="B4510" i="26"/>
  <c r="B4830" i="26"/>
  <c r="B5229" i="26"/>
  <c r="B5053" i="26"/>
  <c r="B1548" i="26"/>
  <c r="B1330" i="26"/>
  <c r="B3579" i="26"/>
  <c r="B4909" i="26"/>
  <c r="B5230" i="26"/>
  <c r="B1484" i="26"/>
  <c r="B5135" i="26"/>
  <c r="B5018" i="26"/>
  <c r="B4612" i="26"/>
  <c r="B4850" i="26"/>
  <c r="B5205" i="26"/>
  <c r="B4874" i="26"/>
  <c r="B5163" i="26"/>
  <c r="B5106" i="26"/>
  <c r="B5199" i="26"/>
  <c r="B4701" i="26"/>
  <c r="B4880" i="26"/>
  <c r="B4460" i="26"/>
  <c r="B5025" i="26"/>
  <c r="B5043" i="26"/>
  <c r="B1146" i="26"/>
  <c r="B4939" i="26"/>
  <c r="B4532" i="26"/>
  <c r="B4623" i="26"/>
  <c r="B4752" i="26"/>
  <c r="B4818" i="26"/>
  <c r="B3802" i="26"/>
  <c r="B4226" i="26"/>
  <c r="B4549" i="26"/>
  <c r="B4639" i="26"/>
  <c r="B4773" i="26"/>
  <c r="B4837" i="26"/>
  <c r="B4963" i="26"/>
  <c r="B5111" i="26"/>
  <c r="B5203" i="26"/>
  <c r="B4531" i="26"/>
  <c r="B4359" i="26"/>
  <c r="B4216" i="26"/>
  <c r="B4077" i="26"/>
  <c r="B3992" i="26"/>
  <c r="B3906" i="26"/>
  <c r="B3810" i="26"/>
  <c r="B3548" i="26"/>
  <c r="B3356" i="26"/>
  <c r="B4352" i="26"/>
  <c r="B4295" i="26"/>
  <c r="B4235" i="26"/>
  <c r="B4185" i="26"/>
  <c r="B4114" i="26"/>
  <c r="B4033" i="26"/>
  <c r="B3947" i="26"/>
  <c r="B3859" i="26"/>
  <c r="B3771" i="26"/>
  <c r="B3377" i="26"/>
  <c r="B4581" i="26"/>
  <c r="B4494" i="26"/>
  <c r="B4444" i="26"/>
  <c r="B4376" i="26"/>
  <c r="B4258" i="26"/>
  <c r="B4122" i="26"/>
  <c r="B3957" i="26"/>
  <c r="B3476" i="26"/>
  <c r="B3231" i="26"/>
  <c r="B2723" i="26"/>
  <c r="B4487" i="26"/>
  <c r="B4421" i="26"/>
  <c r="B4227" i="26"/>
  <c r="B4152" i="26"/>
  <c r="B4083" i="26"/>
  <c r="B3999" i="26"/>
  <c r="B3913" i="26"/>
  <c r="B3818" i="26"/>
  <c r="B3602" i="26"/>
  <c r="B3453" i="26"/>
  <c r="B4040" i="26"/>
  <c r="B3954" i="26"/>
  <c r="B3867" i="26"/>
  <c r="B3767" i="26"/>
  <c r="B3516" i="26"/>
  <c r="B3297" i="26"/>
  <c r="B2868" i="26"/>
  <c r="B4665" i="26"/>
  <c r="B4534" i="26"/>
  <c r="B4479" i="26"/>
  <c r="B4100" i="26"/>
  <c r="B4017" i="26"/>
  <c r="B3534" i="26"/>
  <c r="B3291" i="26"/>
  <c r="B2849" i="26"/>
  <c r="B4037" i="26"/>
  <c r="B3952" i="26"/>
  <c r="B3865" i="26"/>
  <c r="B3612" i="26"/>
  <c r="B3420" i="26"/>
  <c r="B3280" i="26"/>
  <c r="B3098" i="26"/>
  <c r="B2869" i="26"/>
  <c r="B3439" i="26"/>
  <c r="B3353" i="26"/>
  <c r="B3267" i="26"/>
  <c r="B3171" i="26"/>
  <c r="B3071" i="26"/>
  <c r="B2802" i="26"/>
  <c r="B2467" i="26"/>
  <c r="B3416" i="26"/>
  <c r="B3249" i="26"/>
  <c r="B3145" i="26"/>
  <c r="B3045" i="26"/>
  <c r="B4118" i="26"/>
  <c r="B4054" i="26"/>
  <c r="B3990" i="26"/>
  <c r="B3926" i="26"/>
  <c r="B3862" i="26"/>
  <c r="B3533" i="26"/>
  <c r="B3447" i="26"/>
  <c r="B3361" i="26"/>
  <c r="B3284" i="26"/>
  <c r="B3094" i="26"/>
  <c r="B2976" i="26"/>
  <c r="B2815" i="26"/>
  <c r="B3853" i="26"/>
  <c r="B3392" i="26"/>
  <c r="B3017" i="26"/>
  <c r="B2568" i="26"/>
  <c r="B4028" i="26"/>
  <c r="B3900" i="26"/>
  <c r="B3836" i="26"/>
  <c r="B3620" i="26"/>
  <c r="B3529" i="26"/>
  <c r="B3445" i="26"/>
  <c r="B3359" i="26"/>
  <c r="B3253" i="26"/>
  <c r="B3165" i="26"/>
  <c r="B3064" i="26"/>
  <c r="B2948" i="26"/>
  <c r="B2769" i="26"/>
  <c r="B2506" i="26"/>
  <c r="B3041" i="26"/>
  <c r="B2981" i="26"/>
  <c r="B2913" i="26"/>
  <c r="B2823" i="26"/>
  <c r="B2250" i="26"/>
  <c r="B3634" i="26"/>
  <c r="B3570" i="26"/>
  <c r="B3507" i="26"/>
  <c r="B3443" i="26"/>
  <c r="B3379" i="26"/>
  <c r="B3248" i="26"/>
  <c r="B3185" i="26"/>
  <c r="B3117" i="26"/>
  <c r="B2920" i="26"/>
  <c r="B2831" i="26"/>
  <c r="B2613" i="26"/>
  <c r="B2330" i="26"/>
  <c r="B1747" i="26"/>
  <c r="B3605" i="26"/>
  <c r="B3538" i="26"/>
  <c r="B3474" i="26"/>
  <c r="B3410" i="26"/>
  <c r="B3346" i="26"/>
  <c r="B3092" i="26"/>
  <c r="B3034" i="26"/>
  <c r="B2966" i="26"/>
  <c r="B2821" i="26"/>
  <c r="B2710" i="26"/>
  <c r="B2553" i="26"/>
  <c r="B3131" i="26"/>
  <c r="B2999" i="26"/>
  <c r="B2315" i="26"/>
  <c r="B2755" i="26"/>
  <c r="B2609" i="26"/>
  <c r="B2527" i="26"/>
  <c r="B2409" i="26"/>
  <c r="B2281" i="26"/>
  <c r="B2132" i="26"/>
  <c r="B2832" i="26"/>
  <c r="B2608" i="26"/>
  <c r="B2524" i="26"/>
  <c r="B2406" i="26"/>
  <c r="B2278" i="26"/>
  <c r="B2825" i="26"/>
  <c r="B2694" i="26"/>
  <c r="B2594" i="26"/>
  <c r="B2510" i="26"/>
  <c r="B2386" i="26"/>
  <c r="B2258" i="26"/>
  <c r="B2094" i="26"/>
  <c r="B2647" i="26"/>
  <c r="B2561" i="26"/>
  <c r="B2449" i="26"/>
  <c r="B2321" i="26"/>
  <c r="B2191" i="26"/>
  <c r="B1966" i="26"/>
  <c r="B2550" i="26"/>
  <c r="B2446" i="26"/>
  <c r="B2318" i="26"/>
  <c r="B1964" i="26"/>
  <c r="B2453" i="26"/>
  <c r="B2325" i="26"/>
  <c r="B2196" i="26"/>
  <c r="B2100" i="26"/>
  <c r="B2492" i="26"/>
  <c r="B2364" i="26"/>
  <c r="B2060" i="26"/>
  <c r="B1952" i="26"/>
  <c r="B1821" i="26"/>
  <c r="B1948" i="26"/>
  <c r="B2644" i="26"/>
  <c r="B2580" i="26"/>
  <c r="B2519" i="26"/>
  <c r="B2456" i="26"/>
  <c r="B2328" i="26"/>
  <c r="B2199" i="26"/>
  <c r="B2104" i="26"/>
  <c r="B5604" i="26"/>
  <c r="B2627" i="26"/>
  <c r="B2563" i="26"/>
  <c r="B2495" i="26"/>
  <c r="B2367" i="26"/>
  <c r="B2303" i="26"/>
  <c r="B2239" i="26"/>
  <c r="B2166" i="26"/>
  <c r="B2064" i="26"/>
  <c r="B2151" i="26"/>
  <c r="B2087" i="26"/>
  <c r="B1950" i="26"/>
  <c r="B1755" i="26"/>
  <c r="B5636" i="26"/>
  <c r="B1684" i="26"/>
  <c r="B2171" i="26"/>
  <c r="B2043" i="26"/>
  <c r="B1969" i="26"/>
  <c r="B1909" i="26"/>
  <c r="B1841" i="26"/>
  <c r="B1781" i="26"/>
  <c r="B5369" i="26"/>
  <c r="B2162" i="26"/>
  <c r="B2034" i="26"/>
  <c r="B1651" i="26"/>
  <c r="B1673" i="26"/>
  <c r="B5637" i="26"/>
  <c r="B5576" i="26"/>
  <c r="B1635" i="26"/>
  <c r="B5603" i="26"/>
  <c r="B6546" i="26"/>
  <c r="B6295" i="26"/>
  <c r="B4279" i="26"/>
  <c r="B4418" i="26"/>
  <c r="B4566" i="26"/>
  <c r="B4640" i="26"/>
  <c r="B4767" i="26"/>
  <c r="B4956" i="26"/>
  <c r="B5112" i="26"/>
  <c r="B2904" i="26"/>
  <c r="B4768" i="26"/>
  <c r="B4839" i="26"/>
  <c r="B2267" i="26"/>
  <c r="B2559" i="26"/>
  <c r="B2701" i="26"/>
  <c r="B2836" i="26"/>
  <c r="B2906" i="26"/>
  <c r="B1976" i="26"/>
  <c r="B3872" i="26"/>
  <c r="B3841" i="26"/>
  <c r="B4633" i="26"/>
  <c r="B3595" i="26"/>
  <c r="B1823" i="26"/>
  <c r="B2300" i="26"/>
  <c r="B2261" i="26"/>
  <c r="B2126" i="26"/>
  <c r="B4192" i="26"/>
  <c r="B4893" i="26"/>
  <c r="B4996" i="26"/>
  <c r="B1866" i="26"/>
  <c r="B2227" i="26"/>
  <c r="B2389" i="26"/>
  <c r="B2431" i="26"/>
  <c r="B3931" i="26"/>
  <c r="B4120" i="26"/>
  <c r="B4170" i="26"/>
  <c r="B1663" i="26"/>
  <c r="B2024" i="26"/>
  <c r="B2980" i="26"/>
  <c r="B3118" i="26"/>
  <c r="B2998" i="26"/>
  <c r="B5063" i="26"/>
  <c r="B4750" i="26"/>
  <c r="B4183" i="26"/>
  <c r="B2107" i="26"/>
  <c r="B2634" i="26"/>
  <c r="B3787" i="26"/>
  <c r="B3189" i="26"/>
  <c r="B4416" i="26"/>
  <c r="B4314" i="26"/>
  <c r="B4777" i="26"/>
  <c r="B1971" i="26"/>
  <c r="B2347" i="26"/>
  <c r="B1813" i="26"/>
  <c r="B2098" i="26"/>
  <c r="B3067" i="26"/>
  <c r="B4840" i="26"/>
  <c r="B4833" i="26"/>
  <c r="B4168" i="26"/>
  <c r="B5074" i="26"/>
  <c r="B4724" i="26"/>
  <c r="B4971" i="26"/>
  <c r="B5153" i="26"/>
  <c r="B3426" i="26"/>
  <c r="B3789" i="26"/>
  <c r="B5237" i="26"/>
  <c r="B3050" i="26"/>
  <c r="B3051" i="26"/>
  <c r="B2134" i="26"/>
  <c r="B2399" i="26"/>
  <c r="B2525" i="26"/>
  <c r="B2686" i="26"/>
  <c r="B5542" i="26"/>
  <c r="B3471" i="26"/>
  <c r="B4078" i="26"/>
  <c r="B3166" i="26"/>
  <c r="B3531" i="26"/>
  <c r="B3811" i="26"/>
  <c r="B3963" i="26"/>
  <c r="B3340" i="26"/>
  <c r="B3924" i="26"/>
  <c r="B3347" i="26"/>
  <c r="B3411" i="26"/>
  <c r="B3539" i="26"/>
  <c r="B4854" i="26"/>
  <c r="B5165" i="26"/>
  <c r="B5139" i="26"/>
  <c r="B1584" i="26"/>
  <c r="B1233" i="26"/>
  <c r="B1586" i="26"/>
  <c r="B2695" i="26"/>
  <c r="B3222" i="26"/>
  <c r="B4082" i="26"/>
  <c r="B3932" i="26"/>
  <c r="B4060" i="26"/>
  <c r="B4141" i="26"/>
  <c r="B1522" i="26"/>
  <c r="B2483" i="26"/>
  <c r="B3475" i="26"/>
  <c r="B4262" i="26"/>
  <c r="B5113" i="26"/>
  <c r="B4620" i="26"/>
  <c r="B4995" i="26"/>
  <c r="B5081" i="26"/>
  <c r="B3315" i="26"/>
  <c r="B4999" i="26"/>
  <c r="B4925" i="26"/>
  <c r="B1553" i="26"/>
  <c r="B1394" i="26"/>
  <c r="B5147" i="26"/>
  <c r="B4749" i="26"/>
  <c r="B2053" i="26"/>
  <c r="B2259" i="26"/>
  <c r="B2543" i="26"/>
  <c r="B2342" i="26"/>
  <c r="B2335" i="26"/>
  <c r="B2463" i="26"/>
  <c r="B2546" i="26"/>
  <c r="B2649" i="26"/>
  <c r="B2996" i="26"/>
  <c r="B3950" i="26"/>
  <c r="B4098" i="26"/>
  <c r="B4142" i="26"/>
  <c r="B4031" i="26"/>
  <c r="B3313" i="26"/>
  <c r="B3860" i="26"/>
  <c r="B4112" i="26"/>
  <c r="B3554" i="26"/>
  <c r="B3901" i="26"/>
  <c r="B4049" i="26"/>
  <c r="B4942" i="26"/>
  <c r="B4245" i="26"/>
  <c r="B5103" i="26"/>
  <c r="B5225" i="26"/>
  <c r="B5233" i="26"/>
  <c r="B5170" i="26"/>
  <c r="B4316" i="26"/>
  <c r="B4756" i="26"/>
  <c r="B3633" i="26"/>
  <c r="B3397" i="26"/>
  <c r="B3996" i="26"/>
  <c r="B4080" i="26"/>
  <c r="B3809" i="26"/>
  <c r="B3905" i="26"/>
  <c r="B4057" i="26"/>
  <c r="B4918" i="26"/>
  <c r="B1425" i="26"/>
  <c r="B1266" i="26"/>
  <c r="B4977" i="26"/>
  <c r="B5181" i="26"/>
  <c r="B4162" i="26"/>
  <c r="B5161" i="26"/>
  <c r="B1556" i="26"/>
  <c r="B1236" i="26"/>
  <c r="B1594" i="26"/>
  <c r="B1338" i="26"/>
  <c r="B1625" i="26"/>
  <c r="B1241" i="26"/>
  <c r="B1528" i="26"/>
  <c r="B1144" i="26"/>
  <c r="B1567" i="26"/>
  <c r="B1119" i="26"/>
  <c r="B1214" i="26"/>
  <c r="B4892" i="26"/>
  <c r="B3441" i="26"/>
  <c r="B4877" i="26"/>
  <c r="B4941" i="26"/>
  <c r="B4998" i="26"/>
  <c r="B5022" i="26"/>
  <c r="B4296" i="26"/>
  <c r="B4088" i="26"/>
  <c r="B4002" i="26"/>
  <c r="B3824" i="26"/>
  <c r="B3562" i="26"/>
  <c r="B3380" i="26"/>
  <c r="B4430" i="26"/>
  <c r="B4240" i="26"/>
  <c r="B4123" i="26"/>
  <c r="B4043" i="26"/>
  <c r="B3959" i="26"/>
  <c r="B4594" i="26"/>
  <c r="B4384" i="26"/>
  <c r="B4319" i="26"/>
  <c r="B4053" i="26"/>
  <c r="B3968" i="26"/>
  <c r="B3882" i="26"/>
  <c r="B4551" i="26"/>
  <c r="B4300" i="26"/>
  <c r="B4233" i="26"/>
  <c r="B3923" i="26"/>
  <c r="B3618" i="26"/>
  <c r="B3473" i="26"/>
  <c r="B2708" i="26"/>
  <c r="B4050" i="26"/>
  <c r="B3965" i="26"/>
  <c r="B4673" i="26"/>
  <c r="B4027" i="26"/>
  <c r="B3943" i="26"/>
  <c r="B3366" i="26"/>
  <c r="B4048" i="26"/>
  <c r="B3962" i="26"/>
  <c r="B3877" i="26"/>
  <c r="B3773" i="26"/>
  <c r="B3444" i="26"/>
  <c r="B2601" i="26"/>
  <c r="B3365" i="26"/>
  <c r="B2824" i="26"/>
  <c r="B3428" i="26"/>
  <c r="B3158" i="26"/>
  <c r="B4126" i="26"/>
  <c r="B3998" i="26"/>
  <c r="B3870" i="26"/>
  <c r="B3543" i="26"/>
  <c r="B3373" i="26"/>
  <c r="B3105" i="26"/>
  <c r="B3861" i="26"/>
  <c r="B3793" i="26"/>
  <c r="B3488" i="26"/>
  <c r="B3404" i="26"/>
  <c r="B3030" i="26"/>
  <c r="B3972" i="26"/>
  <c r="B3908" i="26"/>
  <c r="B3369" i="26"/>
  <c r="B2792" i="26"/>
  <c r="B2590" i="26"/>
  <c r="B3515" i="26"/>
  <c r="B3451" i="26"/>
  <c r="B3324" i="26"/>
  <c r="B3125" i="26"/>
  <c r="B3546" i="26"/>
  <c r="B3482" i="26"/>
  <c r="B3418" i="26"/>
  <c r="B3354" i="26"/>
  <c r="B3100" i="26"/>
  <c r="B2979" i="26"/>
  <c r="B2843" i="26"/>
  <c r="B2282" i="26"/>
  <c r="B3139" i="26"/>
  <c r="B2633" i="26"/>
  <c r="B2362" i="26"/>
  <c r="B2621" i="26"/>
  <c r="B2536" i="26"/>
  <c r="B2402" i="26"/>
  <c r="B2272" i="26"/>
  <c r="B4396" i="26"/>
  <c r="B4700" i="26"/>
  <c r="B4759" i="26"/>
  <c r="B4820" i="26"/>
  <c r="B4884" i="26"/>
  <c r="B4366" i="26"/>
  <c r="B5154" i="26"/>
  <c r="B5221" i="26"/>
  <c r="B1492" i="26"/>
  <c r="B1172" i="26"/>
  <c r="B1530" i="26"/>
  <c r="B1274" i="26"/>
  <c r="B1497" i="26"/>
  <c r="B1177" i="26"/>
  <c r="B1464" i="26"/>
  <c r="B1208" i="26"/>
  <c r="B1503" i="26"/>
  <c r="B1534" i="26"/>
  <c r="B1150" i="26"/>
  <c r="B3625" i="26"/>
  <c r="B4009" i="26"/>
  <c r="B4450" i="26"/>
  <c r="B4458" i="26"/>
  <c r="B4659" i="26"/>
  <c r="B4209" i="26"/>
  <c r="B4686" i="26"/>
  <c r="B3757" i="26"/>
  <c r="B5042" i="26"/>
  <c r="B4806" i="26"/>
  <c r="B1620" i="26"/>
  <c r="B1300" i="26"/>
  <c r="B311" i="26"/>
  <c r="B1466" i="26"/>
  <c r="B278" i="26"/>
  <c r="B1369" i="26"/>
  <c r="B245" i="26"/>
  <c r="B1336" i="26"/>
  <c r="B348" i="26"/>
  <c r="B1439" i="26"/>
  <c r="B1247" i="26"/>
  <c r="B1342" i="26"/>
  <c r="B5066" i="26"/>
  <c r="B5140" i="26"/>
  <c r="B4979" i="26"/>
  <c r="B1428" i="26"/>
  <c r="B1108" i="26"/>
  <c r="B1406" i="26"/>
  <c r="B4425" i="26"/>
  <c r="B4689" i="26"/>
  <c r="B2837" i="26"/>
  <c r="B3289" i="26"/>
  <c r="B3934" i="26"/>
  <c r="B3319" i="26"/>
  <c r="B3553" i="26"/>
  <c r="B3832" i="26"/>
  <c r="B4036" i="26"/>
  <c r="B3873" i="26"/>
  <c r="B4109" i="26"/>
  <c r="B4358" i="26"/>
  <c r="B4694" i="26"/>
  <c r="B4533" i="26"/>
  <c r="B4766" i="26"/>
  <c r="B4966" i="26"/>
  <c r="B4888" i="26"/>
  <c r="B4312" i="26"/>
  <c r="B4116" i="26"/>
  <c r="B5090" i="26"/>
  <c r="B4642" i="26"/>
  <c r="B1210" i="26"/>
  <c r="B1561" i="26"/>
  <c r="B1305" i="26"/>
  <c r="B1592" i="26"/>
  <c r="B1272" i="26"/>
  <c r="B1631" i="26"/>
  <c r="B1311" i="26"/>
  <c r="B1598" i="26"/>
  <c r="B1470" i="26"/>
  <c r="B4658" i="26"/>
  <c r="B5100" i="26"/>
  <c r="B3172" i="26"/>
  <c r="B3535" i="26"/>
  <c r="B3387" i="26"/>
  <c r="B4604" i="26"/>
  <c r="B3457" i="26"/>
  <c r="B4025" i="26"/>
  <c r="B4915" i="26"/>
  <c r="B5054" i="26"/>
  <c r="B5175" i="26"/>
  <c r="B4542" i="26"/>
  <c r="B4131" i="26"/>
  <c r="B4338" i="26"/>
  <c r="B4931" i="26"/>
  <c r="B4486" i="26"/>
  <c r="B4593" i="26"/>
  <c r="B4775" i="26"/>
  <c r="B3412" i="26"/>
  <c r="B4899" i="26"/>
  <c r="B5207" i="26"/>
  <c r="B1213" i="26"/>
  <c r="B1364" i="26"/>
  <c r="B247" i="26"/>
  <c r="B1402" i="26"/>
  <c r="B342" i="26"/>
  <c r="B1433" i="26"/>
  <c r="B309" i="26"/>
  <c r="B1400" i="26"/>
  <c r="B284" i="26"/>
  <c r="B1375" i="26"/>
  <c r="B1183" i="26"/>
  <c r="B1278" i="26"/>
  <c r="B2537" i="26"/>
  <c r="B3455" i="26"/>
  <c r="B3610" i="26"/>
  <c r="B3807" i="26"/>
  <c r="B3855" i="26"/>
  <c r="B3627" i="26"/>
  <c r="B4699" i="26"/>
  <c r="B4933" i="26"/>
  <c r="B5176" i="26"/>
  <c r="B5218" i="26"/>
  <c r="B4370" i="26"/>
  <c r="B5065" i="26"/>
  <c r="B5073" i="26"/>
  <c r="B4858" i="26"/>
  <c r="B4650" i="26"/>
  <c r="B4914" i="26"/>
  <c r="B5059" i="26"/>
  <c r="B5210" i="26"/>
  <c r="B4921" i="26"/>
  <c r="B5223" i="26"/>
  <c r="B5239" i="26"/>
  <c r="B4710" i="26"/>
  <c r="B4938" i="26"/>
  <c r="B5235" i="26"/>
  <c r="B2277" i="26"/>
  <c r="B2216" i="26"/>
  <c r="B2767" i="26"/>
  <c r="B3383" i="26"/>
  <c r="B3495" i="26"/>
  <c r="B4044" i="26"/>
  <c r="B2852" i="26"/>
  <c r="B2886" i="26"/>
  <c r="B2213" i="26"/>
  <c r="B2630" i="26"/>
  <c r="B2222" i="26"/>
  <c r="B2631" i="26"/>
  <c r="B1987" i="26"/>
  <c r="B3263" i="26"/>
  <c r="B3555" i="26"/>
  <c r="B4006" i="26"/>
  <c r="B4680" i="26"/>
  <c r="B3976" i="26"/>
  <c r="B3973" i="26"/>
  <c r="B4691" i="26"/>
  <c r="B3070" i="26"/>
  <c r="B2951" i="26"/>
  <c r="B2952" i="26"/>
  <c r="B2255" i="26"/>
  <c r="B2441" i="26"/>
  <c r="B4599" i="26"/>
  <c r="B2039" i="26"/>
  <c r="B1718" i="26"/>
  <c r="B1699" i="26"/>
  <c r="B2187" i="26"/>
  <c r="B2863" i="26"/>
  <c r="B2478" i="26"/>
  <c r="B3018" i="26"/>
  <c r="B3942" i="26"/>
  <c r="B3978" i="26"/>
  <c r="B4391" i="26"/>
  <c r="B3588" i="26"/>
  <c r="B2123" i="26"/>
  <c r="B2403" i="26"/>
  <c r="B2181" i="26"/>
  <c r="B2773" i="26"/>
  <c r="B2472" i="26"/>
  <c r="B3328" i="26"/>
  <c r="B3935" i="26"/>
  <c r="B3490" i="26"/>
  <c r="B3331" i="26"/>
  <c r="B1850" i="26"/>
  <c r="B1949" i="26"/>
  <c r="B2469" i="26"/>
  <c r="B2408" i="26"/>
  <c r="B2129" i="26"/>
  <c r="B3375" i="26"/>
  <c r="B4132" i="26"/>
  <c r="B1942" i="26"/>
  <c r="B1678" i="26"/>
  <c r="B2570" i="26"/>
  <c r="B2405" i="26"/>
  <c r="B2310" i="26"/>
  <c r="B2383" i="26"/>
  <c r="B2344" i="26"/>
  <c r="B2185" i="26"/>
  <c r="B2532" i="26"/>
  <c r="B3240" i="26"/>
  <c r="B4117" i="26"/>
  <c r="B4323" i="26"/>
  <c r="B4608" i="26"/>
  <c r="B4681" i="26"/>
  <c r="B4739" i="26"/>
  <c r="B4803" i="26"/>
  <c r="B3609" i="26"/>
  <c r="B4176" i="26"/>
  <c r="B4360" i="26"/>
  <c r="B4624" i="26"/>
  <c r="B4819" i="26"/>
  <c r="B4883" i="26"/>
  <c r="B4947" i="26"/>
  <c r="B5192" i="26"/>
  <c r="B4547" i="26"/>
  <c r="B4303" i="26"/>
  <c r="B4097" i="26"/>
  <c r="B4013" i="26"/>
  <c r="B3928" i="26"/>
  <c r="B3835" i="26"/>
  <c r="B3578" i="26"/>
  <c r="B3409" i="26"/>
  <c r="B3058" i="26"/>
  <c r="B4377" i="26"/>
  <c r="B4315" i="26"/>
  <c r="B4247" i="26"/>
  <c r="B4197" i="26"/>
  <c r="B4055" i="26"/>
  <c r="B3969" i="26"/>
  <c r="B3883" i="26"/>
  <c r="B3432" i="26"/>
  <c r="B3151" i="26"/>
  <c r="B4515" i="26"/>
  <c r="B4457" i="26"/>
  <c r="B4276" i="26"/>
  <c r="B4064" i="26"/>
  <c r="B3893" i="26"/>
  <c r="B3797" i="26"/>
  <c r="B3518" i="26"/>
  <c r="B4559" i="26"/>
  <c r="B4436" i="26"/>
  <c r="B4375" i="26"/>
  <c r="B4313" i="26"/>
  <c r="B4165" i="26"/>
  <c r="B4103" i="26"/>
  <c r="B4019" i="26"/>
  <c r="B3843" i="26"/>
  <c r="B2784" i="26"/>
  <c r="B4138" i="26"/>
  <c r="B4061" i="26"/>
  <c r="B3890" i="26"/>
  <c r="B3367" i="26"/>
  <c r="B4557" i="26"/>
  <c r="B4426" i="26"/>
  <c r="B4362" i="26"/>
  <c r="B4311" i="26"/>
  <c r="B4250" i="26"/>
  <c r="B4182" i="26"/>
  <c r="B4039" i="26"/>
  <c r="B3953" i="26"/>
  <c r="B3866" i="26"/>
  <c r="B3626" i="26"/>
  <c r="B3390" i="26"/>
  <c r="B4058" i="26"/>
  <c r="B3888" i="26"/>
  <c r="B3783" i="26"/>
  <c r="B3464" i="26"/>
  <c r="B3214" i="26"/>
  <c r="B3298" i="26"/>
  <c r="B3224" i="26"/>
  <c r="B3023" i="26"/>
  <c r="B2744" i="26"/>
  <c r="B2654" i="26"/>
  <c r="B3545" i="26"/>
  <c r="B3096" i="26"/>
  <c r="B2982" i="26"/>
  <c r="B3438" i="26"/>
  <c r="B3352" i="26"/>
  <c r="B3277" i="26"/>
  <c r="B4134" i="26"/>
  <c r="B4070" i="26"/>
  <c r="B3878" i="26"/>
  <c r="B3814" i="26"/>
  <c r="B3469" i="26"/>
  <c r="B3119" i="26"/>
  <c r="B3869" i="26"/>
  <c r="B3806" i="26"/>
  <c r="B3500" i="26"/>
  <c r="B3236" i="26"/>
  <c r="B3143" i="26"/>
  <c r="B3043" i="26"/>
  <c r="B3980" i="26"/>
  <c r="B3916" i="26"/>
  <c r="B3852" i="26"/>
  <c r="B3636" i="26"/>
  <c r="B3465" i="26"/>
  <c r="B3381" i="26"/>
  <c r="B3273" i="26"/>
  <c r="B2835" i="26"/>
  <c r="B2622" i="26"/>
  <c r="B2617" i="26"/>
  <c r="B2331" i="26"/>
  <c r="B3523" i="26"/>
  <c r="B3459" i="26"/>
  <c r="B3395" i="26"/>
  <c r="B3199" i="26"/>
  <c r="B3133" i="26"/>
  <c r="B3069" i="26"/>
  <c r="B3001" i="26"/>
  <c r="B1992" i="26"/>
  <c r="B3362" i="26"/>
  <c r="B3184" i="26"/>
  <c r="B3047" i="26"/>
  <c r="B2987" i="26"/>
  <c r="B2919" i="26"/>
  <c r="B2610" i="26"/>
  <c r="B3083" i="26"/>
  <c r="B3012" i="26"/>
  <c r="B2890" i="26"/>
  <c r="B2661" i="26"/>
  <c r="B1957" i="26"/>
  <c r="B2702" i="26"/>
  <c r="B2545" i="26"/>
  <c r="B2313" i="26"/>
  <c r="B2853" i="26"/>
  <c r="B2785" i="26"/>
  <c r="B2177" i="26"/>
  <c r="B2838" i="26"/>
  <c r="B2712" i="26"/>
  <c r="B2418" i="26"/>
  <c r="B2145" i="26"/>
  <c r="B2583" i="26"/>
  <c r="B2481" i="26"/>
  <c r="B2353" i="26"/>
  <c r="B2037" i="26"/>
  <c r="B2032" i="26"/>
  <c r="B2125" i="26"/>
  <c r="B2085" i="26"/>
  <c r="B1861" i="26"/>
  <c r="B2026" i="26"/>
  <c r="B2579" i="26"/>
  <c r="B2511" i="26"/>
  <c r="B2189" i="26"/>
  <c r="B2167" i="26"/>
  <c r="B2059" i="26"/>
  <c r="B2114" i="26"/>
  <c r="B2050" i="26"/>
  <c r="B5589" i="26"/>
  <c r="B5521" i="26"/>
  <c r="B6343" i="26"/>
  <c r="B4089" i="26"/>
  <c r="B4244" i="26"/>
  <c r="B3961" i="26"/>
  <c r="B3993" i="26"/>
  <c r="B4692" i="26"/>
  <c r="B4829" i="26"/>
  <c r="B4760" i="26"/>
  <c r="B4845" i="26"/>
  <c r="B4897" i="26"/>
  <c r="B4944" i="26"/>
  <c r="B5123" i="26"/>
  <c r="B4717" i="26"/>
  <c r="B5178" i="26"/>
  <c r="B3951" i="26"/>
  <c r="B4304" i="26"/>
  <c r="B5062" i="26"/>
  <c r="B5226" i="26"/>
  <c r="B5001" i="26"/>
  <c r="B5195" i="26"/>
  <c r="B5098" i="26"/>
  <c r="B5202" i="26"/>
  <c r="B5138" i="26"/>
  <c r="B5115" i="26"/>
  <c r="B5121" i="26"/>
  <c r="B5211" i="26"/>
  <c r="B5145" i="26"/>
  <c r="B5137" i="26"/>
  <c r="B5219" i="26"/>
  <c r="B5171" i="26"/>
  <c r="B5201" i="26"/>
  <c r="B4290" i="26"/>
  <c r="B4589" i="26"/>
  <c r="B4726" i="26"/>
  <c r="B4478" i="26"/>
  <c r="B4872" i="26"/>
  <c r="B4936" i="26"/>
  <c r="B5179" i="26"/>
  <c r="B4445" i="26"/>
  <c r="B4253" i="26"/>
  <c r="B3608" i="26"/>
  <c r="B4148" i="26"/>
  <c r="B3717" i="26"/>
  <c r="B3623" i="26"/>
  <c r="B3234" i="26"/>
  <c r="B4469" i="26"/>
  <c r="B3697" i="26"/>
  <c r="B4573" i="26"/>
  <c r="B4332" i="26"/>
  <c r="B4189" i="26"/>
  <c r="B3761" i="26"/>
  <c r="B3650" i="26"/>
  <c r="B3721" i="26"/>
  <c r="B3766" i="26"/>
  <c r="B3649" i="26"/>
  <c r="B3665" i="26"/>
  <c r="B3242" i="26"/>
  <c r="B2782" i="26"/>
  <c r="B2705" i="26"/>
  <c r="B3765" i="26"/>
  <c r="B3728" i="26"/>
  <c r="B3696" i="26"/>
  <c r="B3583" i="26"/>
  <c r="B2909" i="26"/>
  <c r="B2715" i="26"/>
  <c r="B3683" i="26"/>
  <c r="B3751" i="26"/>
  <c r="B3719" i="26"/>
  <c r="B3687" i="26"/>
  <c r="B2876" i="26"/>
  <c r="B1993" i="26"/>
  <c r="B3599" i="26"/>
  <c r="B3148" i="26"/>
  <c r="B3667" i="26"/>
  <c r="B2766" i="26"/>
  <c r="B2972" i="26"/>
  <c r="B2846" i="26"/>
  <c r="B2018" i="26"/>
  <c r="B2798" i="26"/>
  <c r="B2736" i="26"/>
  <c r="B2722" i="26"/>
  <c r="B1778" i="26"/>
  <c r="B2016" i="26"/>
  <c r="B2675" i="26"/>
  <c r="B1714" i="26"/>
  <c r="B6319" i="26"/>
  <c r="B2001" i="26"/>
  <c r="B1810" i="26"/>
  <c r="B5600" i="26"/>
  <c r="B6698" i="26"/>
  <c r="B6617" i="26"/>
  <c r="B6310" i="26"/>
  <c r="B6130" i="26"/>
  <c r="B5998" i="26"/>
  <c r="B6618" i="26"/>
  <c r="B6955" i="26"/>
  <c r="B6234" i="26"/>
  <c r="B6217" i="26"/>
  <c r="B6021" i="26"/>
  <c r="B5908" i="26"/>
  <c r="B6947" i="26"/>
  <c r="B6271" i="26"/>
  <c r="B6202" i="26"/>
  <c r="B6140" i="26"/>
  <c r="B6245" i="26"/>
  <c r="B6891" i="26"/>
  <c r="B6827" i="26"/>
  <c r="B6763" i="26"/>
  <c r="B6987" i="26"/>
  <c r="B6923" i="26"/>
  <c r="B5648" i="26"/>
  <c r="B6951" i="26"/>
  <c r="B4212" i="26"/>
  <c r="B4734" i="26"/>
  <c r="B4522" i="26"/>
  <c r="B4748" i="26"/>
  <c r="B4856" i="26"/>
  <c r="B3772" i="26"/>
  <c r="B4446" i="26"/>
  <c r="B4678" i="26"/>
  <c r="B4737" i="26"/>
  <c r="B4574" i="26"/>
  <c r="B3044" i="26"/>
  <c r="B2084" i="26"/>
  <c r="B2685" i="26"/>
  <c r="B2096" i="26"/>
  <c r="B2192" i="26"/>
  <c r="B2257" i="26"/>
  <c r="B2385" i="26"/>
  <c r="B2638" i="26"/>
  <c r="B2932" i="26"/>
  <c r="B3487" i="26"/>
  <c r="B3830" i="26"/>
  <c r="B3894" i="26"/>
  <c r="B3958" i="26"/>
  <c r="B4022" i="26"/>
  <c r="B4086" i="26"/>
  <c r="B3561" i="26"/>
  <c r="B3863" i="26"/>
  <c r="B3991" i="26"/>
  <c r="B3378" i="26"/>
  <c r="B3442" i="26"/>
  <c r="B3506" i="26"/>
  <c r="B3585" i="26"/>
  <c r="B3320" i="26"/>
  <c r="B3448" i="26"/>
  <c r="B3480" i="26"/>
  <c r="B3909" i="26"/>
  <c r="B4288" i="26"/>
  <c r="B5070" i="26"/>
  <c r="B4598" i="26"/>
  <c r="B4733" i="26"/>
  <c r="B4309" i="26"/>
  <c r="B3737" i="26"/>
  <c r="B3710" i="26"/>
  <c r="B3607" i="26"/>
  <c r="B3808" i="26"/>
  <c r="B3690" i="26"/>
  <c r="B4318" i="26"/>
  <c r="B3741" i="26"/>
  <c r="B3641" i="26"/>
  <c r="B3804" i="26"/>
  <c r="B3714" i="26"/>
  <c r="B4317" i="26"/>
  <c r="B4188" i="26"/>
  <c r="B3758" i="26"/>
  <c r="B3640" i="26"/>
  <c r="B3656" i="26"/>
  <c r="B3250" i="26"/>
  <c r="B3037" i="26"/>
  <c r="B2517" i="26"/>
  <c r="B3756" i="26"/>
  <c r="B3724" i="26"/>
  <c r="B3692" i="26"/>
  <c r="B3567" i="26"/>
  <c r="B3311" i="26"/>
  <c r="B2894" i="26"/>
  <c r="B3674" i="26"/>
  <c r="B3054" i="26"/>
  <c r="B3747" i="26"/>
  <c r="B3715" i="26"/>
  <c r="B3678" i="26"/>
  <c r="B3566" i="26"/>
  <c r="B2758" i="26"/>
  <c r="B3006" i="26"/>
  <c r="B2682" i="26"/>
  <c r="B3663" i="26"/>
  <c r="B3053" i="26"/>
  <c r="B2925" i="26"/>
  <c r="B2862" i="26"/>
  <c r="B2780" i="26"/>
  <c r="B2707" i="26"/>
  <c r="B1985" i="26"/>
  <c r="B2860" i="26"/>
  <c r="B1980" i="26"/>
  <c r="B5539" i="26"/>
  <c r="B5609" i="26"/>
  <c r="B6522" i="26"/>
  <c r="B6681" i="26"/>
  <c r="B6699" i="26"/>
  <c r="B5591" i="26"/>
  <c r="B6124" i="26"/>
  <c r="B6570" i="26"/>
  <c r="B6222" i="26"/>
  <c r="B6014" i="26"/>
  <c r="B6267" i="26"/>
  <c r="B6153" i="26"/>
  <c r="B5899" i="26"/>
  <c r="B6266" i="26"/>
  <c r="B6190" i="26"/>
  <c r="B6132" i="26"/>
  <c r="B6037" i="26"/>
  <c r="B5776" i="26"/>
  <c r="B6847" i="26"/>
  <c r="B6783" i="26"/>
  <c r="B6719" i="26"/>
  <c r="B5914" i="26"/>
  <c r="B4740" i="26"/>
  <c r="B4866" i="26"/>
  <c r="B4930" i="26"/>
  <c r="B4987" i="26"/>
  <c r="B5034" i="26"/>
  <c r="B4248" i="26"/>
  <c r="B4285" i="26"/>
  <c r="B4461" i="26"/>
  <c r="B5019" i="26"/>
  <c r="B5067" i="26"/>
  <c r="B5114" i="26"/>
  <c r="B4286" i="26"/>
  <c r="B4588" i="26"/>
  <c r="B2789" i="26"/>
  <c r="B3994" i="26"/>
  <c r="B4059" i="26"/>
  <c r="B3436" i="26"/>
  <c r="B3294" i="26"/>
  <c r="B3422" i="26"/>
  <c r="B3817" i="26"/>
  <c r="B4041" i="26"/>
  <c r="B4137" i="26"/>
  <c r="B4975" i="26"/>
  <c r="B5039" i="26"/>
  <c r="B4502" i="26"/>
  <c r="B4865" i="26"/>
  <c r="B4929" i="26"/>
  <c r="B4986" i="26"/>
  <c r="B5050" i="26"/>
  <c r="B4758" i="26"/>
  <c r="B5010" i="26"/>
  <c r="B5082" i="26"/>
  <c r="B4372" i="26"/>
  <c r="B4173" i="26"/>
  <c r="B3730" i="26"/>
  <c r="B3685" i="26"/>
  <c r="B3591" i="26"/>
  <c r="B4326" i="26"/>
  <c r="B4214" i="26"/>
  <c r="B3668" i="26"/>
  <c r="B4500" i="26"/>
  <c r="B4238" i="26"/>
  <c r="B3734" i="26"/>
  <c r="B3631" i="26"/>
  <c r="B3784" i="26"/>
  <c r="B3689" i="26"/>
  <c r="B4609" i="26"/>
  <c r="B4492" i="26"/>
  <c r="B3733" i="26"/>
  <c r="B3646" i="26"/>
  <c r="B3202" i="26"/>
  <c r="B2845" i="26"/>
  <c r="B2796" i="26"/>
  <c r="B3752" i="26"/>
  <c r="B3720" i="26"/>
  <c r="B3688" i="26"/>
  <c r="B3551" i="26"/>
  <c r="B3218" i="26"/>
  <c r="B2877" i="26"/>
  <c r="B3669" i="26"/>
  <c r="B3606" i="26"/>
  <c r="B2697" i="26"/>
  <c r="B2023" i="26"/>
  <c r="B3792" i="26"/>
  <c r="B3743" i="26"/>
  <c r="B3711" i="26"/>
  <c r="B3550" i="26"/>
  <c r="B2974" i="26"/>
  <c r="B2926" i="26"/>
  <c r="B2844" i="26"/>
  <c r="B2740" i="26"/>
  <c r="B2940" i="26"/>
  <c r="B2666" i="26"/>
  <c r="B3659" i="26"/>
  <c r="B3622" i="26"/>
  <c r="B3558" i="26"/>
  <c r="B3295" i="26"/>
  <c r="B2728" i="26"/>
  <c r="B1865" i="26"/>
  <c r="B2658" i="26"/>
  <c r="B2533" i="26"/>
  <c r="B1897" i="26"/>
  <c r="B6586" i="26"/>
  <c r="B2009" i="26"/>
  <c r="B1988" i="26"/>
  <c r="B1666" i="26"/>
  <c r="B5599" i="26"/>
  <c r="B5639" i="26"/>
  <c r="B5523" i="26"/>
  <c r="B6093" i="26"/>
  <c r="B6538" i="26"/>
  <c r="B6314" i="26"/>
  <c r="B6205" i="26"/>
  <c r="B6261" i="26"/>
  <c r="B6260" i="26"/>
  <c r="B6184" i="26"/>
  <c r="B5985" i="26"/>
  <c r="B6294" i="26"/>
  <c r="B5652" i="26"/>
  <c r="B6176" i="26"/>
  <c r="B5756" i="26"/>
  <c r="B5900" i="26"/>
  <c r="B6851" i="26"/>
  <c r="B6787" i="26"/>
  <c r="B6723" i="26"/>
  <c r="B5089" i="26"/>
  <c r="B4628" i="26"/>
  <c r="B4696" i="26"/>
  <c r="B4881" i="26"/>
  <c r="B4928" i="26"/>
  <c r="B4606" i="26"/>
  <c r="B3376" i="26"/>
  <c r="B3871" i="26"/>
  <c r="B3537" i="26"/>
  <c r="B3821" i="26"/>
  <c r="B3949" i="26"/>
  <c r="B5134" i="26"/>
  <c r="B4406" i="26"/>
  <c r="B4174" i="26"/>
  <c r="B4341" i="26"/>
  <c r="B3686" i="26"/>
  <c r="B4374" i="26"/>
  <c r="B4630" i="26"/>
  <c r="B4825" i="26"/>
  <c r="B4889" i="26"/>
  <c r="B5105" i="26"/>
  <c r="B4477" i="26"/>
  <c r="B4365" i="26"/>
  <c r="B3705" i="26"/>
  <c r="B4190" i="26"/>
  <c r="B3778" i="26"/>
  <c r="B3677" i="26"/>
  <c r="B3576" i="26"/>
  <c r="B4264" i="26"/>
  <c r="B3788" i="26"/>
  <c r="B3644" i="26"/>
  <c r="B4493" i="26"/>
  <c r="B3709" i="26"/>
  <c r="B3776" i="26"/>
  <c r="B3675" i="26"/>
  <c r="B3726" i="26"/>
  <c r="B3615" i="26"/>
  <c r="B3266" i="26"/>
  <c r="B3748" i="26"/>
  <c r="B3716" i="26"/>
  <c r="B3684" i="26"/>
  <c r="B3004" i="26"/>
  <c r="B3664" i="26"/>
  <c r="B3590" i="26"/>
  <c r="B3739" i="26"/>
  <c r="B3707" i="26"/>
  <c r="B2988" i="26"/>
  <c r="B3582" i="26"/>
  <c r="B2757" i="26"/>
  <c r="B3655" i="26"/>
  <c r="B2720" i="26"/>
  <c r="B5560" i="26"/>
  <c r="B3005" i="26"/>
  <c r="B2690" i="26"/>
  <c r="B2713" i="26"/>
  <c r="B2830" i="26"/>
  <c r="B2699" i="26"/>
  <c r="B2521" i="26"/>
  <c r="B2665" i="26"/>
  <c r="B2004" i="26"/>
  <c r="B5624" i="26"/>
  <c r="B5615" i="26"/>
  <c r="B1829" i="26"/>
  <c r="B1762" i="26"/>
  <c r="B6521" i="26"/>
  <c r="B5631" i="26"/>
  <c r="B5555" i="26"/>
  <c r="B6683" i="26"/>
  <c r="B5571" i="26"/>
  <c r="B5584" i="26"/>
  <c r="B5583" i="26"/>
  <c r="B6665" i="26"/>
  <c r="B6554" i="26"/>
  <c r="B5572" i="26"/>
  <c r="B6391" i="26"/>
  <c r="B6225" i="26"/>
  <c r="B6257" i="26"/>
  <c r="B6667" i="26"/>
  <c r="B6539" i="26"/>
  <c r="B5964" i="26"/>
  <c r="B6089" i="26"/>
  <c r="B6335" i="26"/>
  <c r="B5960" i="26"/>
  <c r="B6751" i="26"/>
  <c r="B6141" i="26"/>
  <c r="B5724" i="26"/>
  <c r="B6045" i="26"/>
  <c r="B6287" i="26"/>
  <c r="B5997" i="26"/>
  <c r="B5923" i="26"/>
  <c r="B6164" i="26"/>
  <c r="B6883" i="26"/>
  <c r="B6819" i="26"/>
  <c r="B6755" i="26"/>
  <c r="B6895" i="26"/>
  <c r="B6859" i="26"/>
  <c r="B6795" i="26"/>
  <c r="B6731" i="26"/>
  <c r="B6887" i="26"/>
  <c r="B6823" i="26"/>
  <c r="B6759" i="26"/>
  <c r="B4550" i="26"/>
  <c r="B5094" i="26"/>
  <c r="B4440" i="26"/>
  <c r="B4568" i="26"/>
  <c r="B4716" i="26"/>
  <c r="B4826" i="26"/>
  <c r="B4873" i="26"/>
  <c r="B4920" i="26"/>
  <c r="B4834" i="26"/>
  <c r="B4985" i="26"/>
  <c r="B2949" i="26"/>
  <c r="B2322" i="26"/>
  <c r="B2450" i="26"/>
  <c r="B4034" i="26"/>
  <c r="B3971" i="26"/>
  <c r="B4000" i="26"/>
  <c r="B3374" i="26"/>
  <c r="B3889" i="26"/>
  <c r="B4210" i="26"/>
  <c r="B5077" i="26"/>
  <c r="B4804" i="26"/>
  <c r="B4373" i="26"/>
  <c r="B4882" i="26"/>
  <c r="B4946" i="26"/>
  <c r="B5003" i="26"/>
  <c r="B4394" i="26"/>
  <c r="B5027" i="26"/>
  <c r="B4470" i="26"/>
  <c r="B4284" i="26"/>
  <c r="B4154" i="26"/>
  <c r="B3698" i="26"/>
  <c r="B2956" i="26"/>
  <c r="B4422" i="26"/>
  <c r="B3670" i="26"/>
  <c r="B3560" i="26"/>
  <c r="B4202" i="26"/>
  <c r="B3768" i="26"/>
  <c r="B4356" i="26"/>
  <c r="B3702" i="26"/>
  <c r="B3186" i="26"/>
  <c r="B3666" i="26"/>
  <c r="B4597" i="26"/>
  <c r="B4349" i="26"/>
  <c r="B4298" i="26"/>
  <c r="B4237" i="26"/>
  <c r="B3701" i="26"/>
  <c r="B3745" i="26"/>
  <c r="B2706" i="26"/>
  <c r="B3600" i="26"/>
  <c r="B2941" i="26"/>
  <c r="B2924" i="26"/>
  <c r="B3800" i="26"/>
  <c r="B3744" i="26"/>
  <c r="B3712" i="26"/>
  <c r="B3679" i="26"/>
  <c r="B3658" i="26"/>
  <c r="B3574" i="26"/>
  <c r="B3300" i="26"/>
  <c r="B3774" i="26"/>
  <c r="B3735" i="26"/>
  <c r="B3703" i="26"/>
  <c r="B2721" i="26"/>
  <c r="B3316" i="26"/>
  <c r="B2749" i="26"/>
  <c r="B3651" i="26"/>
  <c r="B3282" i="26"/>
  <c r="B3226" i="26"/>
  <c r="B3162" i="26"/>
  <c r="B2756" i="26"/>
  <c r="B2813" i="26"/>
  <c r="B2683" i="26"/>
  <c r="B2893" i="26"/>
  <c r="B2765" i="26"/>
  <c r="B2764" i="26"/>
  <c r="B5528" i="26"/>
  <c r="B1638" i="26"/>
  <c r="B1996" i="26"/>
  <c r="B6682" i="26"/>
  <c r="B1794" i="26"/>
  <c r="B6649" i="26"/>
  <c r="B6182" i="26"/>
  <c r="B5625" i="26"/>
  <c r="B6601" i="26"/>
  <c r="B6402" i="26"/>
  <c r="B6651" i="26"/>
  <c r="B6523" i="26"/>
  <c r="B6173" i="26"/>
  <c r="B5808" i="26"/>
  <c r="B5684" i="26"/>
  <c r="B6246" i="26"/>
  <c r="B6855" i="26"/>
  <c r="B6172" i="26"/>
  <c r="B6057" i="26"/>
  <c r="B5955" i="26"/>
  <c r="B5680" i="26"/>
  <c r="B6983" i="26"/>
  <c r="B6919" i="26"/>
  <c r="B5812" i="26"/>
  <c r="B5788" i="26"/>
  <c r="B4832" i="26"/>
  <c r="B4896" i="26"/>
  <c r="B5051" i="26"/>
  <c r="B5099" i="26"/>
  <c r="B4353" i="26"/>
  <c r="B4644" i="26"/>
  <c r="B5131" i="26"/>
  <c r="B4501" i="26"/>
  <c r="B4621" i="26"/>
  <c r="B4757" i="26"/>
  <c r="B4824" i="26"/>
  <c r="B2662" i="26"/>
  <c r="B2884" i="26"/>
  <c r="B2048" i="26"/>
  <c r="B3637" i="26"/>
  <c r="B3462" i="26"/>
  <c r="B3815" i="26"/>
  <c r="B3975" i="26"/>
  <c r="B3336" i="26"/>
  <c r="B4085" i="26"/>
  <c r="B4916" i="26"/>
  <c r="B5014" i="26"/>
  <c r="B4390" i="26"/>
  <c r="B3680" i="26"/>
  <c r="B4224" i="26"/>
  <c r="B4242" i="26"/>
  <c r="B4842" i="26"/>
  <c r="B4906" i="26"/>
  <c r="B5162" i="26"/>
  <c r="B4582" i="26"/>
  <c r="B3654" i="26"/>
  <c r="B4228" i="26"/>
  <c r="B4178" i="26"/>
  <c r="B3762" i="26"/>
  <c r="B3661" i="26"/>
  <c r="B4308" i="26"/>
  <c r="B4252" i="26"/>
  <c r="B3754" i="26"/>
  <c r="B3194" i="26"/>
  <c r="B4350" i="26"/>
  <c r="B3796" i="26"/>
  <c r="B3682" i="26"/>
  <c r="B3657" i="26"/>
  <c r="B2689" i="26"/>
  <c r="B4342" i="26"/>
  <c r="B3694" i="26"/>
  <c r="B3738" i="26"/>
  <c r="B3584" i="26"/>
  <c r="B3258" i="26"/>
  <c r="B2781" i="26"/>
  <c r="B2698" i="26"/>
  <c r="B3740" i="26"/>
  <c r="B3708" i="26"/>
  <c r="B3630" i="26"/>
  <c r="B3274" i="26"/>
  <c r="B3780" i="26"/>
  <c r="B3653" i="26"/>
  <c r="B3559" i="26"/>
  <c r="B3292" i="26"/>
  <c r="B2989" i="26"/>
  <c r="B2814" i="26"/>
  <c r="B3731" i="26"/>
  <c r="B3699" i="26"/>
  <c r="B3052" i="26"/>
  <c r="B2750" i="26"/>
  <c r="B2812" i="26"/>
  <c r="B3170" i="26"/>
  <c r="B2973" i="26"/>
  <c r="B2729" i="26"/>
  <c r="B3647" i="26"/>
  <c r="B3592" i="26"/>
  <c r="B2958" i="26"/>
  <c r="B2742" i="26"/>
  <c r="B2673" i="26"/>
  <c r="B2538" i="26"/>
  <c r="B5607" i="26"/>
  <c r="B1929" i="26"/>
  <c r="B6082" i="26"/>
  <c r="B5601" i="26"/>
  <c r="B1961" i="26"/>
  <c r="B6650" i="26"/>
  <c r="B6587" i="26"/>
  <c r="B6216" i="26"/>
  <c r="B5503" i="26"/>
  <c r="B6114" i="26"/>
  <c r="B6399" i="26"/>
  <c r="B6398" i="26"/>
  <c r="B6585" i="26"/>
  <c r="B6603" i="26"/>
  <c r="B6279" i="26"/>
  <c r="B6174" i="26"/>
  <c r="B6041" i="26"/>
  <c r="B6185" i="26"/>
  <c r="B6073" i="26"/>
  <c r="B5844" i="26"/>
  <c r="B6240" i="26"/>
  <c r="B6025" i="26"/>
  <c r="B6105" i="26"/>
  <c r="B6050" i="26"/>
  <c r="B6150" i="26"/>
  <c r="B5852" i="26"/>
  <c r="B5840" i="26"/>
  <c r="B5058" i="26"/>
  <c r="B3638" i="26"/>
  <c r="B4144" i="26"/>
  <c r="B4898" i="26"/>
  <c r="B4945" i="26"/>
  <c r="B5091" i="26"/>
  <c r="B4149" i="26"/>
  <c r="B4629" i="26"/>
  <c r="B2567" i="26"/>
  <c r="B2595" i="26"/>
  <c r="B2709" i="26"/>
  <c r="B1938" i="26"/>
  <c r="B2490" i="26"/>
  <c r="B2668" i="26"/>
  <c r="B3508" i="26"/>
  <c r="B3914" i="26"/>
  <c r="B3819" i="26"/>
  <c r="B4075" i="26"/>
  <c r="B3912" i="26"/>
  <c r="B3309" i="26"/>
  <c r="B3405" i="26"/>
  <c r="B4121" i="26"/>
  <c r="B4200" i="26"/>
  <c r="B4381" i="26"/>
  <c r="B4586" i="26"/>
  <c r="B4797" i="26"/>
  <c r="B4772" i="26"/>
  <c r="B4260" i="26"/>
  <c r="B4516" i="26"/>
  <c r="B3645" i="26"/>
  <c r="B4340" i="26"/>
  <c r="B3749" i="26"/>
  <c r="B3652" i="26"/>
  <c r="B4481" i="26"/>
  <c r="B4364" i="26"/>
  <c r="B4184" i="26"/>
  <c r="B3729" i="26"/>
  <c r="B4208" i="26"/>
  <c r="B3676" i="26"/>
  <c r="B4164" i="26"/>
  <c r="B3753" i="26"/>
  <c r="B4454" i="26"/>
  <c r="B4280" i="26"/>
  <c r="B4218" i="26"/>
  <c r="B4150" i="26"/>
  <c r="B3681" i="26"/>
  <c r="B3713" i="26"/>
  <c r="B3022" i="26"/>
  <c r="B2828" i="26"/>
  <c r="B2878" i="26"/>
  <c r="B3736" i="26"/>
  <c r="B3704" i="26"/>
  <c r="B3614" i="26"/>
  <c r="B3648" i="26"/>
  <c r="B3283" i="26"/>
  <c r="B3764" i="26"/>
  <c r="B3727" i="26"/>
  <c r="B3695" i="26"/>
  <c r="B3021" i="26"/>
  <c r="B2892" i="26"/>
  <c r="B3616" i="26"/>
  <c r="B3552" i="26"/>
  <c r="B3643" i="26"/>
  <c r="B3020" i="26"/>
  <c r="B2691" i="26"/>
  <c r="B2667" i="26"/>
  <c r="B2674" i="26"/>
  <c r="B2657" i="26"/>
  <c r="B1881" i="26"/>
  <c r="B6666" i="26"/>
  <c r="B5623" i="26"/>
  <c r="B1754" i="26"/>
  <c r="B2681" i="26"/>
  <c r="B1913" i="26"/>
  <c r="B5593" i="26"/>
  <c r="B6275" i="26"/>
  <c r="B2027" i="26"/>
  <c r="B1698" i="26"/>
  <c r="B6555" i="26"/>
  <c r="B2014" i="26"/>
  <c r="B6602" i="26"/>
  <c r="B1650" i="26"/>
  <c r="B5617" i="26"/>
  <c r="B6697" i="26"/>
  <c r="B6149" i="26"/>
  <c r="B6635" i="26"/>
  <c r="B6298" i="26"/>
  <c r="B6569" i="26"/>
  <c r="B5585" i="26"/>
  <c r="B5608" i="26"/>
  <c r="B6619" i="26"/>
  <c r="B6330" i="26"/>
  <c r="B6815" i="26"/>
  <c r="B6346" i="26"/>
  <c r="B6196" i="26"/>
  <c r="B5644" i="26"/>
  <c r="B6571" i="26"/>
  <c r="B6315" i="26"/>
  <c r="B6193" i="26"/>
  <c r="B6049" i="26"/>
  <c r="B6537" i="26"/>
  <c r="B6270" i="26"/>
  <c r="B5981" i="26"/>
  <c r="B6283" i="26"/>
  <c r="B6066" i="26"/>
  <c r="B5993" i="26"/>
  <c r="B6282" i="26"/>
  <c r="B5942" i="26"/>
  <c r="B6098" i="26"/>
  <c r="B6144" i="26"/>
  <c r="B6002" i="26"/>
  <c r="B5940" i="26"/>
  <c r="B6791" i="26"/>
  <c r="B3624" i="26"/>
  <c r="B4310" i="26"/>
  <c r="B4468" i="26"/>
  <c r="B4970" i="26"/>
  <c r="B5017" i="26"/>
  <c r="B3750" i="26"/>
  <c r="B4198" i="26"/>
  <c r="B4890" i="26"/>
  <c r="B4937" i="26"/>
  <c r="B3662" i="26"/>
  <c r="B4725" i="26"/>
  <c r="B5002" i="26"/>
  <c r="B5049" i="26"/>
  <c r="B5097" i="26"/>
  <c r="B3672" i="26"/>
  <c r="B4778" i="26"/>
  <c r="B2725" i="26"/>
  <c r="B3520" i="26"/>
  <c r="B3919" i="26"/>
  <c r="B3805" i="26"/>
  <c r="B3997" i="26"/>
  <c r="B4125" i="26"/>
  <c r="B4848" i="26"/>
  <c r="B4912" i="26"/>
  <c r="B4969" i="26"/>
  <c r="B5033" i="26"/>
  <c r="B4274" i="26"/>
  <c r="B4993" i="26"/>
  <c r="B4333" i="26"/>
  <c r="B4270" i="26"/>
  <c r="B4160" i="26"/>
  <c r="B3742" i="26"/>
  <c r="B3632" i="26"/>
  <c r="B4294" i="26"/>
  <c r="B4172" i="26"/>
  <c r="B3722" i="26"/>
  <c r="B4269" i="26"/>
  <c r="B3660" i="26"/>
  <c r="B3746" i="26"/>
  <c r="B4388" i="26"/>
  <c r="B4268" i="26"/>
  <c r="B3673" i="26"/>
  <c r="B3706" i="26"/>
  <c r="B2942" i="26"/>
  <c r="B3568" i="26"/>
  <c r="B3230" i="26"/>
  <c r="B3036" i="26"/>
  <c r="B2741" i="26"/>
  <c r="B3303" i="26"/>
  <c r="B3210" i="26"/>
  <c r="B2990" i="26"/>
  <c r="B2861" i="26"/>
  <c r="B3770" i="26"/>
  <c r="B3732" i="26"/>
  <c r="B3700" i="26"/>
  <c r="B3598" i="26"/>
  <c r="B3760" i="26"/>
  <c r="B3642" i="26"/>
  <c r="B3178" i="26"/>
  <c r="B3755" i="26"/>
  <c r="B3723" i="26"/>
  <c r="B3691" i="26"/>
  <c r="B3327" i="26"/>
  <c r="B2908" i="26"/>
  <c r="B2714" i="26"/>
  <c r="B3671" i="26"/>
  <c r="B3639" i="26"/>
  <c r="B3575" i="26"/>
  <c r="B3038" i="26"/>
  <c r="B2910" i="26"/>
  <c r="B2829" i="26"/>
  <c r="B2730" i="26"/>
  <c r="B2748" i="26"/>
  <c r="B2659" i="26"/>
  <c r="B2797" i="26"/>
  <c r="B5592" i="26"/>
  <c r="B1730" i="26"/>
  <c r="B6062" i="26"/>
  <c r="B1977" i="26"/>
  <c r="B1849" i="26"/>
  <c r="B5575" i="26"/>
  <c r="B1818" i="26"/>
  <c r="B1945" i="26"/>
  <c r="B6303" i="26"/>
  <c r="B5616" i="26"/>
  <c r="B6274" i="26"/>
  <c r="B6553" i="26"/>
  <c r="B6394" i="26"/>
  <c r="B5544" i="26"/>
  <c r="B5951" i="26"/>
  <c r="B6507" i="26"/>
  <c r="B6634" i="26"/>
  <c r="B6506" i="26"/>
  <c r="B6633" i="26"/>
  <c r="B6505" i="26"/>
  <c r="B6299" i="26"/>
  <c r="B6033" i="26"/>
  <c r="B6121" i="26"/>
  <c r="B6727" i="26"/>
  <c r="B6278" i="26"/>
  <c r="B6228" i="26"/>
  <c r="B5986" i="26"/>
  <c r="B6208" i="26"/>
  <c r="B5820" i="26"/>
  <c r="B6226" i="26"/>
  <c r="B5872" i="26"/>
  <c r="B6879" i="26"/>
  <c r="B6194" i="26"/>
  <c r="B5672" i="26"/>
  <c r="B6975" i="26"/>
  <c r="B6911" i="26"/>
  <c r="B5676" i="26"/>
  <c r="B6979" i="26"/>
  <c r="B6915" i="26"/>
  <c r="B5704" i="26"/>
  <c r="B5640" i="26"/>
  <c r="B6943" i="26"/>
  <c r="B3693" i="26"/>
  <c r="B4194" i="26"/>
  <c r="B4849" i="26"/>
  <c r="B4913" i="26"/>
  <c r="B4213" i="26"/>
  <c r="B3718" i="26"/>
  <c r="B4864" i="26"/>
  <c r="B3725" i="26"/>
  <c r="B4254" i="26"/>
  <c r="B4841" i="26"/>
  <c r="B32" i="26"/>
  <c r="B10" i="26"/>
  <c r="B19" i="26"/>
  <c r="B114" i="26"/>
  <c r="B156" i="26"/>
  <c r="B96" i="26"/>
  <c r="B121" i="26"/>
  <c r="B153" i="26"/>
  <c r="B28" i="26"/>
  <c r="B92" i="26"/>
  <c r="B220" i="26"/>
  <c r="B40" i="26"/>
  <c r="B104" i="26"/>
  <c r="B168" i="26"/>
  <c r="B18" i="26"/>
  <c r="B129" i="26"/>
  <c r="B33" i="26"/>
  <c r="B169" i="26"/>
  <c r="B58" i="26"/>
  <c r="B122" i="26"/>
  <c r="B186" i="26"/>
  <c r="B36" i="26"/>
  <c r="B100" i="26"/>
  <c r="B164" i="26"/>
  <c r="B14" i="26"/>
  <c r="B160" i="26"/>
  <c r="B50" i="26"/>
  <c r="B178" i="26"/>
  <c r="B48" i="26"/>
  <c r="B112" i="26"/>
  <c r="B176" i="26"/>
  <c r="B26" i="26"/>
  <c r="B145" i="26"/>
  <c r="B49" i="26"/>
  <c r="B185" i="26"/>
  <c r="B66" i="26"/>
  <c r="B130" i="26"/>
  <c r="B194" i="26"/>
  <c r="B44" i="26"/>
  <c r="B108" i="26"/>
  <c r="B172" i="26"/>
  <c r="B22" i="26"/>
  <c r="B31" i="26"/>
  <c r="B56" i="26"/>
  <c r="B120" i="26"/>
  <c r="B184" i="26"/>
  <c r="B41" i="26"/>
  <c r="B161" i="26"/>
  <c r="B65" i="26"/>
  <c r="B201" i="26"/>
  <c r="B74" i="26"/>
  <c r="B138" i="26"/>
  <c r="B202" i="26"/>
  <c r="B52" i="26"/>
  <c r="B116" i="26"/>
  <c r="B180" i="26"/>
  <c r="B39" i="26"/>
  <c r="B64" i="26"/>
  <c r="B128" i="26"/>
  <c r="B192" i="26"/>
  <c r="B57" i="26"/>
  <c r="B177" i="26"/>
  <c r="B81" i="26"/>
  <c r="B11" i="26"/>
  <c r="B82" i="26"/>
  <c r="B146" i="26"/>
  <c r="B210" i="26"/>
  <c r="B60" i="26"/>
  <c r="B124" i="26"/>
  <c r="B188" i="26"/>
  <c r="B47" i="26"/>
  <c r="B72" i="26"/>
  <c r="B136" i="26"/>
  <c r="B200" i="26"/>
  <c r="B73" i="26"/>
  <c r="B193" i="26"/>
  <c r="B97" i="26"/>
  <c r="B27" i="26"/>
  <c r="B90" i="26"/>
  <c r="B154" i="26"/>
  <c r="B218" i="26"/>
  <c r="B68" i="26"/>
  <c r="B132" i="26"/>
  <c r="B196" i="26"/>
  <c r="B55" i="26"/>
  <c r="B208" i="26"/>
  <c r="B209" i="26"/>
  <c r="B98" i="26"/>
  <c r="B140" i="26"/>
  <c r="B80" i="26"/>
  <c r="B144" i="26"/>
  <c r="B89" i="26"/>
  <c r="B113" i="26"/>
  <c r="B34" i="26"/>
  <c r="B162" i="26"/>
  <c r="B12" i="26"/>
  <c r="B76" i="26"/>
  <c r="B204" i="26"/>
  <c r="B63" i="26"/>
  <c r="B88" i="26"/>
  <c r="B152" i="26"/>
  <c r="B216" i="26"/>
  <c r="B105" i="26"/>
  <c r="B217" i="26"/>
  <c r="B137" i="26"/>
  <c r="B42" i="26"/>
  <c r="B106" i="26"/>
  <c r="B170" i="26"/>
  <c r="B20" i="26"/>
  <c r="B84" i="26"/>
  <c r="B148" i="26"/>
  <c r="B212" i="26"/>
  <c r="B17" i="22" l="1"/>
  <c r="K1" i="1" s="1"/>
  <c r="C29" i="22"/>
  <c r="F28" i="22"/>
  <c r="D17" i="22"/>
  <c r="N1" i="45" s="1"/>
  <c r="J7" i="22"/>
  <c r="G1" i="45" s="1"/>
  <c r="I1" i="45" s="1"/>
  <c r="K1" i="45"/>
  <c r="K1" i="40"/>
  <c r="I29" i="22"/>
  <c r="B18" i="22"/>
  <c r="K2" i="1" s="1"/>
  <c r="F29" i="22"/>
  <c r="Y3" i="22"/>
  <c r="J12" i="40" s="1"/>
  <c r="J63" i="40" s="1"/>
  <c r="C18" i="22"/>
  <c r="N2" i="40" s="1"/>
  <c r="I28" i="22"/>
  <c r="Y2" i="22"/>
  <c r="AG18" i="22" s="1"/>
  <c r="H20" i="22" s="1"/>
  <c r="C28" i="22"/>
  <c r="I30" i="22"/>
  <c r="I31" i="22" s="1"/>
  <c r="B21" i="22"/>
  <c r="C30" i="22"/>
  <c r="C31" i="22" s="1"/>
  <c r="C17" i="22"/>
  <c r="N1" i="40" s="1"/>
  <c r="C21" i="22"/>
  <c r="D21" i="22"/>
  <c r="D18" i="22"/>
  <c r="N2" i="45" s="1"/>
  <c r="A1" i="41"/>
  <c r="J5" i="41" s="1"/>
  <c r="C20" i="22"/>
  <c r="D20" i="22"/>
  <c r="Y1" i="22"/>
  <c r="AG17" i="22" s="1"/>
  <c r="H19" i="22" s="1"/>
  <c r="B20" i="22"/>
  <c r="F30" i="22"/>
  <c r="F31" i="22" s="1"/>
  <c r="AG20" i="22"/>
  <c r="H22" i="22" s="1"/>
  <c r="AB12" i="45"/>
  <c r="AB63" i="45" s="1"/>
  <c r="N12" i="45"/>
  <c r="N63" i="45" s="1"/>
  <c r="Z12" i="45"/>
  <c r="Z63" i="45" s="1"/>
  <c r="I12" i="45"/>
  <c r="I63" i="45" s="1"/>
  <c r="AI12" i="45"/>
  <c r="AI63" i="45" s="1"/>
  <c r="D12" i="45"/>
  <c r="D63" i="45" s="1"/>
  <c r="AE12" i="45"/>
  <c r="AE63" i="45" s="1"/>
  <c r="Q12" i="45"/>
  <c r="Q63" i="45" s="1"/>
  <c r="J12" i="45"/>
  <c r="J63" i="45" s="1"/>
  <c r="X12" i="45"/>
  <c r="X63" i="45" s="1"/>
  <c r="AJ12" i="45"/>
  <c r="AJ63" i="45" s="1"/>
  <c r="V12" i="45"/>
  <c r="V63" i="45" s="1"/>
  <c r="S12" i="45"/>
  <c r="S63" i="45" s="1"/>
  <c r="Y12" i="45"/>
  <c r="Y63" i="45" s="1"/>
  <c r="C12" i="45"/>
  <c r="C63" i="45" s="1"/>
  <c r="P12" i="45"/>
  <c r="P63" i="45" s="1"/>
  <c r="AC12" i="45"/>
  <c r="AC63" i="45" s="1"/>
  <c r="H12" i="45"/>
  <c r="H63" i="45" s="1"/>
  <c r="AK12" i="45"/>
  <c r="AK63" i="45" s="1"/>
  <c r="F12" i="45"/>
  <c r="F63" i="45" s="1"/>
  <c r="K12" i="45"/>
  <c r="K63" i="45" s="1"/>
  <c r="E12" i="45"/>
  <c r="E63" i="45" s="1"/>
  <c r="AD12" i="45"/>
  <c r="AD63" i="45" s="1"/>
  <c r="G12" i="45"/>
  <c r="G63" i="45" s="1"/>
  <c r="R12" i="45"/>
  <c r="R63" i="45" s="1"/>
  <c r="U12" i="45"/>
  <c r="U63" i="45" s="1"/>
  <c r="AA12" i="45"/>
  <c r="AA63" i="45" s="1"/>
  <c r="AF12" i="45"/>
  <c r="AF63" i="45" s="1"/>
  <c r="T12" i="45"/>
  <c r="T63" i="45" s="1"/>
  <c r="M12" i="45"/>
  <c r="M63" i="45" s="1"/>
  <c r="AL12" i="45"/>
  <c r="AL63" i="45" s="1"/>
  <c r="O12" i="45"/>
  <c r="O63" i="45" s="1"/>
  <c r="AH12" i="45"/>
  <c r="AH63" i="45" s="1"/>
  <c r="W12" i="45"/>
  <c r="W63" i="45" s="1"/>
  <c r="AN12" i="45"/>
  <c r="AN63" i="45" s="1"/>
  <c r="AG12" i="45"/>
  <c r="AG63" i="45" s="1"/>
  <c r="L12" i="45"/>
  <c r="L63" i="45" s="1"/>
  <c r="C1" i="26"/>
  <c r="O12" i="40" l="1"/>
  <c r="O63" i="40" s="1"/>
  <c r="AK12" i="40"/>
  <c r="AK63" i="40" s="1"/>
  <c r="AG12" i="40"/>
  <c r="AG63" i="40" s="1"/>
  <c r="S12" i="40"/>
  <c r="S63" i="40" s="1"/>
  <c r="AQ12" i="40"/>
  <c r="AQ63" i="40" s="1"/>
  <c r="AF12" i="40"/>
  <c r="AF63" i="40" s="1"/>
  <c r="U12" i="40"/>
  <c r="U63" i="40" s="1"/>
  <c r="Z12" i="40"/>
  <c r="Z63" i="40" s="1"/>
  <c r="G1" i="40"/>
  <c r="I1" i="40" s="1"/>
  <c r="E3" i="1"/>
  <c r="E4" i="1" s="1"/>
  <c r="I7" i="22"/>
  <c r="AI12" i="40"/>
  <c r="AI63" i="40" s="1"/>
  <c r="D12" i="40"/>
  <c r="D63" i="40" s="1"/>
  <c r="P12" i="40"/>
  <c r="P63" i="40" s="1"/>
  <c r="E12" i="1"/>
  <c r="F12" i="1"/>
  <c r="G12" i="1"/>
  <c r="Q12" i="40"/>
  <c r="Q63" i="40" s="1"/>
  <c r="AE12" i="40"/>
  <c r="AE63" i="40" s="1"/>
  <c r="C12" i="1"/>
  <c r="D12" i="1"/>
  <c r="M12" i="40"/>
  <c r="M63" i="40" s="1"/>
  <c r="AJ12" i="40"/>
  <c r="AJ63" i="40" s="1"/>
  <c r="R12" i="40"/>
  <c r="R63" i="40" s="1"/>
  <c r="W12" i="40"/>
  <c r="W63" i="40" s="1"/>
  <c r="I12" i="40"/>
  <c r="I63" i="40" s="1"/>
  <c r="K12" i="40"/>
  <c r="K63" i="40" s="1"/>
  <c r="X12" i="40"/>
  <c r="X63" i="40" s="1"/>
  <c r="C12" i="40"/>
  <c r="C63" i="40" s="1"/>
  <c r="AL12" i="40"/>
  <c r="AL63" i="40" s="1"/>
  <c r="AA12" i="40"/>
  <c r="AA63" i="40" s="1"/>
  <c r="L12" i="40"/>
  <c r="L63" i="40" s="1"/>
  <c r="T12" i="40"/>
  <c r="T63" i="40" s="1"/>
  <c r="AC12" i="40"/>
  <c r="AC63" i="40" s="1"/>
  <c r="AO12" i="40"/>
  <c r="AO63" i="40" s="1"/>
  <c r="AP12" i="40"/>
  <c r="AP63" i="40" s="1"/>
  <c r="F12" i="40"/>
  <c r="F63" i="40" s="1"/>
  <c r="V12" i="40"/>
  <c r="V63" i="40" s="1"/>
  <c r="H12" i="40"/>
  <c r="H63" i="40" s="1"/>
  <c r="N12" i="40"/>
  <c r="N63" i="40" s="1"/>
  <c r="AN12" i="40"/>
  <c r="AN63" i="40" s="1"/>
  <c r="Y12" i="40"/>
  <c r="Y63" i="40" s="1"/>
  <c r="AG19" i="22"/>
  <c r="H21" i="22" s="1"/>
  <c r="G12" i="40"/>
  <c r="G63" i="40" s="1"/>
  <c r="AH12" i="40"/>
  <c r="AH63" i="40" s="1"/>
  <c r="AB12" i="40"/>
  <c r="AB63" i="40" s="1"/>
  <c r="AM12" i="40"/>
  <c r="AM63" i="40" s="1"/>
  <c r="AD12" i="40"/>
  <c r="AD63" i="40" s="1"/>
  <c r="E12" i="40"/>
  <c r="E63" i="40" s="1"/>
  <c r="J6" i="41"/>
  <c r="K5" i="41"/>
  <c r="B4" i="22"/>
  <c r="K43" i="22"/>
  <c r="L43" i="22" s="1"/>
  <c r="J42" i="22"/>
  <c r="J41" i="22"/>
  <c r="J40" i="22"/>
  <c r="J39" i="22"/>
  <c r="J38" i="22"/>
  <c r="E5" i="41" l="1"/>
  <c r="F5" i="41" s="1"/>
  <c r="B5" i="41"/>
  <c r="C5" i="41"/>
  <c r="J7" i="41"/>
  <c r="K6" i="41"/>
  <c r="G5" i="41" l="1"/>
  <c r="H5" i="41" s="1"/>
  <c r="E6" i="41"/>
  <c r="F6" i="41" s="1"/>
  <c r="D5" i="41"/>
  <c r="B6" i="41"/>
  <c r="C6" i="41"/>
  <c r="J8" i="41"/>
  <c r="K7" i="41"/>
  <c r="G1" i="26"/>
  <c r="F1" i="26"/>
  <c r="M5" i="41" l="1"/>
  <c r="E7" i="41"/>
  <c r="F7" i="41" s="1"/>
  <c r="D6" i="41"/>
  <c r="B7" i="41"/>
  <c r="C7" i="41"/>
  <c r="J9" i="41"/>
  <c r="K8" i="41"/>
  <c r="G6" i="41"/>
  <c r="H6" i="41" s="1"/>
  <c r="M6" i="41" l="1"/>
  <c r="E8" i="41"/>
  <c r="F8" i="41" s="1"/>
  <c r="D7" i="41"/>
  <c r="B8" i="41"/>
  <c r="C8" i="41"/>
  <c r="N6" i="41"/>
  <c r="G7" i="41"/>
  <c r="H7" i="41" s="1"/>
  <c r="J10" i="41"/>
  <c r="K9" i="41"/>
  <c r="E34" i="1"/>
  <c r="C6" i="1"/>
  <c r="M7" i="41" l="1"/>
  <c r="E9" i="41"/>
  <c r="F9" i="41" s="1"/>
  <c r="D8" i="41"/>
  <c r="B9" i="41"/>
  <c r="C9" i="41"/>
  <c r="N7" i="41"/>
  <c r="G8" i="41"/>
  <c r="H8" i="41" s="1"/>
  <c r="J11" i="41"/>
  <c r="K10" i="41"/>
  <c r="F8" i="1"/>
  <c r="H1" i="1"/>
  <c r="M8" i="41" l="1"/>
  <c r="E10" i="41"/>
  <c r="F10" i="41" s="1"/>
  <c r="D9" i="41"/>
  <c r="B10" i="41"/>
  <c r="C10" i="41"/>
  <c r="N8" i="41"/>
  <c r="G9" i="41"/>
  <c r="H9" i="41" s="1"/>
  <c r="J12" i="41"/>
  <c r="K11" i="41"/>
  <c r="L30" i="43"/>
  <c r="O89" i="43"/>
  <c r="C2" i="1"/>
  <c r="C1" i="1"/>
  <c r="B1" i="1"/>
  <c r="B2" i="1"/>
  <c r="M9" i="41" l="1"/>
  <c r="E11" i="41"/>
  <c r="F11" i="41" s="1"/>
  <c r="D10" i="41"/>
  <c r="B11" i="41"/>
  <c r="C11" i="41"/>
  <c r="N9" i="41"/>
  <c r="G10" i="41"/>
  <c r="H10" i="41" s="1"/>
  <c r="J13" i="41"/>
  <c r="K12" i="41"/>
  <c r="J8" i="22"/>
  <c r="I8" i="22" s="1"/>
  <c r="D34" i="1"/>
  <c r="M10" i="41" l="1"/>
  <c r="E12" i="41"/>
  <c r="F12" i="41" s="1"/>
  <c r="D11" i="41"/>
  <c r="B12" i="41"/>
  <c r="C12" i="41"/>
  <c r="N10" i="41"/>
  <c r="G11" i="41"/>
  <c r="H11" i="41" s="1"/>
  <c r="J14" i="41"/>
  <c r="K13" i="41"/>
  <c r="G2" i="40"/>
  <c r="G2" i="45"/>
  <c r="C7" i="1"/>
  <c r="G34" i="1"/>
  <c r="C34" i="1"/>
  <c r="C4" i="1"/>
  <c r="C5" i="1"/>
  <c r="C8" i="1"/>
  <c r="M11" i="41" l="1"/>
  <c r="E13" i="41"/>
  <c r="F13" i="41" s="1"/>
  <c r="D12" i="41"/>
  <c r="B13" i="41"/>
  <c r="C13" i="41"/>
  <c r="N11" i="41"/>
  <c r="G12" i="41"/>
  <c r="H12" i="41" s="1"/>
  <c r="J15" i="41"/>
  <c r="K14" i="41"/>
  <c r="F34" i="1"/>
  <c r="M12" i="41" l="1"/>
  <c r="E14" i="41"/>
  <c r="F14" i="41" s="1"/>
  <c r="D13" i="41"/>
  <c r="B14" i="41"/>
  <c r="C14" i="41"/>
  <c r="N12" i="41"/>
  <c r="G13" i="41"/>
  <c r="H13" i="41" s="1"/>
  <c r="J16" i="41"/>
  <c r="K15" i="41"/>
  <c r="I34" i="1"/>
  <c r="C9" i="1"/>
  <c r="M13" i="41" l="1"/>
  <c r="E15" i="41"/>
  <c r="F15" i="41" s="1"/>
  <c r="G15" i="41" s="1"/>
  <c r="H15" i="41" s="1"/>
  <c r="D14" i="41"/>
  <c r="B15" i="41"/>
  <c r="C15" i="41"/>
  <c r="N13" i="41"/>
  <c r="G14" i="41"/>
  <c r="H14" i="41" s="1"/>
  <c r="J17" i="41"/>
  <c r="K16" i="41"/>
  <c r="M14" i="41" l="1"/>
  <c r="E16" i="41"/>
  <c r="F16" i="41" s="1"/>
  <c r="G16" i="41" s="1"/>
  <c r="H16" i="41" s="1"/>
  <c r="D15" i="41"/>
  <c r="M15" i="41" s="1"/>
  <c r="B16" i="41"/>
  <c r="C16" i="41"/>
  <c r="N14" i="41"/>
  <c r="J18" i="41"/>
  <c r="K17" i="41"/>
  <c r="E17" i="41" l="1"/>
  <c r="F17" i="41" s="1"/>
  <c r="D16" i="41"/>
  <c r="M16" i="41" s="1"/>
  <c r="B17" i="41"/>
  <c r="C17" i="41"/>
  <c r="N15" i="41"/>
  <c r="J19" i="41"/>
  <c r="K18" i="41"/>
  <c r="E18" i="41" l="1"/>
  <c r="F18" i="41" s="1"/>
  <c r="G18" i="41" s="1"/>
  <c r="H18" i="41" s="1"/>
  <c r="D17" i="41"/>
  <c r="B18" i="41"/>
  <c r="C18" i="41"/>
  <c r="N16" i="41"/>
  <c r="J20" i="41"/>
  <c r="K19" i="41"/>
  <c r="G17" i="41"/>
  <c r="H17" i="41" s="1"/>
  <c r="M17" i="41" l="1"/>
  <c r="E19" i="41"/>
  <c r="F19" i="41" s="1"/>
  <c r="G19" i="41" s="1"/>
  <c r="H19" i="41" s="1"/>
  <c r="D18" i="41"/>
  <c r="M18" i="41" s="1"/>
  <c r="B19" i="41"/>
  <c r="C19" i="41"/>
  <c r="N17" i="41"/>
  <c r="J21" i="41"/>
  <c r="K20" i="41"/>
  <c r="E20" i="41" l="1"/>
  <c r="F20" i="41" s="1"/>
  <c r="D19" i="41"/>
  <c r="M19" i="41" s="1"/>
  <c r="B20" i="41"/>
  <c r="C20" i="41"/>
  <c r="N18" i="41"/>
  <c r="J22" i="41"/>
  <c r="K21" i="41"/>
  <c r="D3" i="26"/>
  <c r="F4" i="26"/>
  <c r="F3" i="26"/>
  <c r="E5" i="1" s="1"/>
  <c r="E21" i="41" l="1"/>
  <c r="F21" i="41" s="1"/>
  <c r="D20" i="41"/>
  <c r="B21" i="41"/>
  <c r="C21" i="41"/>
  <c r="N19" i="41"/>
  <c r="J23" i="41"/>
  <c r="K22" i="41"/>
  <c r="G20" i="41"/>
  <c r="H20" i="41" s="1"/>
  <c r="F7" i="26" a="1"/>
  <c r="F7" i="26" s="1"/>
  <c r="F8" i="26" a="1"/>
  <c r="F8" i="26" s="1"/>
  <c r="M20" i="41" l="1"/>
  <c r="E22" i="41"/>
  <c r="F22" i="41" s="1"/>
  <c r="D21" i="41"/>
  <c r="B22" i="41"/>
  <c r="C22" i="41"/>
  <c r="N20" i="41"/>
  <c r="J24" i="41"/>
  <c r="K23" i="41"/>
  <c r="G21" i="41"/>
  <c r="H21" i="41" s="1"/>
  <c r="M21" i="41" l="1"/>
  <c r="E23" i="41"/>
  <c r="F23" i="41" s="1"/>
  <c r="D22" i="41"/>
  <c r="B23" i="41"/>
  <c r="C23" i="41"/>
  <c r="N21" i="41"/>
  <c r="J25" i="41"/>
  <c r="K24" i="41"/>
  <c r="G22" i="41"/>
  <c r="H22" i="41" s="1"/>
  <c r="M22" i="41" l="1"/>
  <c r="E24" i="41"/>
  <c r="F24" i="41" s="1"/>
  <c r="D23" i="41"/>
  <c r="B24" i="41"/>
  <c r="C24" i="41"/>
  <c r="N22" i="41"/>
  <c r="G23" i="41"/>
  <c r="H23" i="41" s="1"/>
  <c r="J26" i="41"/>
  <c r="K25" i="41"/>
  <c r="M23" i="41" l="1"/>
  <c r="E25" i="41"/>
  <c r="F25" i="41" s="1"/>
  <c r="D24" i="41"/>
  <c r="B25" i="41"/>
  <c r="C25" i="41"/>
  <c r="N23" i="41"/>
  <c r="G24" i="41"/>
  <c r="H24" i="41" s="1"/>
  <c r="J27" i="41"/>
  <c r="K26" i="41"/>
  <c r="M24" i="41" l="1"/>
  <c r="E26" i="41"/>
  <c r="F26" i="41" s="1"/>
  <c r="D25" i="41"/>
  <c r="B26" i="41"/>
  <c r="C26" i="41"/>
  <c r="N24" i="41"/>
  <c r="G25" i="41"/>
  <c r="H25" i="41" s="1"/>
  <c r="J28" i="41"/>
  <c r="K27" i="41"/>
  <c r="M25" i="41" l="1"/>
  <c r="E27" i="41"/>
  <c r="F27" i="41" s="1"/>
  <c r="D26" i="41"/>
  <c r="B27" i="41"/>
  <c r="C27" i="41"/>
  <c r="N25" i="41"/>
  <c r="G26" i="41"/>
  <c r="H26" i="41" s="1"/>
  <c r="J29" i="41"/>
  <c r="K28" i="41"/>
  <c r="M26" i="41" l="1"/>
  <c r="E28" i="41"/>
  <c r="F28" i="41" s="1"/>
  <c r="D27" i="41"/>
  <c r="B28" i="41"/>
  <c r="C28" i="41"/>
  <c r="N26" i="41"/>
  <c r="G27" i="41"/>
  <c r="H27" i="41" s="1"/>
  <c r="J30" i="41"/>
  <c r="K29" i="41"/>
  <c r="M27" i="41" l="1"/>
  <c r="E29" i="41"/>
  <c r="F29" i="41" s="1"/>
  <c r="G29" i="41" s="1"/>
  <c r="H29" i="41" s="1"/>
  <c r="D28" i="41"/>
  <c r="B29" i="41"/>
  <c r="C29" i="41"/>
  <c r="N27" i="41"/>
  <c r="G28" i="41"/>
  <c r="H28" i="41" s="1"/>
  <c r="J31" i="41"/>
  <c r="K30" i="41"/>
  <c r="M28" i="41" l="1"/>
  <c r="E30" i="41"/>
  <c r="F30" i="41" s="1"/>
  <c r="G30" i="41" s="1"/>
  <c r="H30" i="41" s="1"/>
  <c r="D29" i="41"/>
  <c r="M29" i="41" s="1"/>
  <c r="B30" i="41"/>
  <c r="C30" i="41"/>
  <c r="N28" i="41"/>
  <c r="J32" i="41"/>
  <c r="K31" i="41"/>
  <c r="E31" i="41" l="1"/>
  <c r="F31" i="41" s="1"/>
  <c r="D30" i="41"/>
  <c r="M30" i="41" s="1"/>
  <c r="B31" i="41"/>
  <c r="C31" i="41"/>
  <c r="N29" i="41"/>
  <c r="J33" i="41"/>
  <c r="K32" i="41"/>
  <c r="E32" i="41" l="1"/>
  <c r="F32" i="41" s="1"/>
  <c r="D31" i="41"/>
  <c r="B32" i="41"/>
  <c r="C32" i="41"/>
  <c r="N30" i="41"/>
  <c r="G31" i="41"/>
  <c r="H31" i="41" s="1"/>
  <c r="J34" i="41"/>
  <c r="K33" i="41"/>
  <c r="M31" i="41" l="1"/>
  <c r="E33" i="41"/>
  <c r="F33" i="41" s="1"/>
  <c r="D32" i="41"/>
  <c r="B33" i="41"/>
  <c r="C33" i="41"/>
  <c r="N31" i="41"/>
  <c r="G32" i="41"/>
  <c r="H32" i="41" s="1"/>
  <c r="J35" i="41"/>
  <c r="K34" i="41"/>
  <c r="M32" i="41" l="1"/>
  <c r="E34" i="41"/>
  <c r="F34" i="41" s="1"/>
  <c r="G34" i="41" s="1"/>
  <c r="H34" i="41" s="1"/>
  <c r="D33" i="41"/>
  <c r="B34" i="41"/>
  <c r="C34" i="41"/>
  <c r="N32" i="41"/>
  <c r="J36" i="41"/>
  <c r="K35" i="41"/>
  <c r="G33" i="41"/>
  <c r="H33" i="41" s="1"/>
  <c r="M33" i="41" l="1"/>
  <c r="E35" i="41"/>
  <c r="F35" i="41" s="1"/>
  <c r="D34" i="41"/>
  <c r="M34" i="41" s="1"/>
  <c r="B35" i="41"/>
  <c r="C35" i="41"/>
  <c r="N33" i="41"/>
  <c r="J37" i="41"/>
  <c r="K36" i="41"/>
  <c r="E36" i="41" l="1"/>
  <c r="F36" i="41" s="1"/>
  <c r="D35" i="41"/>
  <c r="B36" i="41"/>
  <c r="C36" i="41"/>
  <c r="N34" i="41"/>
  <c r="G35" i="41"/>
  <c r="H35" i="41" s="1"/>
  <c r="J38" i="41"/>
  <c r="K37" i="41"/>
  <c r="M35" i="41" l="1"/>
  <c r="E37" i="41"/>
  <c r="F37" i="41" s="1"/>
  <c r="D36" i="41"/>
  <c r="B37" i="41"/>
  <c r="C37" i="41"/>
  <c r="N35" i="41"/>
  <c r="J39" i="41"/>
  <c r="K38" i="41"/>
  <c r="G36" i="41"/>
  <c r="H36" i="41" s="1"/>
  <c r="M36" i="41" l="1"/>
  <c r="E38" i="41"/>
  <c r="F38" i="41" s="1"/>
  <c r="D37" i="41"/>
  <c r="B38" i="41"/>
  <c r="C38" i="41"/>
  <c r="N36" i="41"/>
  <c r="G37" i="41"/>
  <c r="H37" i="41" s="1"/>
  <c r="J40" i="41"/>
  <c r="K39" i="41"/>
  <c r="M37" i="41" l="1"/>
  <c r="E39" i="41"/>
  <c r="F39" i="41" s="1"/>
  <c r="D38" i="41"/>
  <c r="B39" i="41"/>
  <c r="C39" i="41"/>
  <c r="N37" i="41"/>
  <c r="G38" i="41"/>
  <c r="H38" i="41" s="1"/>
  <c r="J41" i="41"/>
  <c r="K40" i="41"/>
  <c r="M38" i="41" l="1"/>
  <c r="E40" i="41"/>
  <c r="F40" i="41" s="1"/>
  <c r="G40" i="41" s="1"/>
  <c r="H40" i="41" s="1"/>
  <c r="D39" i="41"/>
  <c r="B40" i="41"/>
  <c r="C40" i="41"/>
  <c r="N38" i="41"/>
  <c r="J42" i="41"/>
  <c r="K41" i="41"/>
  <c r="G39" i="41"/>
  <c r="H39" i="41" s="1"/>
  <c r="M39" i="41" l="1"/>
  <c r="E41" i="41"/>
  <c r="F41" i="41" s="1"/>
  <c r="G41" i="41" s="1"/>
  <c r="H41" i="41" s="1"/>
  <c r="D40" i="41"/>
  <c r="M40" i="41" s="1"/>
  <c r="B41" i="41"/>
  <c r="C41" i="41"/>
  <c r="N39" i="41"/>
  <c r="J43" i="41"/>
  <c r="K42" i="41"/>
  <c r="E42" i="41" l="1"/>
  <c r="F42" i="41" s="1"/>
  <c r="G42" i="41" s="1"/>
  <c r="H42" i="41" s="1"/>
  <c r="D41" i="41"/>
  <c r="M41" i="41" s="1"/>
  <c r="B42" i="41"/>
  <c r="C42" i="41"/>
  <c r="N40" i="41"/>
  <c r="J44" i="41"/>
  <c r="K43" i="41"/>
  <c r="E43" i="41" l="1"/>
  <c r="F43" i="41" s="1"/>
  <c r="D42" i="41"/>
  <c r="M42" i="41" s="1"/>
  <c r="B43" i="41"/>
  <c r="C43" i="41"/>
  <c r="N41" i="41"/>
  <c r="J45" i="41"/>
  <c r="K44" i="41"/>
  <c r="E44" i="41" l="1"/>
  <c r="F44" i="41" s="1"/>
  <c r="D43" i="41"/>
  <c r="B44" i="41"/>
  <c r="C44" i="41"/>
  <c r="N42" i="41"/>
  <c r="J46" i="41"/>
  <c r="K45" i="41"/>
  <c r="G43" i="41"/>
  <c r="H43" i="41" s="1"/>
  <c r="M43" i="41" l="1"/>
  <c r="E45" i="41"/>
  <c r="F45" i="41" s="1"/>
  <c r="D44" i="41"/>
  <c r="B45" i="41"/>
  <c r="C45" i="41"/>
  <c r="N43" i="41"/>
  <c r="G44" i="41"/>
  <c r="H44" i="41" s="1"/>
  <c r="J47" i="41"/>
  <c r="K46" i="41"/>
  <c r="M44" i="41" l="1"/>
  <c r="E46" i="41"/>
  <c r="F46" i="41" s="1"/>
  <c r="G46" i="41" s="1"/>
  <c r="H46" i="41" s="1"/>
  <c r="D45" i="41"/>
  <c r="B46" i="41"/>
  <c r="C46" i="41"/>
  <c r="N44" i="41"/>
  <c r="N5" i="41"/>
  <c r="J48" i="41"/>
  <c r="K47" i="41"/>
  <c r="G45" i="41"/>
  <c r="H45" i="41" s="1"/>
  <c r="M45" i="41" l="1"/>
  <c r="E47" i="41"/>
  <c r="F47" i="41" s="1"/>
  <c r="D46" i="41"/>
  <c r="M46" i="41" s="1"/>
  <c r="B47" i="41"/>
  <c r="C47" i="41"/>
  <c r="N45" i="41"/>
  <c r="J49" i="41"/>
  <c r="K48" i="41"/>
  <c r="E48" i="41" l="1"/>
  <c r="F48" i="41" s="1"/>
  <c r="D47" i="41"/>
  <c r="B48" i="41"/>
  <c r="C48" i="41"/>
  <c r="N46" i="41"/>
  <c r="G47" i="41"/>
  <c r="H47" i="41" s="1"/>
  <c r="J50" i="41"/>
  <c r="K49" i="41"/>
  <c r="M47" i="41" l="1"/>
  <c r="D48" i="41"/>
  <c r="E49" i="41"/>
  <c r="F49" i="41" s="1"/>
  <c r="B49" i="41"/>
  <c r="C49" i="41"/>
  <c r="N47" i="41"/>
  <c r="G48" i="41"/>
  <c r="H48" i="41" s="1"/>
  <c r="J51" i="41"/>
  <c r="K50" i="41"/>
  <c r="M48" i="41" l="1"/>
  <c r="E50" i="41"/>
  <c r="F50" i="41" s="1"/>
  <c r="D49" i="41"/>
  <c r="B50" i="41"/>
  <c r="C50" i="41"/>
  <c r="N48" i="41"/>
  <c r="G49" i="41"/>
  <c r="H49" i="41" s="1"/>
  <c r="J52" i="41"/>
  <c r="K51" i="41"/>
  <c r="M49" i="41" l="1"/>
  <c r="E51" i="41"/>
  <c r="F51" i="41" s="1"/>
  <c r="D50" i="41"/>
  <c r="B51" i="41"/>
  <c r="C51" i="41"/>
  <c r="N49" i="41"/>
  <c r="G50" i="41"/>
  <c r="H50" i="41" s="1"/>
  <c r="J53" i="41"/>
  <c r="K52" i="41"/>
  <c r="M50" i="41" l="1"/>
  <c r="E52" i="41"/>
  <c r="F52" i="41" s="1"/>
  <c r="D51" i="41"/>
  <c r="B52" i="41"/>
  <c r="C52" i="41"/>
  <c r="N50" i="41"/>
  <c r="G51" i="41"/>
  <c r="H51" i="41" s="1"/>
  <c r="J54" i="41"/>
  <c r="K53" i="41"/>
  <c r="G9" i="40"/>
  <c r="M51" i="41" l="1"/>
  <c r="E53" i="41"/>
  <c r="F53" i="41" s="1"/>
  <c r="D52" i="41"/>
  <c r="B53" i="41"/>
  <c r="C53" i="41"/>
  <c r="N51" i="41"/>
  <c r="G52" i="41"/>
  <c r="H52" i="41" s="1"/>
  <c r="J55" i="41"/>
  <c r="K54" i="41"/>
  <c r="M52" i="41" l="1"/>
  <c r="E54" i="41"/>
  <c r="F54" i="41" s="1"/>
  <c r="D53" i="41"/>
  <c r="B54" i="41"/>
  <c r="C54" i="41"/>
  <c r="N52" i="41"/>
  <c r="G53" i="41"/>
  <c r="H53" i="41" s="1"/>
  <c r="J56" i="41"/>
  <c r="K55" i="41"/>
  <c r="M53" i="41" l="1"/>
  <c r="E55" i="41"/>
  <c r="F55" i="41" s="1"/>
  <c r="G55" i="41" s="1"/>
  <c r="H55" i="41" s="1"/>
  <c r="D54" i="41"/>
  <c r="B55" i="41"/>
  <c r="C55" i="41"/>
  <c r="N53" i="41"/>
  <c r="G54" i="41"/>
  <c r="H54" i="41" s="1"/>
  <c r="J57" i="41"/>
  <c r="K56" i="41"/>
  <c r="M54" i="41" l="1"/>
  <c r="E56" i="41"/>
  <c r="F56" i="41" s="1"/>
  <c r="D55" i="41"/>
  <c r="M55" i="41" s="1"/>
  <c r="B56" i="41"/>
  <c r="C56" i="41"/>
  <c r="N54" i="41"/>
  <c r="J58" i="41"/>
  <c r="K58" i="41" s="1"/>
  <c r="K57" i="41"/>
  <c r="E57" i="41" l="1"/>
  <c r="F57" i="41" s="1"/>
  <c r="E58" i="41"/>
  <c r="F58" i="41" s="1"/>
  <c r="G58" i="41" s="1"/>
  <c r="H58" i="41" s="1"/>
  <c r="D56" i="41"/>
  <c r="B58" i="41"/>
  <c r="C58" i="41"/>
  <c r="B57" i="41"/>
  <c r="C57" i="41"/>
  <c r="N55" i="41"/>
  <c r="G56" i="41"/>
  <c r="H56" i="41" s="1"/>
  <c r="M56" i="41" l="1"/>
  <c r="G57" i="41"/>
  <c r="H57" i="41" s="1"/>
  <c r="D57" i="41"/>
  <c r="D58" i="41"/>
  <c r="M58" i="41" s="1"/>
  <c r="N56" i="41"/>
  <c r="M57" i="41" l="1"/>
  <c r="N57" i="41"/>
  <c r="N58" i="41"/>
  <c r="P5" i="41" l="1"/>
  <c r="Q5" i="41" s="1"/>
  <c r="O20" i="41"/>
  <c r="O19" i="41"/>
  <c r="O25" i="41"/>
  <c r="O26" i="41"/>
  <c r="O9" i="41"/>
  <c r="O21" i="41"/>
  <c r="O22" i="41"/>
  <c r="O12" i="41"/>
  <c r="O7" i="41"/>
  <c r="O8" i="41"/>
  <c r="O13" i="41"/>
  <c r="O15" i="41"/>
  <c r="O6" i="41"/>
  <c r="O28" i="41"/>
  <c r="O14" i="41"/>
  <c r="O17" i="41"/>
  <c r="O11" i="41"/>
  <c r="O18" i="41"/>
  <c r="O10" i="41"/>
  <c r="O24" i="41"/>
  <c r="O16" i="41"/>
  <c r="O27" i="41"/>
  <c r="O23" i="41"/>
  <c r="O5" i="41"/>
  <c r="Y41" i="41"/>
  <c r="O56" i="41"/>
  <c r="Y40" i="41"/>
  <c r="X13" i="41"/>
  <c r="T40" i="22" s="1"/>
  <c r="F47" i="22" s="1"/>
  <c r="AO48" i="45" s="1"/>
  <c r="X18" i="41"/>
  <c r="T45" i="22" s="1"/>
  <c r="F52" i="22" s="1"/>
  <c r="AO53" i="45" s="1"/>
  <c r="X7" i="41"/>
  <c r="T34" i="22" s="1"/>
  <c r="F41" i="22" s="1"/>
  <c r="AO42" i="45" s="1"/>
  <c r="X8" i="41"/>
  <c r="T35" i="22" s="1"/>
  <c r="F42" i="22" s="1"/>
  <c r="G42" i="22" s="1"/>
  <c r="Y55" i="41"/>
  <c r="O31" i="41"/>
  <c r="O51" i="41"/>
  <c r="O54" i="41"/>
  <c r="O36" i="41"/>
  <c r="O53" i="41"/>
  <c r="O34" i="41"/>
  <c r="O42" i="41"/>
  <c r="O43" i="41"/>
  <c r="O49" i="41"/>
  <c r="O45" i="41"/>
  <c r="O38" i="41"/>
  <c r="O48" i="41"/>
  <c r="O47" i="41"/>
  <c r="O52" i="41"/>
  <c r="P3" i="41"/>
  <c r="O46" i="41"/>
  <c r="O30" i="41"/>
  <c r="O29" i="41"/>
  <c r="O44" i="41"/>
  <c r="O37" i="41"/>
  <c r="O40" i="41"/>
  <c r="O35" i="41"/>
  <c r="O32" i="41"/>
  <c r="O39" i="41"/>
  <c r="O58" i="41"/>
  <c r="O50" i="41"/>
  <c r="O57" i="41"/>
  <c r="Y47" i="41"/>
  <c r="X16" i="41"/>
  <c r="T43" i="22" s="1"/>
  <c r="F50" i="22" s="1"/>
  <c r="AO51" i="45" s="1"/>
  <c r="Y36" i="41"/>
  <c r="Y43" i="41"/>
  <c r="X10" i="41"/>
  <c r="T37" i="22" s="1"/>
  <c r="F44" i="22" s="1"/>
  <c r="G44" i="22" s="1"/>
  <c r="X20" i="41"/>
  <c r="T47" i="22" s="1"/>
  <c r="F54" i="22" s="1"/>
  <c r="AO55" i="45" s="1"/>
  <c r="X24" i="41"/>
  <c r="T51" i="22" s="1"/>
  <c r="F58" i="22" s="1"/>
  <c r="AO59" i="45" s="1"/>
  <c r="Y49" i="41"/>
  <c r="Y35" i="41"/>
  <c r="Y32" i="41"/>
  <c r="Y58" i="41"/>
  <c r="Y57" i="41"/>
  <c r="O41" i="41"/>
  <c r="O33" i="41"/>
  <c r="O55" i="41"/>
  <c r="X23" i="41"/>
  <c r="T50" i="22" s="1"/>
  <c r="F57" i="22" s="1"/>
  <c r="AO58" i="45" s="1"/>
  <c r="Y44" i="41"/>
  <c r="X17" i="41"/>
  <c r="T44" i="22" s="1"/>
  <c r="F51" i="22" s="1"/>
  <c r="G51" i="22" s="1"/>
  <c r="Y56" i="41"/>
  <c r="Y46" i="41"/>
  <c r="X21" i="41"/>
  <c r="T48" i="22" s="1"/>
  <c r="F55" i="22" s="1"/>
  <c r="AO56" i="45" s="1"/>
  <c r="X14" i="41"/>
  <c r="T41" i="22" s="1"/>
  <c r="F48" i="22" s="1"/>
  <c r="AO49" i="45" s="1"/>
  <c r="Y37" i="41"/>
  <c r="Y42" i="41"/>
  <c r="Y54" i="41"/>
  <c r="X5" i="41"/>
  <c r="T32" i="22" s="1"/>
  <c r="F39" i="22" s="1"/>
  <c r="AO40" i="45" s="1"/>
  <c r="Y52" i="41"/>
  <c r="Y50" i="41"/>
  <c r="X11" i="41"/>
  <c r="T38" i="22" s="1"/>
  <c r="F45" i="22" s="1"/>
  <c r="AO46" i="45" s="1"/>
  <c r="X19" i="41"/>
  <c r="T46" i="22" s="1"/>
  <c r="F53" i="22" s="1"/>
  <c r="AO54" i="45" s="1"/>
  <c r="Y30" i="41"/>
  <c r="Y33" i="41"/>
  <c r="Y29" i="41"/>
  <c r="Y39" i="41"/>
  <c r="Y48" i="41"/>
  <c r="Y51" i="41"/>
  <c r="Y53" i="41"/>
  <c r="X9" i="41"/>
  <c r="T36" i="22" s="1"/>
  <c r="F43" i="22" s="1"/>
  <c r="AO44" i="45" s="1"/>
  <c r="X6" i="41"/>
  <c r="T33" i="22" s="1"/>
  <c r="F40" i="22" s="1"/>
  <c r="AO41" i="45" s="1"/>
  <c r="Y38" i="41"/>
  <c r="X12" i="41"/>
  <c r="T39" i="22" s="1"/>
  <c r="F46" i="22" s="1"/>
  <c r="AO47" i="45" s="1"/>
  <c r="Y45" i="41"/>
  <c r="X22" i="41"/>
  <c r="T49" i="22" s="1"/>
  <c r="F56" i="22" s="1"/>
  <c r="AO57" i="45" s="1"/>
  <c r="Y31" i="41"/>
  <c r="X15" i="41"/>
  <c r="T42" i="22" s="1"/>
  <c r="F49" i="22" s="1"/>
  <c r="AO50" i="45" s="1"/>
  <c r="Y34" i="41"/>
  <c r="Y45" i="45"/>
  <c r="K48" i="45"/>
  <c r="T49" i="45"/>
  <c r="J41" i="45"/>
  <c r="J40" i="45"/>
  <c r="O59" i="45"/>
  <c r="F58" i="45"/>
  <c r="AK53" i="45"/>
  <c r="AF55" i="45"/>
  <c r="AE47" i="45"/>
  <c r="AD51" i="45"/>
  <c r="R42" i="45"/>
  <c r="C96" i="1"/>
  <c r="AN44" i="45"/>
  <c r="AM52" i="45"/>
  <c r="Z57" i="45"/>
  <c r="P46" i="45"/>
  <c r="AJ54" i="45"/>
  <c r="T56" i="45"/>
  <c r="R50" i="45"/>
  <c r="R5" i="41" l="1"/>
  <c r="G47" i="22"/>
  <c r="G52" i="22"/>
  <c r="G41" i="22"/>
  <c r="AO43" i="45"/>
  <c r="AO45" i="45"/>
  <c r="G50" i="22"/>
  <c r="AO52" i="45"/>
  <c r="G58" i="22"/>
  <c r="G46" i="22"/>
  <c r="G53" i="22"/>
  <c r="G54" i="22"/>
  <c r="G43" i="22"/>
  <c r="G48" i="22"/>
  <c r="G55" i="22"/>
  <c r="G39" i="22"/>
  <c r="G49" i="22"/>
  <c r="G45" i="22"/>
  <c r="G56" i="22"/>
  <c r="G57" i="22"/>
  <c r="G40" i="22"/>
  <c r="E51" i="22"/>
  <c r="E42" i="22"/>
  <c r="E44" i="22"/>
  <c r="Z51" i="45"/>
  <c r="P40" i="45"/>
  <c r="AF53" i="45"/>
  <c r="V50" i="45"/>
  <c r="AI41" i="45"/>
  <c r="AK42" i="45"/>
  <c r="V48" i="45"/>
  <c r="AI56" i="45"/>
  <c r="K51" i="45"/>
  <c r="I42" i="45"/>
  <c r="AD59" i="45"/>
  <c r="AF49" i="45"/>
  <c r="U55" i="45"/>
  <c r="L48" i="45"/>
  <c r="G42" i="45"/>
  <c r="AE46" i="45"/>
  <c r="F59" i="45"/>
  <c r="T53" i="45"/>
  <c r="E53" i="45"/>
  <c r="Q56" i="45"/>
  <c r="M58" i="45"/>
  <c r="J55" i="45"/>
  <c r="R53" i="45"/>
  <c r="AL50" i="45"/>
  <c r="AJ56" i="45"/>
  <c r="AL48" i="45"/>
  <c r="C49" i="45"/>
  <c r="W51" i="45"/>
  <c r="K50" i="45"/>
  <c r="AC50" i="45"/>
  <c r="Z40" i="45"/>
  <c r="AH49" i="45"/>
  <c r="C54" i="45"/>
  <c r="D59" i="45"/>
  <c r="N51" i="45"/>
  <c r="Q48" i="45"/>
  <c r="S42" i="45"/>
  <c r="AE59" i="45"/>
  <c r="O58" i="45"/>
  <c r="Z50" i="45"/>
  <c r="B98" i="1"/>
  <c r="AG42" i="45"/>
  <c r="AB48" i="45"/>
  <c r="Z47" i="45"/>
  <c r="B42" i="45"/>
  <c r="D51" i="45"/>
  <c r="Y40" i="45"/>
  <c r="Z46" i="45"/>
  <c r="J51" i="45"/>
  <c r="AB42" i="45"/>
  <c r="AJ40" i="45"/>
  <c r="O51" i="45"/>
  <c r="L57" i="45"/>
  <c r="T50" i="45"/>
  <c r="AI51" i="45"/>
  <c r="AN49" i="45"/>
  <c r="AM50" i="45"/>
  <c r="N48" i="45"/>
  <c r="X50" i="45"/>
  <c r="K55" i="45"/>
  <c r="G59" i="45"/>
  <c r="AD54" i="45"/>
  <c r="L49" i="45"/>
  <c r="N47" i="45"/>
  <c r="I40" i="45"/>
  <c r="R49" i="45"/>
  <c r="E42" i="45"/>
  <c r="AJ44" i="45"/>
  <c r="AG46" i="45"/>
  <c r="U41" i="45"/>
  <c r="AH54" i="45"/>
  <c r="L55" i="45"/>
  <c r="J57" i="45"/>
  <c r="Q51" i="45"/>
  <c r="AF46" i="45"/>
  <c r="AK46" i="45"/>
  <c r="AA41" i="45"/>
  <c r="M59" i="45"/>
  <c r="X54" i="45"/>
  <c r="AI58" i="45"/>
  <c r="C107" i="1"/>
  <c r="AI55" i="45"/>
  <c r="M53" i="45"/>
  <c r="F56" i="45"/>
  <c r="AA47" i="45"/>
  <c r="AF59" i="45"/>
  <c r="W46" i="45"/>
  <c r="AG55" i="45"/>
  <c r="J49" i="45"/>
  <c r="X44" i="45"/>
  <c r="E47" i="45"/>
  <c r="U58" i="45"/>
  <c r="O40" i="45"/>
  <c r="S57" i="45"/>
  <c r="AJ48" i="45"/>
  <c r="AM53" i="45"/>
  <c r="C42" i="45"/>
  <c r="U48" i="45"/>
  <c r="X58" i="45"/>
  <c r="D40" i="45"/>
  <c r="Z55" i="45"/>
  <c r="AJ42" i="45"/>
  <c r="AE58" i="45"/>
  <c r="N49" i="45"/>
  <c r="R57" i="45"/>
  <c r="AI47" i="45"/>
  <c r="AE49" i="45"/>
  <c r="O44" i="45"/>
  <c r="M42" i="45"/>
  <c r="AC47" i="45"/>
  <c r="Q59" i="45"/>
  <c r="AE48" i="45"/>
  <c r="G41" i="45"/>
  <c r="E46" i="45"/>
  <c r="AC58" i="45"/>
  <c r="M54" i="45"/>
  <c r="N57" i="45"/>
  <c r="P48" i="45"/>
  <c r="G44" i="45"/>
  <c r="S44" i="45"/>
  <c r="T47" i="45"/>
  <c r="S59" i="45"/>
  <c r="R46" i="45"/>
  <c r="O54" i="45"/>
  <c r="L47" i="45"/>
  <c r="C56" i="45"/>
  <c r="E51" i="45"/>
  <c r="AH42" i="45"/>
  <c r="Q50" i="45"/>
  <c r="AE51" i="45"/>
  <c r="X53" i="45"/>
  <c r="L41" i="45"/>
  <c r="AC40" i="45"/>
  <c r="G48" i="45"/>
  <c r="AF51" i="45"/>
  <c r="S55" i="45"/>
  <c r="C40" i="45"/>
  <c r="F54" i="45"/>
  <c r="AG51" i="45"/>
  <c r="G57" i="45"/>
  <c r="Z49" i="45"/>
  <c r="V58" i="45"/>
  <c r="V59" i="45"/>
  <c r="AH55" i="45"/>
  <c r="I48" i="45"/>
  <c r="Z41" i="45"/>
  <c r="AF58" i="45"/>
  <c r="AC44" i="45"/>
  <c r="AC54" i="45"/>
  <c r="K53" i="45"/>
  <c r="V56" i="45"/>
  <c r="AJ59" i="45"/>
  <c r="U50" i="45"/>
  <c r="H49" i="45"/>
  <c r="G54" i="45"/>
  <c r="F51" i="45"/>
  <c r="AG59" i="45"/>
  <c r="AA58" i="45"/>
  <c r="R47" i="45"/>
  <c r="D57" i="45"/>
  <c r="V53" i="45"/>
  <c r="AN54" i="45"/>
  <c r="N56" i="45"/>
  <c r="V42" i="45"/>
  <c r="W42" i="45"/>
  <c r="D44" i="45"/>
  <c r="X51" i="45"/>
  <c r="AA55" i="45"/>
  <c r="L46" i="45"/>
  <c r="AI40" i="45"/>
  <c r="G47" i="45"/>
  <c r="C46" i="45"/>
  <c r="P44" i="45"/>
  <c r="AI48" i="45"/>
  <c r="K59" i="45"/>
  <c r="K47" i="45"/>
  <c r="H44" i="45"/>
  <c r="L42" i="45"/>
  <c r="D58" i="45"/>
  <c r="AB54" i="45"/>
  <c r="E57" i="45"/>
  <c r="M56" i="45"/>
  <c r="AA56" i="45"/>
  <c r="N41" i="45"/>
  <c r="Q54" i="45"/>
  <c r="F44" i="45"/>
  <c r="AI57" i="45"/>
  <c r="P59" i="45"/>
  <c r="H55" i="45"/>
  <c r="K56" i="45"/>
  <c r="AJ50" i="45"/>
  <c r="AN46" i="45"/>
  <c r="AH44" i="45"/>
  <c r="AB44" i="45"/>
  <c r="AH59" i="45"/>
  <c r="O42" i="45"/>
  <c r="N54" i="45"/>
  <c r="O47" i="45"/>
  <c r="AJ57" i="45"/>
  <c r="N53" i="45"/>
  <c r="AM41" i="45"/>
  <c r="J58" i="45"/>
  <c r="N50" i="45"/>
  <c r="Z54" i="45"/>
  <c r="AB49" i="45"/>
  <c r="F53" i="45"/>
  <c r="K41" i="45"/>
  <c r="H56" i="45"/>
  <c r="O43" i="45"/>
  <c r="Q44" i="45"/>
  <c r="K49" i="45"/>
  <c r="AB51" i="45"/>
  <c r="M44" i="45"/>
  <c r="AC59" i="45"/>
  <c r="F42" i="45"/>
  <c r="P56" i="45"/>
  <c r="AL42" i="45"/>
  <c r="Y47" i="45"/>
  <c r="Q55" i="45"/>
  <c r="AH50" i="45"/>
  <c r="W47" i="45"/>
  <c r="AA54" i="45"/>
  <c r="AI50" i="45"/>
  <c r="Q42" i="45"/>
  <c r="AN59" i="45"/>
  <c r="B96" i="1"/>
  <c r="M50" i="45"/>
  <c r="R56" i="45"/>
  <c r="AD41" i="45"/>
  <c r="AM42" i="45"/>
  <c r="H48" i="45"/>
  <c r="AB55" i="45"/>
  <c r="T54" i="45"/>
  <c r="AE54" i="45"/>
  <c r="AD53" i="45"/>
  <c r="C41" i="45"/>
  <c r="J56" i="45"/>
  <c r="G53" i="45"/>
  <c r="V44" i="45"/>
  <c r="AC57" i="45"/>
  <c r="O49" i="45"/>
  <c r="K57" i="45"/>
  <c r="AI54" i="45"/>
  <c r="K46" i="45"/>
  <c r="O46" i="45"/>
  <c r="P57" i="45"/>
  <c r="F49" i="45"/>
  <c r="V51" i="45"/>
  <c r="AF48" i="45"/>
  <c r="AE55" i="45"/>
  <c r="H41" i="45"/>
  <c r="T44" i="45"/>
  <c r="Z59" i="45"/>
  <c r="O48" i="45"/>
  <c r="AL40" i="45"/>
  <c r="L40" i="45"/>
  <c r="Y43" i="45"/>
  <c r="R41" i="45"/>
  <c r="E58" i="45"/>
  <c r="AH51" i="45"/>
  <c r="AN57" i="45"/>
  <c r="AM46" i="45"/>
  <c r="O50" i="45"/>
  <c r="W57" i="45"/>
  <c r="AL53" i="45"/>
  <c r="J47" i="45"/>
  <c r="AF40" i="45"/>
  <c r="L44" i="45"/>
  <c r="M55" i="45"/>
  <c r="C105" i="1"/>
  <c r="C108" i="1"/>
  <c r="K44" i="45"/>
  <c r="S50" i="45"/>
  <c r="W53" i="45"/>
  <c r="N55" i="45"/>
  <c r="P42" i="45"/>
  <c r="AF44" i="45"/>
  <c r="Q47" i="45"/>
  <c r="J53" i="45"/>
  <c r="M57" i="45"/>
  <c r="W59" i="45"/>
  <c r="T55" i="45"/>
  <c r="AC53" i="45"/>
  <c r="AH41" i="45"/>
  <c r="X42" i="45"/>
  <c r="AA40" i="45"/>
  <c r="X59" i="45"/>
  <c r="P54" i="45"/>
  <c r="AC46" i="45"/>
  <c r="P41" i="45"/>
  <c r="AJ53" i="45"/>
  <c r="S46" i="45"/>
  <c r="E41" i="45"/>
  <c r="C48" i="45"/>
  <c r="R58" i="45"/>
  <c r="AN41" i="45"/>
  <c r="I55" i="45"/>
  <c r="AM49" i="45"/>
  <c r="U40" i="45"/>
  <c r="M46" i="45"/>
  <c r="K42" i="45"/>
  <c r="V54" i="45"/>
  <c r="P58" i="45"/>
  <c r="AA48" i="45"/>
  <c r="AN53" i="45"/>
  <c r="AG50" i="45"/>
  <c r="S48" i="45"/>
  <c r="AG40" i="45"/>
  <c r="L56" i="45"/>
  <c r="AJ55" i="45"/>
  <c r="S47" i="45"/>
  <c r="J48" i="45"/>
  <c r="T57" i="45"/>
  <c r="S49" i="45"/>
  <c r="AE57" i="45"/>
  <c r="P47" i="45"/>
  <c r="L58" i="45"/>
  <c r="T51" i="45"/>
  <c r="I44" i="45"/>
  <c r="B50" i="45"/>
  <c r="P49" i="45"/>
  <c r="AK44" i="45"/>
  <c r="AD42" i="45"/>
  <c r="AB56" i="45"/>
  <c r="Z58" i="45"/>
  <c r="I59" i="45"/>
  <c r="AG49" i="45"/>
  <c r="AL46" i="45"/>
  <c r="L54" i="45"/>
  <c r="N46" i="45"/>
  <c r="AL51" i="45"/>
  <c r="I49" i="45"/>
  <c r="AL59" i="45"/>
  <c r="R48" i="45"/>
  <c r="S58" i="45"/>
  <c r="AB47" i="45"/>
  <c r="I57" i="45"/>
  <c r="D49" i="45"/>
  <c r="I56" i="45"/>
  <c r="AD49" i="45"/>
  <c r="I54" i="45"/>
  <c r="AL58" i="45"/>
  <c r="W41" i="45"/>
  <c r="AH53" i="45"/>
  <c r="AB43" i="45"/>
  <c r="G56" i="45"/>
  <c r="AI53" i="45"/>
  <c r="B105" i="1"/>
  <c r="AC49" i="45"/>
  <c r="E49" i="45"/>
  <c r="K40" i="45"/>
  <c r="AJ49" i="45"/>
  <c r="AC51" i="45"/>
  <c r="AC55" i="45"/>
  <c r="S54" i="45"/>
  <c r="D54" i="45"/>
  <c r="AK59" i="45"/>
  <c r="AF54" i="45"/>
  <c r="J54" i="45"/>
  <c r="AA51" i="45"/>
  <c r="L50" i="45"/>
  <c r="R51" i="45"/>
  <c r="AH58" i="45"/>
  <c r="V57" i="45"/>
  <c r="E44" i="45"/>
  <c r="M47" i="45"/>
  <c r="AE41" i="45"/>
  <c r="W44" i="45"/>
  <c r="AM56" i="45"/>
  <c r="F41" i="45"/>
  <c r="C53" i="45"/>
  <c r="AE40" i="45"/>
  <c r="X41" i="45"/>
  <c r="I41" i="45"/>
  <c r="AG41" i="45"/>
  <c r="AJ41" i="45"/>
  <c r="G58" i="45"/>
  <c r="AN55" i="45"/>
  <c r="T59" i="45"/>
  <c r="J42" i="45"/>
  <c r="AB58" i="45"/>
  <c r="Q40" i="45"/>
  <c r="Z44" i="45"/>
  <c r="M51" i="45"/>
  <c r="F40" i="45"/>
  <c r="AB59" i="45"/>
  <c r="AD48" i="45"/>
  <c r="B111" i="1"/>
  <c r="AB46" i="45"/>
  <c r="AI49" i="45"/>
  <c r="AK48" i="45"/>
  <c r="T41" i="45"/>
  <c r="U53" i="45"/>
  <c r="S41" i="45"/>
  <c r="AK47" i="45"/>
  <c r="O57" i="45"/>
  <c r="D42" i="45"/>
  <c r="AA50" i="45"/>
  <c r="AL49" i="45"/>
  <c r="AA44" i="45"/>
  <c r="K54" i="45"/>
  <c r="AJ47" i="45"/>
  <c r="X49" i="45"/>
  <c r="AD57" i="45"/>
  <c r="D53" i="45"/>
  <c r="AD46" i="45"/>
  <c r="H53" i="45"/>
  <c r="L59" i="45"/>
  <c r="AN47" i="45"/>
  <c r="AG48" i="45"/>
  <c r="T58" i="45"/>
  <c r="L53" i="45"/>
  <c r="O56" i="45"/>
  <c r="AE53" i="45"/>
  <c r="AA57" i="45"/>
  <c r="AM45" i="45"/>
  <c r="AC41" i="45"/>
  <c r="AK54" i="45"/>
  <c r="F46" i="45"/>
  <c r="AI42" i="45"/>
  <c r="AJ51" i="45"/>
  <c r="AK58" i="45"/>
  <c r="Q49" i="45"/>
  <c r="AF50" i="45"/>
  <c r="AF56" i="45"/>
  <c r="T48" i="45"/>
  <c r="AH47" i="45"/>
  <c r="E56" i="45"/>
  <c r="B102" i="1"/>
  <c r="AK57" i="45"/>
  <c r="V46" i="45"/>
  <c r="C59" i="45"/>
  <c r="AN50" i="45"/>
  <c r="O55" i="45"/>
  <c r="AF57" i="45"/>
  <c r="W55" i="45"/>
  <c r="X40" i="45"/>
  <c r="AD50" i="45"/>
  <c r="AN58" i="45"/>
  <c r="AM51" i="45"/>
  <c r="AG56" i="45"/>
  <c r="D55" i="45"/>
  <c r="AF41" i="45"/>
  <c r="AI44" i="45"/>
  <c r="AG53" i="45"/>
  <c r="E48" i="45"/>
  <c r="W48" i="45"/>
  <c r="S40" i="45"/>
  <c r="L51" i="45"/>
  <c r="AK41" i="45"/>
  <c r="U59" i="45"/>
  <c r="AG58" i="45"/>
  <c r="X46" i="45"/>
  <c r="R54" i="45"/>
  <c r="G50" i="45"/>
  <c r="W50" i="45"/>
  <c r="AN48" i="45"/>
  <c r="AM44" i="45"/>
  <c r="AH40" i="45"/>
  <c r="G55" i="45"/>
  <c r="E59" i="45"/>
  <c r="U57" i="45"/>
  <c r="V49" i="45"/>
  <c r="AM59" i="45"/>
  <c r="I51" i="45"/>
  <c r="AI59" i="45"/>
  <c r="AD47" i="45"/>
  <c r="J50" i="45"/>
  <c r="H54" i="45"/>
  <c r="E40" i="45"/>
  <c r="C47" i="45"/>
  <c r="R59" i="45"/>
  <c r="AL54" i="45"/>
  <c r="AB57" i="45"/>
  <c r="O41" i="45"/>
  <c r="S53" i="45"/>
  <c r="N44" i="45"/>
  <c r="AF47" i="45"/>
  <c r="C98" i="1"/>
  <c r="AK56" i="45"/>
  <c r="U54" i="45"/>
  <c r="G51" i="45"/>
  <c r="X56" i="45"/>
  <c r="H47" i="45"/>
  <c r="Q53" i="45"/>
  <c r="Z42" i="45"/>
  <c r="N40" i="45"/>
  <c r="AB41" i="45"/>
  <c r="AL44" i="45"/>
  <c r="M48" i="45"/>
  <c r="D48" i="45"/>
  <c r="H50" i="45"/>
  <c r="AH46" i="45"/>
  <c r="AE56" i="45"/>
  <c r="M40" i="45"/>
  <c r="F55" i="45"/>
  <c r="I53" i="45"/>
  <c r="V41" i="45"/>
  <c r="X55" i="45"/>
  <c r="AD55" i="45"/>
  <c r="AD52" i="45"/>
  <c r="U49" i="45"/>
  <c r="H40" i="45"/>
  <c r="Y52" i="45"/>
  <c r="R44" i="45"/>
  <c r="AE44" i="45"/>
  <c r="P53" i="45"/>
  <c r="U56" i="45"/>
  <c r="U47" i="45"/>
  <c r="AG54" i="45"/>
  <c r="C51" i="45"/>
  <c r="AG44" i="45"/>
  <c r="AD56" i="45"/>
  <c r="AH57" i="45"/>
  <c r="H51" i="45"/>
  <c r="AA53" i="45"/>
  <c r="AJ46" i="45"/>
  <c r="W40" i="45"/>
  <c r="AB40" i="45"/>
  <c r="H57" i="45"/>
  <c r="AM48" i="45"/>
  <c r="AM57" i="45"/>
  <c r="W58" i="45"/>
  <c r="Z56" i="45"/>
  <c r="T46" i="45"/>
  <c r="Z53" i="45"/>
  <c r="AE42" i="45"/>
  <c r="E54" i="45"/>
  <c r="H59" i="45"/>
  <c r="N59" i="45"/>
  <c r="F50" i="45"/>
  <c r="AB53" i="45"/>
  <c r="I47" i="45"/>
  <c r="F57" i="45"/>
  <c r="I46" i="45"/>
  <c r="AA59" i="45"/>
  <c r="Q58" i="45"/>
  <c r="D41" i="45"/>
  <c r="I50" i="45"/>
  <c r="P55" i="45"/>
  <c r="Q46" i="45"/>
  <c r="C57" i="45"/>
  <c r="D50" i="45"/>
  <c r="C44" i="45"/>
  <c r="P51" i="45"/>
  <c r="S56" i="45"/>
  <c r="AG47" i="45"/>
  <c r="U46" i="45"/>
  <c r="U44" i="45"/>
  <c r="AD58" i="45"/>
  <c r="AK55" i="45"/>
  <c r="R55" i="45"/>
  <c r="B45" i="45"/>
  <c r="T42" i="45"/>
  <c r="N58" i="45"/>
  <c r="AA42" i="45"/>
  <c r="W49" i="45"/>
  <c r="AK49" i="45"/>
  <c r="AG57" i="45"/>
  <c r="AK51" i="45"/>
  <c r="D47" i="45"/>
  <c r="X47" i="45"/>
  <c r="N42" i="45"/>
  <c r="G49" i="45"/>
  <c r="W54" i="45"/>
  <c r="AD40" i="45"/>
  <c r="K58" i="45"/>
  <c r="AF42" i="45"/>
  <c r="AK50" i="45"/>
  <c r="J59" i="45"/>
  <c r="X48" i="45"/>
  <c r="M41" i="45"/>
  <c r="AA49" i="45"/>
  <c r="C55" i="45"/>
  <c r="AK40" i="45"/>
  <c r="AL41" i="45"/>
  <c r="H42" i="45"/>
  <c r="AL56" i="45"/>
  <c r="V55" i="45"/>
  <c r="AE50" i="45"/>
  <c r="V47" i="45"/>
  <c r="I58" i="45"/>
  <c r="U51" i="45"/>
  <c r="AB50" i="45"/>
  <c r="AH56" i="45"/>
  <c r="F47" i="45"/>
  <c r="Q57" i="45"/>
  <c r="R40" i="45"/>
  <c r="AD44" i="45"/>
  <c r="C58" i="45"/>
  <c r="AA46" i="45"/>
  <c r="C95" i="1"/>
  <c r="AN40" i="45"/>
  <c r="AN56" i="45"/>
  <c r="AI46" i="45"/>
  <c r="F48" i="45"/>
  <c r="J44" i="45"/>
  <c r="Q41" i="45"/>
  <c r="X57" i="45"/>
  <c r="C50" i="45"/>
  <c r="AH48" i="45"/>
  <c r="AC42" i="45"/>
  <c r="AL57" i="45"/>
  <c r="AL55" i="45"/>
  <c r="J46" i="45"/>
  <c r="AN42" i="45"/>
  <c r="D46" i="45"/>
  <c r="Z48" i="45"/>
  <c r="H46" i="45"/>
  <c r="T40" i="45"/>
  <c r="S51" i="45"/>
  <c r="M49" i="45"/>
  <c r="P50" i="45"/>
  <c r="E50" i="45"/>
  <c r="G46" i="45"/>
  <c r="E55" i="45"/>
  <c r="AM43" i="45"/>
  <c r="W56" i="45"/>
  <c r="AN51" i="45"/>
  <c r="AJ58" i="45"/>
  <c r="O53" i="45"/>
  <c r="AC48" i="45"/>
  <c r="U42" i="45"/>
  <c r="AC56" i="45"/>
  <c r="V40" i="45"/>
  <c r="D56" i="45"/>
  <c r="AL47" i="45"/>
  <c r="H58" i="45"/>
  <c r="G40" i="45"/>
  <c r="D98" i="1" l="1"/>
  <c r="D105" i="1"/>
  <c r="D96" i="1"/>
  <c r="E52" i="22"/>
  <c r="A106" i="1" s="1"/>
  <c r="E49" i="22"/>
  <c r="H49" i="22" s="1"/>
  <c r="F103" i="1" s="1"/>
  <c r="E58" i="22"/>
  <c r="A112" i="1" s="1"/>
  <c r="E47" i="22"/>
  <c r="H47" i="22" s="1"/>
  <c r="F101" i="1" s="1"/>
  <c r="E55" i="22"/>
  <c r="A109" i="1" s="1"/>
  <c r="E50" i="22"/>
  <c r="H50" i="22" s="1"/>
  <c r="F104" i="1" s="1"/>
  <c r="E45" i="22"/>
  <c r="A99" i="1" s="1"/>
  <c r="E48" i="22"/>
  <c r="H48" i="22" s="1"/>
  <c r="F102" i="1" s="1"/>
  <c r="E40" i="22"/>
  <c r="A94" i="1" s="1"/>
  <c r="E43" i="22"/>
  <c r="H43" i="22" s="1"/>
  <c r="F97" i="1" s="1"/>
  <c r="E57" i="22"/>
  <c r="A111" i="1" s="1"/>
  <c r="E54" i="22"/>
  <c r="H54" i="22" s="1"/>
  <c r="F108" i="1" s="1"/>
  <c r="E53" i="22"/>
  <c r="H53" i="22" s="1"/>
  <c r="F107" i="1" s="1"/>
  <c r="E41" i="22"/>
  <c r="H41" i="22" s="1"/>
  <c r="F95" i="1" s="1"/>
  <c r="E39" i="22"/>
  <c r="H39" i="22" s="1"/>
  <c r="F93" i="1" s="1"/>
  <c r="B15" i="45"/>
  <c r="B18" i="45"/>
  <c r="E46" i="22"/>
  <c r="A100" i="1" s="1"/>
  <c r="B23" i="45"/>
  <c r="E56" i="22"/>
  <c r="H56" i="22" s="1"/>
  <c r="F110" i="1" s="1"/>
  <c r="E111" i="1"/>
  <c r="D111" i="1"/>
  <c r="H44" i="22"/>
  <c r="F98" i="1" s="1"/>
  <c r="A98" i="1"/>
  <c r="H42" i="22"/>
  <c r="F96" i="1" s="1"/>
  <c r="A96" i="1"/>
  <c r="H51" i="22"/>
  <c r="F105" i="1" s="1"/>
  <c r="A105" i="1"/>
  <c r="AM58" i="45"/>
  <c r="C103" i="1"/>
  <c r="Y44" i="45"/>
  <c r="B44" i="45"/>
  <c r="V43" i="45"/>
  <c r="AH52" i="45"/>
  <c r="B93" i="1"/>
  <c r="C102" i="1"/>
  <c r="G52" i="45"/>
  <c r="Y41" i="45"/>
  <c r="S43" i="45"/>
  <c r="K52" i="45"/>
  <c r="Y42" i="45"/>
  <c r="B40" i="45"/>
  <c r="I52" i="45"/>
  <c r="AA45" i="45"/>
  <c r="C45" i="45"/>
  <c r="B97" i="1"/>
  <c r="AL43" i="45"/>
  <c r="L52" i="45"/>
  <c r="B59" i="45"/>
  <c r="C112" i="1"/>
  <c r="O52" i="45"/>
  <c r="B100" i="1"/>
  <c r="AH45" i="45"/>
  <c r="J45" i="45"/>
  <c r="B46" i="45"/>
  <c r="AG52" i="45"/>
  <c r="T43" i="45"/>
  <c r="B101" i="1"/>
  <c r="F52" i="45"/>
  <c r="C97" i="1"/>
  <c r="C106" i="1"/>
  <c r="B58" i="45"/>
  <c r="R45" i="45"/>
  <c r="Y53" i="45"/>
  <c r="H43" i="45"/>
  <c r="AA52" i="45"/>
  <c r="C101" i="1"/>
  <c r="B99" i="1"/>
  <c r="AM40" i="45"/>
  <c r="W43" i="45"/>
  <c r="E45" i="45"/>
  <c r="AD43" i="45"/>
  <c r="Z52" i="45"/>
  <c r="M52" i="45"/>
  <c r="AD45" i="45"/>
  <c r="Y58" i="45"/>
  <c r="Q43" i="45"/>
  <c r="Y48" i="45"/>
  <c r="B43" i="45"/>
  <c r="K43" i="45"/>
  <c r="X45" i="45"/>
  <c r="C52" i="45"/>
  <c r="R52" i="45"/>
  <c r="B54" i="45"/>
  <c r="AK45" i="45"/>
  <c r="L43" i="45"/>
  <c r="X52" i="45"/>
  <c r="B53" i="45"/>
  <c r="C94" i="1"/>
  <c r="D52" i="45"/>
  <c r="AF45" i="45"/>
  <c r="B48" i="45"/>
  <c r="B107" i="1"/>
  <c r="Y55" i="45"/>
  <c r="Y57" i="45"/>
  <c r="AM47" i="45"/>
  <c r="B57" i="45"/>
  <c r="AE43" i="45"/>
  <c r="U43" i="45"/>
  <c r="W52" i="45"/>
  <c r="M45" i="45"/>
  <c r="AB45" i="45"/>
  <c r="Z45" i="45"/>
  <c r="Y56" i="45"/>
  <c r="AJ52" i="45"/>
  <c r="N52" i="45"/>
  <c r="AB52" i="45"/>
  <c r="I43" i="45"/>
  <c r="B47" i="45"/>
  <c r="C110" i="1"/>
  <c r="AL52" i="45"/>
  <c r="D45" i="45"/>
  <c r="Y51" i="45"/>
  <c r="AG45" i="45"/>
  <c r="AN52" i="45"/>
  <c r="W45" i="45"/>
  <c r="X43" i="45"/>
  <c r="B110" i="1"/>
  <c r="N43" i="45"/>
  <c r="Q45" i="45"/>
  <c r="AM54" i="45"/>
  <c r="AC45" i="45"/>
  <c r="AN45" i="45"/>
  <c r="V52" i="45"/>
  <c r="F45" i="45"/>
  <c r="G43" i="45"/>
  <c r="P43" i="45"/>
  <c r="B104" i="1"/>
  <c r="B56" i="45"/>
  <c r="B55" i="45"/>
  <c r="AI52" i="45"/>
  <c r="AJ45" i="45"/>
  <c r="C109" i="1"/>
  <c r="J52" i="45"/>
  <c r="F43" i="45"/>
  <c r="B103" i="1"/>
  <c r="R43" i="45"/>
  <c r="P45" i="45"/>
  <c r="T45" i="45"/>
  <c r="AI43" i="45"/>
  <c r="N45" i="45"/>
  <c r="AC43" i="45"/>
  <c r="AK52" i="45"/>
  <c r="B94" i="1"/>
  <c r="Y49" i="45"/>
  <c r="E52" i="45"/>
  <c r="C93" i="1"/>
  <c r="U45" i="45"/>
  <c r="B109" i="1"/>
  <c r="C100" i="1"/>
  <c r="AI45" i="45"/>
  <c r="AH43" i="45"/>
  <c r="AE45" i="45"/>
  <c r="G45" i="45"/>
  <c r="I45" i="45"/>
  <c r="P52" i="45"/>
  <c r="Q52" i="45"/>
  <c r="AM55" i="45"/>
  <c r="C43" i="45"/>
  <c r="AN43" i="45"/>
  <c r="AK43" i="45"/>
  <c r="O45" i="45"/>
  <c r="M43" i="45"/>
  <c r="C111" i="1"/>
  <c r="C104" i="1"/>
  <c r="S52" i="45"/>
  <c r="AJ43" i="45"/>
  <c r="AL45" i="45"/>
  <c r="U52" i="45"/>
  <c r="B52" i="45"/>
  <c r="Z43" i="45"/>
  <c r="Y46" i="45"/>
  <c r="Y50" i="45"/>
  <c r="J43" i="45"/>
  <c r="AC52" i="45"/>
  <c r="AG43" i="45"/>
  <c r="B106" i="1"/>
  <c r="E43" i="45"/>
  <c r="AF43" i="45"/>
  <c r="B108" i="1"/>
  <c r="AE52" i="45"/>
  <c r="V45" i="45"/>
  <c r="B49" i="45"/>
  <c r="T52" i="45"/>
  <c r="K45" i="45"/>
  <c r="C99" i="1"/>
  <c r="L45" i="45"/>
  <c r="B95" i="1"/>
  <c r="H45" i="45"/>
  <c r="D43" i="45"/>
  <c r="AF52" i="45"/>
  <c r="Y59" i="45"/>
  <c r="S45" i="45"/>
  <c r="Y54" i="45"/>
  <c r="B41" i="45"/>
  <c r="B112" i="1"/>
  <c r="H52" i="45"/>
  <c r="AA43" i="45"/>
  <c r="B51" i="45"/>
  <c r="D110" i="1" l="1"/>
  <c r="E110" i="1"/>
  <c r="D108" i="1"/>
  <c r="B28" i="45"/>
  <c r="AM79" i="45" s="1"/>
  <c r="B27" i="45"/>
  <c r="AM78" i="45" s="1"/>
  <c r="D102" i="1"/>
  <c r="D107" i="1"/>
  <c r="B31" i="45"/>
  <c r="AM82" i="45" s="1"/>
  <c r="B30" i="45"/>
  <c r="AM81" i="45" s="1"/>
  <c r="AN60" i="45"/>
  <c r="AN66" i="45" s="1"/>
  <c r="AM60" i="45"/>
  <c r="AM66" i="45" s="1"/>
  <c r="H58" i="22"/>
  <c r="F112" i="1" s="1"/>
  <c r="H55" i="22"/>
  <c r="F109" i="1" s="1"/>
  <c r="AM18" i="45"/>
  <c r="O23" i="45"/>
  <c r="AM23" i="45"/>
  <c r="AH15" i="45"/>
  <c r="AM15" i="45"/>
  <c r="H40" i="22"/>
  <c r="F94" i="1" s="1"/>
  <c r="H57" i="22"/>
  <c r="F111" i="1" s="1"/>
  <c r="A108" i="1"/>
  <c r="A103" i="1"/>
  <c r="A104" i="1"/>
  <c r="A95" i="1"/>
  <c r="A107" i="1"/>
  <c r="H52" i="22"/>
  <c r="F106" i="1" s="1"/>
  <c r="H45" i="22"/>
  <c r="F99" i="1" s="1"/>
  <c r="A93" i="1"/>
  <c r="A97" i="1"/>
  <c r="A101" i="1"/>
  <c r="A102" i="1"/>
  <c r="D104" i="1"/>
  <c r="V60" i="45"/>
  <c r="V66" i="45" s="1"/>
  <c r="B24" i="45"/>
  <c r="B29" i="45"/>
  <c r="Y80" i="45" s="1"/>
  <c r="B22" i="45"/>
  <c r="D109" i="1"/>
  <c r="E109" i="1"/>
  <c r="L60" i="45"/>
  <c r="L66" i="45" s="1"/>
  <c r="D18" i="45"/>
  <c r="B14" i="45"/>
  <c r="D106" i="1"/>
  <c r="B21" i="45"/>
  <c r="D101" i="1"/>
  <c r="D97" i="1"/>
  <c r="B26" i="45"/>
  <c r="D94" i="1"/>
  <c r="B17" i="45"/>
  <c r="AD15" i="45"/>
  <c r="M15" i="45"/>
  <c r="AL15" i="45"/>
  <c r="O15" i="45"/>
  <c r="U15" i="45"/>
  <c r="N15" i="45"/>
  <c r="AG15" i="45"/>
  <c r="AE15" i="45"/>
  <c r="D15" i="45"/>
  <c r="AB15" i="45"/>
  <c r="G15" i="45"/>
  <c r="S15" i="45"/>
  <c r="AN15" i="45"/>
  <c r="R15" i="45"/>
  <c r="AA15" i="45"/>
  <c r="K15" i="45"/>
  <c r="E15" i="45"/>
  <c r="AJ15" i="45"/>
  <c r="P15" i="45"/>
  <c r="I15" i="45"/>
  <c r="T15" i="45"/>
  <c r="X15" i="45"/>
  <c r="V15" i="45"/>
  <c r="D103" i="1"/>
  <c r="D95" i="1"/>
  <c r="AH60" i="45"/>
  <c r="AH69" i="45" s="1"/>
  <c r="B16" i="45"/>
  <c r="AD60" i="45"/>
  <c r="AD69" i="45" s="1"/>
  <c r="B32" i="45"/>
  <c r="AM83" i="45" s="1"/>
  <c r="E112" i="1"/>
  <c r="D112" i="1"/>
  <c r="AI15" i="45"/>
  <c r="AC15" i="45"/>
  <c r="L15" i="45"/>
  <c r="Y15" i="45"/>
  <c r="W15" i="45"/>
  <c r="AF15" i="45"/>
  <c r="J15" i="45"/>
  <c r="H15" i="45"/>
  <c r="Z15" i="45"/>
  <c r="F15" i="45"/>
  <c r="AK15" i="45"/>
  <c r="Q15" i="45"/>
  <c r="C15" i="45"/>
  <c r="Y18" i="45"/>
  <c r="O18" i="45"/>
  <c r="N18" i="45"/>
  <c r="F18" i="45"/>
  <c r="T18" i="45"/>
  <c r="AF18" i="45"/>
  <c r="M18" i="45"/>
  <c r="J18" i="45"/>
  <c r="AN18" i="45"/>
  <c r="Z18" i="45"/>
  <c r="U18" i="45"/>
  <c r="I18" i="45"/>
  <c r="L18" i="45"/>
  <c r="AL18" i="45"/>
  <c r="AD18" i="45"/>
  <c r="AB60" i="45"/>
  <c r="AB74" i="45" s="1"/>
  <c r="AF60" i="45"/>
  <c r="AF74" i="45" s="1"/>
  <c r="N60" i="45"/>
  <c r="N69" i="45" s="1"/>
  <c r="AG60" i="45"/>
  <c r="AG74" i="45" s="1"/>
  <c r="B13" i="45"/>
  <c r="F60" i="45"/>
  <c r="F74" i="45" s="1"/>
  <c r="R60" i="45"/>
  <c r="R74" i="45" s="1"/>
  <c r="Y60" i="45"/>
  <c r="Y66" i="45" s="1"/>
  <c r="AL60" i="45"/>
  <c r="AL74" i="45" s="1"/>
  <c r="AK60" i="45"/>
  <c r="AK74" i="45" s="1"/>
  <c r="B25" i="45"/>
  <c r="H60" i="45"/>
  <c r="Q60" i="45"/>
  <c r="Q69" i="45" s="1"/>
  <c r="I60" i="45"/>
  <c r="I66" i="45" s="1"/>
  <c r="T60" i="45"/>
  <c r="T74" i="45" s="1"/>
  <c r="G60" i="45"/>
  <c r="G66" i="45" s="1"/>
  <c r="W60" i="45"/>
  <c r="W69" i="45" s="1"/>
  <c r="U60" i="45"/>
  <c r="U74" i="45" s="1"/>
  <c r="P60" i="45"/>
  <c r="P74" i="45" s="1"/>
  <c r="AE60" i="45"/>
  <c r="AE69" i="45" s="1"/>
  <c r="X60" i="45"/>
  <c r="X74" i="45" s="1"/>
  <c r="D93" i="1"/>
  <c r="B113" i="1"/>
  <c r="AJ60" i="45"/>
  <c r="AJ69" i="45" s="1"/>
  <c r="AC60" i="45"/>
  <c r="AC69" i="45" s="1"/>
  <c r="AA60" i="45"/>
  <c r="AA69" i="45" s="1"/>
  <c r="C60" i="45"/>
  <c r="C74" i="45" s="1"/>
  <c r="AI60" i="45"/>
  <c r="AI74" i="45" s="1"/>
  <c r="J60" i="45"/>
  <c r="J66" i="45" s="1"/>
  <c r="S60" i="45"/>
  <c r="S74" i="45" s="1"/>
  <c r="O60" i="45"/>
  <c r="O74" i="45" s="1"/>
  <c r="K60" i="45"/>
  <c r="K74" i="45" s="1"/>
  <c r="D60" i="45"/>
  <c r="D74" i="45" s="1"/>
  <c r="E60" i="45"/>
  <c r="E74" i="45" s="1"/>
  <c r="M60" i="45"/>
  <c r="M74" i="45" s="1"/>
  <c r="Z60" i="45"/>
  <c r="Z69" i="45" s="1"/>
  <c r="AK18" i="45"/>
  <c r="W18" i="45"/>
  <c r="G18" i="45"/>
  <c r="H46" i="22"/>
  <c r="F100" i="1" s="1"/>
  <c r="E18" i="45"/>
  <c r="AI18" i="45"/>
  <c r="S18" i="45"/>
  <c r="X18" i="45"/>
  <c r="AB18" i="45"/>
  <c r="H18" i="45"/>
  <c r="P18" i="45"/>
  <c r="AJ18" i="45"/>
  <c r="AH18" i="45"/>
  <c r="K18" i="45"/>
  <c r="AA18" i="45"/>
  <c r="C18" i="45"/>
  <c r="R18" i="45"/>
  <c r="V18" i="45"/>
  <c r="AG18" i="45"/>
  <c r="AC18" i="45"/>
  <c r="Q18" i="45"/>
  <c r="AE18" i="45"/>
  <c r="H74" i="45"/>
  <c r="D99" i="1"/>
  <c r="C113" i="1"/>
  <c r="E104" i="1" s="1"/>
  <c r="D100" i="1"/>
  <c r="B20" i="45"/>
  <c r="B60" i="45"/>
  <c r="B19" i="45"/>
  <c r="A110" i="1"/>
  <c r="N23" i="45"/>
  <c r="AH23" i="45"/>
  <c r="D23" i="45"/>
  <c r="AA23" i="45"/>
  <c r="T23" i="45"/>
  <c r="I23" i="45"/>
  <c r="M23" i="45"/>
  <c r="AN23" i="45"/>
  <c r="P23" i="45"/>
  <c r="F23" i="45"/>
  <c r="V23" i="45"/>
  <c r="AL23" i="45"/>
  <c r="W23" i="45"/>
  <c r="U23" i="45"/>
  <c r="E23" i="45"/>
  <c r="AD23" i="45"/>
  <c r="R23" i="45"/>
  <c r="AF23" i="45"/>
  <c r="L23" i="45"/>
  <c r="AB23" i="45"/>
  <c r="AJ23" i="45"/>
  <c r="S23" i="45"/>
  <c r="C23" i="45"/>
  <c r="Y23" i="45"/>
  <c r="Q23" i="45"/>
  <c r="X23" i="45"/>
  <c r="G23" i="45"/>
  <c r="AE23" i="45"/>
  <c r="AC23" i="45"/>
  <c r="J23" i="45"/>
  <c r="K23" i="45"/>
  <c r="AI23" i="45"/>
  <c r="AG23" i="45"/>
  <c r="H23" i="45"/>
  <c r="Z23" i="45"/>
  <c r="AK23" i="45"/>
  <c r="E108" i="1" l="1"/>
  <c r="Q28" i="45"/>
  <c r="Y79" i="45"/>
  <c r="AL28" i="45"/>
  <c r="T28" i="45"/>
  <c r="AI79" i="45"/>
  <c r="F28" i="45"/>
  <c r="S28" i="45"/>
  <c r="AG28" i="45"/>
  <c r="AB79" i="45"/>
  <c r="P79" i="45"/>
  <c r="Z79" i="45"/>
  <c r="R28" i="45"/>
  <c r="B79" i="45"/>
  <c r="V79" i="45"/>
  <c r="X28" i="45"/>
  <c r="AJ79" i="45"/>
  <c r="P28" i="45"/>
  <c r="S79" i="45"/>
  <c r="U79" i="45"/>
  <c r="AG79" i="45"/>
  <c r="N79" i="45"/>
  <c r="AC79" i="45"/>
  <c r="AM28" i="45"/>
  <c r="AL79" i="45"/>
  <c r="I79" i="45"/>
  <c r="AE28" i="45"/>
  <c r="AF79" i="45"/>
  <c r="Q79" i="45"/>
  <c r="O28" i="45"/>
  <c r="AN79" i="45"/>
  <c r="W79" i="45"/>
  <c r="F79" i="45"/>
  <c r="V28" i="45"/>
  <c r="C28" i="45"/>
  <c r="AB28" i="45"/>
  <c r="C79" i="45"/>
  <c r="G28" i="45"/>
  <c r="D79" i="45"/>
  <c r="AH79" i="45"/>
  <c r="E79" i="45"/>
  <c r="M79" i="45"/>
  <c r="O79" i="45"/>
  <c r="W28" i="45"/>
  <c r="E28" i="45"/>
  <c r="L79" i="45"/>
  <c r="AJ28" i="45"/>
  <c r="G79" i="45"/>
  <c r="H79" i="45"/>
  <c r="L28" i="45"/>
  <c r="H28" i="45"/>
  <c r="AD28" i="45"/>
  <c r="AC28" i="45"/>
  <c r="T79" i="45"/>
  <c r="M28" i="45"/>
  <c r="U28" i="45"/>
  <c r="Z28" i="45"/>
  <c r="J79" i="45"/>
  <c r="AH28" i="45"/>
  <c r="AK28" i="45"/>
  <c r="R79" i="45"/>
  <c r="J28" i="45"/>
  <c r="AA79" i="45"/>
  <c r="Y28" i="45"/>
  <c r="I28" i="45"/>
  <c r="K79" i="45"/>
  <c r="X79" i="45"/>
  <c r="AN28" i="45"/>
  <c r="N28" i="45"/>
  <c r="D28" i="45"/>
  <c r="AI28" i="45"/>
  <c r="AA28" i="45"/>
  <c r="AK79" i="45"/>
  <c r="K28" i="45"/>
  <c r="AF28" i="45"/>
  <c r="AD79" i="45"/>
  <c r="AE79" i="45"/>
  <c r="L78" i="45"/>
  <c r="AH27" i="45"/>
  <c r="C27" i="45"/>
  <c r="N27" i="45"/>
  <c r="AF78" i="45"/>
  <c r="AE27" i="45"/>
  <c r="L27" i="45"/>
  <c r="X27" i="45"/>
  <c r="M27" i="45"/>
  <c r="N78" i="45"/>
  <c r="J78" i="45"/>
  <c r="AC78" i="45"/>
  <c r="F78" i="45"/>
  <c r="U78" i="45"/>
  <c r="Z78" i="45"/>
  <c r="AN27" i="45"/>
  <c r="AL27" i="45"/>
  <c r="P78" i="45"/>
  <c r="AE78" i="45"/>
  <c r="P27" i="45"/>
  <c r="G27" i="45"/>
  <c r="E78" i="45"/>
  <c r="C78" i="45"/>
  <c r="AD78" i="45"/>
  <c r="V78" i="45"/>
  <c r="V27" i="45"/>
  <c r="J27" i="45"/>
  <c r="AH78" i="45"/>
  <c r="S78" i="45"/>
  <c r="Y78" i="45"/>
  <c r="AA78" i="45"/>
  <c r="I78" i="45"/>
  <c r="I27" i="45"/>
  <c r="X78" i="45"/>
  <c r="U27" i="45"/>
  <c r="AG78" i="45"/>
  <c r="S27" i="45"/>
  <c r="F27" i="45"/>
  <c r="AL78" i="45"/>
  <c r="AJ27" i="45"/>
  <c r="B78" i="45"/>
  <c r="AK27" i="45"/>
  <c r="H27" i="45"/>
  <c r="AA27" i="45"/>
  <c r="AG27" i="45"/>
  <c r="AK78" i="45"/>
  <c r="W78" i="45"/>
  <c r="E27" i="45"/>
  <c r="W27" i="45"/>
  <c r="Z27" i="45"/>
  <c r="Q27" i="45"/>
  <c r="K27" i="45"/>
  <c r="AN78" i="45"/>
  <c r="O27" i="45"/>
  <c r="T78" i="45"/>
  <c r="AF27" i="45"/>
  <c r="T27" i="45"/>
  <c r="D27" i="45"/>
  <c r="H78" i="45"/>
  <c r="O78" i="45"/>
  <c r="AI78" i="45"/>
  <c r="AD27" i="45"/>
  <c r="Y27" i="45"/>
  <c r="AB78" i="45"/>
  <c r="Q78" i="45"/>
  <c r="G78" i="45"/>
  <c r="AB27" i="45"/>
  <c r="M78" i="45"/>
  <c r="AJ78" i="45"/>
  <c r="AC27" i="45"/>
  <c r="D78" i="45"/>
  <c r="AI27" i="45"/>
  <c r="K78" i="45"/>
  <c r="R27" i="45"/>
  <c r="AE74" i="45"/>
  <c r="AH74" i="45"/>
  <c r="R78" i="45"/>
  <c r="AM27" i="45"/>
  <c r="I82" i="45"/>
  <c r="Z31" i="45"/>
  <c r="O82" i="45"/>
  <c r="AC82" i="45"/>
  <c r="D31" i="45"/>
  <c r="K82" i="45"/>
  <c r="F81" i="45"/>
  <c r="S81" i="45"/>
  <c r="L74" i="45"/>
  <c r="Y74" i="45"/>
  <c r="AN74" i="45"/>
  <c r="AC74" i="45"/>
  <c r="G74" i="45"/>
  <c r="AM76" i="45"/>
  <c r="W74" i="45"/>
  <c r="I74" i="45"/>
  <c r="AD74" i="45"/>
  <c r="J74" i="45"/>
  <c r="Q74" i="45"/>
  <c r="Z74" i="45"/>
  <c r="AJ74" i="45"/>
  <c r="AM77" i="45"/>
  <c r="J81" i="45"/>
  <c r="AA74" i="45"/>
  <c r="V74" i="45"/>
  <c r="N74" i="45"/>
  <c r="M81" i="45"/>
  <c r="U30" i="45"/>
  <c r="R81" i="45"/>
  <c r="AM75" i="45"/>
  <c r="AM74" i="45"/>
  <c r="E95" i="1"/>
  <c r="E105" i="1"/>
  <c r="E106" i="1"/>
  <c r="AL30" i="45"/>
  <c r="N82" i="45"/>
  <c r="V31" i="45"/>
  <c r="X81" i="45"/>
  <c r="E81" i="45"/>
  <c r="AD30" i="45"/>
  <c r="R82" i="45"/>
  <c r="AG82" i="45"/>
  <c r="AG81" i="45"/>
  <c r="V81" i="45"/>
  <c r="Y31" i="45"/>
  <c r="Z30" i="45"/>
  <c r="X30" i="45"/>
  <c r="M82" i="45"/>
  <c r="O81" i="45"/>
  <c r="C81" i="45"/>
  <c r="AA82" i="45"/>
  <c r="P31" i="45"/>
  <c r="AN30" i="45"/>
  <c r="G81" i="45"/>
  <c r="P81" i="45"/>
  <c r="AL81" i="45"/>
  <c r="AH30" i="45"/>
  <c r="AI30" i="45"/>
  <c r="H30" i="45"/>
  <c r="AA81" i="45"/>
  <c r="AG30" i="45"/>
  <c r="AA30" i="45"/>
  <c r="Y81" i="45"/>
  <c r="F30" i="45"/>
  <c r="K30" i="45"/>
  <c r="AC81" i="45"/>
  <c r="T30" i="45"/>
  <c r="J30" i="45"/>
  <c r="N30" i="45"/>
  <c r="N81" i="45"/>
  <c r="E103" i="1"/>
  <c r="E107" i="1"/>
  <c r="AE82" i="45"/>
  <c r="G82" i="45"/>
  <c r="E31" i="45"/>
  <c r="AE31" i="45"/>
  <c r="Q31" i="45"/>
  <c r="AH31" i="45"/>
  <c r="D82" i="45"/>
  <c r="AI82" i="45"/>
  <c r="U82" i="45"/>
  <c r="S82" i="45"/>
  <c r="T31" i="45"/>
  <c r="AD82" i="45"/>
  <c r="V82" i="45"/>
  <c r="J31" i="45"/>
  <c r="AL31" i="45"/>
  <c r="AC31" i="45"/>
  <c r="H31" i="45"/>
  <c r="K31" i="45"/>
  <c r="Z82" i="45"/>
  <c r="W82" i="45"/>
  <c r="B82" i="45"/>
  <c r="G31" i="45"/>
  <c r="F31" i="45"/>
  <c r="L31" i="45"/>
  <c r="AN82" i="45"/>
  <c r="R31" i="45"/>
  <c r="AJ31" i="45"/>
  <c r="U31" i="45"/>
  <c r="X31" i="45"/>
  <c r="AF82" i="45"/>
  <c r="Y82" i="45"/>
  <c r="AH82" i="45"/>
  <c r="J82" i="45"/>
  <c r="AK31" i="45"/>
  <c r="T82" i="45"/>
  <c r="AI31" i="45"/>
  <c r="AA31" i="45"/>
  <c r="I31" i="45"/>
  <c r="AB31" i="45"/>
  <c r="AD31" i="45"/>
  <c r="AL82" i="45"/>
  <c r="O31" i="45"/>
  <c r="AN31" i="45"/>
  <c r="AJ82" i="45"/>
  <c r="L82" i="45"/>
  <c r="AF31" i="45"/>
  <c r="M31" i="45"/>
  <c r="C82" i="45"/>
  <c r="Q82" i="45"/>
  <c r="W31" i="45"/>
  <c r="AB82" i="45"/>
  <c r="P82" i="45"/>
  <c r="H82" i="45"/>
  <c r="C31" i="45"/>
  <c r="F82" i="45"/>
  <c r="X82" i="45"/>
  <c r="N31" i="45"/>
  <c r="S31" i="45"/>
  <c r="E82" i="45"/>
  <c r="AG31" i="45"/>
  <c r="AK82" i="45"/>
  <c r="P30" i="45"/>
  <c r="O30" i="45"/>
  <c r="L81" i="45"/>
  <c r="R30" i="45"/>
  <c r="D30" i="45"/>
  <c r="Y30" i="45"/>
  <c r="E30" i="45"/>
  <c r="I30" i="45"/>
  <c r="AF30" i="45"/>
  <c r="AE30" i="45"/>
  <c r="AF81" i="45"/>
  <c r="AM31" i="45"/>
  <c r="B80" i="45"/>
  <c r="AD81" i="45"/>
  <c r="Q81" i="45"/>
  <c r="U81" i="45"/>
  <c r="AN81" i="45"/>
  <c r="AH81" i="45"/>
  <c r="S30" i="45"/>
  <c r="W30" i="45"/>
  <c r="D81" i="45"/>
  <c r="H81" i="45"/>
  <c r="T81" i="45"/>
  <c r="Q30" i="45"/>
  <c r="AJ30" i="45"/>
  <c r="L30" i="45"/>
  <c r="AE81" i="45"/>
  <c r="B81" i="45"/>
  <c r="M30" i="45"/>
  <c r="V30" i="45"/>
  <c r="C30" i="45"/>
  <c r="G30" i="45"/>
  <c r="K81" i="45"/>
  <c r="Z81" i="45"/>
  <c r="AC30" i="45"/>
  <c r="AI81" i="45"/>
  <c r="AK81" i="45"/>
  <c r="AJ81" i="45"/>
  <c r="AK30" i="45"/>
  <c r="I81" i="45"/>
  <c r="W81" i="45"/>
  <c r="AM33" i="45"/>
  <c r="AB30" i="45"/>
  <c r="AB81" i="45"/>
  <c r="AM30" i="45"/>
  <c r="AN69" i="45"/>
  <c r="AM68" i="45"/>
  <c r="AM65" i="45"/>
  <c r="AM69" i="45"/>
  <c r="AM72" i="45"/>
  <c r="AM73" i="45"/>
  <c r="AM20" i="45"/>
  <c r="AM71" i="45"/>
  <c r="AM13" i="45"/>
  <c r="AM64" i="45"/>
  <c r="AM16" i="45"/>
  <c r="AM67" i="45"/>
  <c r="AM19" i="45"/>
  <c r="AM70" i="45"/>
  <c r="S80" i="45"/>
  <c r="AM80" i="45"/>
  <c r="P76" i="45"/>
  <c r="AM25" i="45"/>
  <c r="H21" i="45"/>
  <c r="AM21" i="45"/>
  <c r="AK22" i="45"/>
  <c r="AM22" i="45"/>
  <c r="AC29" i="45"/>
  <c r="AM29" i="45"/>
  <c r="AC75" i="45"/>
  <c r="AM24" i="45"/>
  <c r="R17" i="45"/>
  <c r="AM17" i="45"/>
  <c r="AK14" i="45"/>
  <c r="AM14" i="45"/>
  <c r="Q32" i="45"/>
  <c r="AM32" i="45"/>
  <c r="K77" i="45"/>
  <c r="AM26" i="45"/>
  <c r="AL29" i="45"/>
  <c r="Z29" i="45"/>
  <c r="AJ29" i="45"/>
  <c r="AE80" i="45"/>
  <c r="P29" i="45"/>
  <c r="R80" i="45"/>
  <c r="U80" i="45"/>
  <c r="AF80" i="45"/>
  <c r="D80" i="45"/>
  <c r="M80" i="45"/>
  <c r="AI29" i="45"/>
  <c r="W80" i="45"/>
  <c r="AK80" i="45"/>
  <c r="I29" i="45"/>
  <c r="AG80" i="45"/>
  <c r="N29" i="45"/>
  <c r="J29" i="45"/>
  <c r="O29" i="45"/>
  <c r="AD80" i="45"/>
  <c r="J80" i="45"/>
  <c r="G29" i="45"/>
  <c r="AB29" i="45"/>
  <c r="AJ80" i="45"/>
  <c r="Q80" i="45"/>
  <c r="Q29" i="45"/>
  <c r="T80" i="45"/>
  <c r="V29" i="45"/>
  <c r="AL80" i="45"/>
  <c r="AI80" i="45"/>
  <c r="F29" i="45"/>
  <c r="L80" i="45"/>
  <c r="V80" i="45"/>
  <c r="AG29" i="45"/>
  <c r="P80" i="45"/>
  <c r="N80" i="45"/>
  <c r="K80" i="45"/>
  <c r="AN29" i="45"/>
  <c r="AH29" i="45"/>
  <c r="AA29" i="45"/>
  <c r="AD29" i="45"/>
  <c r="AB80" i="45"/>
  <c r="Y29" i="45"/>
  <c r="AE29" i="45"/>
  <c r="G80" i="45"/>
  <c r="AC80" i="45"/>
  <c r="L29" i="45"/>
  <c r="AA80" i="45"/>
  <c r="F80" i="45"/>
  <c r="AN80" i="45"/>
  <c r="C80" i="45"/>
  <c r="X80" i="45"/>
  <c r="O80" i="45"/>
  <c r="M29" i="45"/>
  <c r="AH80" i="45"/>
  <c r="K29" i="45"/>
  <c r="S29" i="45"/>
  <c r="R29" i="45"/>
  <c r="I80" i="45"/>
  <c r="X29" i="45"/>
  <c r="H29" i="45"/>
  <c r="E29" i="45"/>
  <c r="AK29" i="45"/>
  <c r="E80" i="45"/>
  <c r="U29" i="45"/>
  <c r="H80" i="45"/>
  <c r="T29" i="45"/>
  <c r="Z80" i="45"/>
  <c r="D29" i="45"/>
  <c r="AF29" i="45"/>
  <c r="N14" i="45"/>
  <c r="AN65" i="45"/>
  <c r="AI24" i="45"/>
  <c r="Y22" i="45"/>
  <c r="K73" i="45"/>
  <c r="AH22" i="45"/>
  <c r="M24" i="45"/>
  <c r="W22" i="45"/>
  <c r="C14" i="45"/>
  <c r="L73" i="45"/>
  <c r="P22" i="45"/>
  <c r="Z22" i="45"/>
  <c r="T24" i="45"/>
  <c r="F22" i="45"/>
  <c r="E22" i="45"/>
  <c r="C22" i="45"/>
  <c r="V22" i="45"/>
  <c r="AN72" i="45"/>
  <c r="T22" i="45"/>
  <c r="K22" i="45"/>
  <c r="O22" i="45"/>
  <c r="L22" i="45"/>
  <c r="I22" i="45"/>
  <c r="AB22" i="45"/>
  <c r="U22" i="45"/>
  <c r="V14" i="45"/>
  <c r="C17" i="45"/>
  <c r="AN75" i="45"/>
  <c r="T75" i="45"/>
  <c r="F14" i="45"/>
  <c r="E14" i="45"/>
  <c r="X75" i="45"/>
  <c r="V75" i="45"/>
  <c r="AE14" i="45"/>
  <c r="AA75" i="45"/>
  <c r="F24" i="45"/>
  <c r="T14" i="45"/>
  <c r="AI14" i="45"/>
  <c r="AG22" i="45"/>
  <c r="H75" i="45"/>
  <c r="W24" i="45"/>
  <c r="AB24" i="45"/>
  <c r="AK75" i="45"/>
  <c r="AJ14" i="45"/>
  <c r="V68" i="45"/>
  <c r="Q22" i="45"/>
  <c r="AF24" i="45"/>
  <c r="AA22" i="45"/>
  <c r="V24" i="45"/>
  <c r="K24" i="45"/>
  <c r="D14" i="45"/>
  <c r="S14" i="45"/>
  <c r="Q14" i="45"/>
  <c r="AN14" i="45"/>
  <c r="AD14" i="45"/>
  <c r="AB14" i="45"/>
  <c r="AN68" i="45"/>
  <c r="M17" i="45"/>
  <c r="F17" i="45"/>
  <c r="AL75" i="45"/>
  <c r="O24" i="45"/>
  <c r="F75" i="45"/>
  <c r="AD24" i="45"/>
  <c r="AH24" i="45"/>
  <c r="V65" i="45"/>
  <c r="AA14" i="45"/>
  <c r="AF14" i="45"/>
  <c r="M14" i="45"/>
  <c r="AL14" i="45"/>
  <c r="I14" i="45"/>
  <c r="J17" i="45"/>
  <c r="H17" i="45"/>
  <c r="K14" i="45"/>
  <c r="I24" i="45"/>
  <c r="AE75" i="45"/>
  <c r="AN24" i="45"/>
  <c r="D24" i="45"/>
  <c r="L24" i="45"/>
  <c r="L14" i="45"/>
  <c r="O14" i="45"/>
  <c r="H14" i="45"/>
  <c r="AC14" i="45"/>
  <c r="I17" i="45"/>
  <c r="X17" i="45"/>
  <c r="AI17" i="45"/>
  <c r="G24" i="45"/>
  <c r="I75" i="45"/>
  <c r="Q24" i="45"/>
  <c r="AD75" i="45"/>
  <c r="J24" i="45"/>
  <c r="U14" i="45"/>
  <c r="Y14" i="45"/>
  <c r="R14" i="45"/>
  <c r="L65" i="45"/>
  <c r="AG14" i="45"/>
  <c r="K17" i="45"/>
  <c r="AF17" i="45"/>
  <c r="AL17" i="45"/>
  <c r="M75" i="45"/>
  <c r="AK24" i="45"/>
  <c r="K75" i="45"/>
  <c r="AF75" i="45"/>
  <c r="O75" i="45"/>
  <c r="L68" i="45"/>
  <c r="AC17" i="45"/>
  <c r="Z17" i="45"/>
  <c r="AH14" i="45"/>
  <c r="Z14" i="45"/>
  <c r="J14" i="45"/>
  <c r="W14" i="45"/>
  <c r="AN17" i="45"/>
  <c r="AJ17" i="45"/>
  <c r="P24" i="45"/>
  <c r="N75" i="45"/>
  <c r="Y24" i="45"/>
  <c r="S24" i="45"/>
  <c r="S75" i="45"/>
  <c r="X14" i="45"/>
  <c r="G14" i="45"/>
  <c r="Q17" i="45"/>
  <c r="U17" i="45"/>
  <c r="V73" i="45"/>
  <c r="AI73" i="45"/>
  <c r="V64" i="45"/>
  <c r="L69" i="45"/>
  <c r="C75" i="45"/>
  <c r="L75" i="45"/>
  <c r="D75" i="45"/>
  <c r="AE24" i="45"/>
  <c r="AJ75" i="45"/>
  <c r="G75" i="45"/>
  <c r="AG24" i="45"/>
  <c r="AD22" i="45"/>
  <c r="M73" i="45"/>
  <c r="AG73" i="45"/>
  <c r="AJ24" i="45"/>
  <c r="E24" i="45"/>
  <c r="R75" i="45"/>
  <c r="P75" i="45"/>
  <c r="U24" i="45"/>
  <c r="AI75" i="45"/>
  <c r="AK17" i="45"/>
  <c r="AH17" i="45"/>
  <c r="P14" i="45"/>
  <c r="T17" i="45"/>
  <c r="AI22" i="45"/>
  <c r="H22" i="45"/>
  <c r="E73" i="45"/>
  <c r="P73" i="45"/>
  <c r="V69" i="45"/>
  <c r="O17" i="45"/>
  <c r="W17" i="45"/>
  <c r="E17" i="45"/>
  <c r="X22" i="45"/>
  <c r="J22" i="45"/>
  <c r="AC22" i="45"/>
  <c r="G22" i="45"/>
  <c r="S22" i="45"/>
  <c r="L17" i="45"/>
  <c r="Y17" i="45"/>
  <c r="D17" i="45"/>
  <c r="P17" i="45"/>
  <c r="N17" i="45"/>
  <c r="C29" i="45"/>
  <c r="D22" i="45"/>
  <c r="AJ22" i="45"/>
  <c r="N22" i="45"/>
  <c r="AF22" i="45"/>
  <c r="AL22" i="45"/>
  <c r="M22" i="45"/>
  <c r="O73" i="45"/>
  <c r="R24" i="45"/>
  <c r="AL24" i="45"/>
  <c r="Y75" i="45"/>
  <c r="AH75" i="45"/>
  <c r="E75" i="45"/>
  <c r="H24" i="45"/>
  <c r="Q75" i="45"/>
  <c r="AB75" i="45"/>
  <c r="AA24" i="45"/>
  <c r="L67" i="45"/>
  <c r="N24" i="45"/>
  <c r="AA17" i="45"/>
  <c r="AE17" i="45"/>
  <c r="AB17" i="45"/>
  <c r="AG17" i="45"/>
  <c r="AD17" i="45"/>
  <c r="W29" i="45"/>
  <c r="AN73" i="45"/>
  <c r="AE22" i="45"/>
  <c r="AN22" i="45"/>
  <c r="R22" i="45"/>
  <c r="R65" i="45"/>
  <c r="AC24" i="45"/>
  <c r="X24" i="45"/>
  <c r="J75" i="45"/>
  <c r="W75" i="45"/>
  <c r="Z24" i="45"/>
  <c r="U75" i="45"/>
  <c r="Z75" i="45"/>
  <c r="AG75" i="45"/>
  <c r="C24" i="45"/>
  <c r="AD66" i="45"/>
  <c r="F65" i="45"/>
  <c r="G21" i="45"/>
  <c r="V72" i="45"/>
  <c r="L21" i="45"/>
  <c r="AH72" i="45"/>
  <c r="S17" i="45"/>
  <c r="C67" i="45"/>
  <c r="H67" i="45"/>
  <c r="V17" i="45"/>
  <c r="AK21" i="45"/>
  <c r="AD72" i="45"/>
  <c r="AK65" i="45"/>
  <c r="L72" i="45"/>
  <c r="F21" i="45"/>
  <c r="G17" i="45"/>
  <c r="AG21" i="45"/>
  <c r="E21" i="45"/>
  <c r="T21" i="45"/>
  <c r="AI21" i="45"/>
  <c r="N21" i="45"/>
  <c r="R21" i="45"/>
  <c r="W21" i="45"/>
  <c r="D21" i="45"/>
  <c r="AB21" i="45"/>
  <c r="P21" i="45"/>
  <c r="AC21" i="45"/>
  <c r="AJ21" i="45"/>
  <c r="K21" i="45"/>
  <c r="AF21" i="45"/>
  <c r="AN21" i="45"/>
  <c r="AH21" i="45"/>
  <c r="O21" i="45"/>
  <c r="Q21" i="45"/>
  <c r="AE21" i="45"/>
  <c r="S21" i="45"/>
  <c r="X21" i="45"/>
  <c r="AL21" i="45"/>
  <c r="Y21" i="45"/>
  <c r="M21" i="45"/>
  <c r="I21" i="45"/>
  <c r="U26" i="45"/>
  <c r="Z21" i="45"/>
  <c r="AH73" i="45"/>
  <c r="R26" i="45"/>
  <c r="V77" i="45"/>
  <c r="Y26" i="45"/>
  <c r="AK26" i="45"/>
  <c r="G26" i="45"/>
  <c r="S77" i="45"/>
  <c r="AA21" i="45"/>
  <c r="AD21" i="45"/>
  <c r="U21" i="45"/>
  <c r="C21" i="45"/>
  <c r="J21" i="45"/>
  <c r="V21" i="45"/>
  <c r="AE26" i="45"/>
  <c r="AN26" i="45"/>
  <c r="T26" i="45"/>
  <c r="Y77" i="45"/>
  <c r="R77" i="45"/>
  <c r="T77" i="45"/>
  <c r="L77" i="45"/>
  <c r="AG77" i="45"/>
  <c r="H77" i="45"/>
  <c r="AI26" i="45"/>
  <c r="AF77" i="45"/>
  <c r="E77" i="45"/>
  <c r="N26" i="45"/>
  <c r="AB77" i="45"/>
  <c r="Q77" i="45"/>
  <c r="W77" i="45"/>
  <c r="D26" i="45"/>
  <c r="Z26" i="45"/>
  <c r="AI77" i="45"/>
  <c r="J77" i="45"/>
  <c r="AH26" i="45"/>
  <c r="S26" i="45"/>
  <c r="P26" i="45"/>
  <c r="AE77" i="45"/>
  <c r="AA77" i="45"/>
  <c r="E26" i="45"/>
  <c r="AF26" i="45"/>
  <c r="D77" i="45"/>
  <c r="G77" i="45"/>
  <c r="N77" i="45"/>
  <c r="AL26" i="45"/>
  <c r="AL77" i="45"/>
  <c r="O26" i="45"/>
  <c r="I73" i="45"/>
  <c r="V26" i="45"/>
  <c r="I26" i="45"/>
  <c r="H26" i="45"/>
  <c r="O77" i="45"/>
  <c r="AD77" i="45"/>
  <c r="AB26" i="45"/>
  <c r="AA26" i="45"/>
  <c r="M77" i="45"/>
  <c r="M26" i="45"/>
  <c r="J26" i="45"/>
  <c r="AC26" i="45"/>
  <c r="F77" i="45"/>
  <c r="AJ77" i="45"/>
  <c r="AK77" i="45"/>
  <c r="AG26" i="45"/>
  <c r="AH77" i="45"/>
  <c r="Q26" i="45"/>
  <c r="I77" i="45"/>
  <c r="Z77" i="45"/>
  <c r="AJ26" i="45"/>
  <c r="X26" i="45"/>
  <c r="K26" i="45"/>
  <c r="P77" i="45"/>
  <c r="AD26" i="45"/>
  <c r="F26" i="45"/>
  <c r="C77" i="45"/>
  <c r="X77" i="45"/>
  <c r="C26" i="45"/>
  <c r="L26" i="45"/>
  <c r="U77" i="45"/>
  <c r="AN77" i="45"/>
  <c r="AC77" i="45"/>
  <c r="W26" i="45"/>
  <c r="AD73" i="45"/>
  <c r="AE73" i="45"/>
  <c r="F73" i="45"/>
  <c r="AN67" i="45"/>
  <c r="AD65" i="45"/>
  <c r="AH66" i="45"/>
  <c r="AD68" i="45"/>
  <c r="I65" i="45"/>
  <c r="AL67" i="45"/>
  <c r="AB67" i="45"/>
  <c r="AH68" i="45"/>
  <c r="AH65" i="45"/>
  <c r="AH67" i="45"/>
  <c r="O32" i="45"/>
  <c r="H68" i="45"/>
  <c r="C68" i="45"/>
  <c r="AE33" i="45"/>
  <c r="AE67" i="45"/>
  <c r="M65" i="45"/>
  <c r="AE68" i="45"/>
  <c r="H66" i="45"/>
  <c r="H69" i="45"/>
  <c r="Q16" i="45"/>
  <c r="AE65" i="45"/>
  <c r="H65" i="45"/>
  <c r="Z16" i="45"/>
  <c r="AG25" i="45"/>
  <c r="Z65" i="45"/>
  <c r="S67" i="45"/>
  <c r="T67" i="45"/>
  <c r="AB16" i="45"/>
  <c r="O16" i="45"/>
  <c r="AG68" i="45"/>
  <c r="AI16" i="45"/>
  <c r="C65" i="45"/>
  <c r="AG65" i="45"/>
  <c r="M69" i="45"/>
  <c r="D67" i="45"/>
  <c r="AF67" i="45"/>
  <c r="AJ16" i="45"/>
  <c r="V16" i="45"/>
  <c r="AK16" i="45"/>
  <c r="S16" i="45"/>
  <c r="N16" i="45"/>
  <c r="L83" i="45"/>
  <c r="Z83" i="45"/>
  <c r="K32" i="45"/>
  <c r="V32" i="45"/>
  <c r="Y83" i="45"/>
  <c r="J83" i="45"/>
  <c r="Z32" i="45"/>
  <c r="R83" i="45"/>
  <c r="S83" i="45"/>
  <c r="C66" i="45"/>
  <c r="AK32" i="45"/>
  <c r="M32" i="45"/>
  <c r="AI32" i="45"/>
  <c r="AD83" i="45"/>
  <c r="AL32" i="45"/>
  <c r="W32" i="45"/>
  <c r="E83" i="45"/>
  <c r="S32" i="45"/>
  <c r="M83" i="45"/>
  <c r="K83" i="45"/>
  <c r="AF83" i="45"/>
  <c r="AH32" i="45"/>
  <c r="AC83" i="45"/>
  <c r="AI65" i="45"/>
  <c r="AE83" i="45"/>
  <c r="AH83" i="45"/>
  <c r="AJ83" i="45"/>
  <c r="AK83" i="45"/>
  <c r="AE32" i="45"/>
  <c r="Y32" i="45"/>
  <c r="X83" i="45"/>
  <c r="J32" i="45"/>
  <c r="C83" i="45"/>
  <c r="G83" i="45"/>
  <c r="T32" i="45"/>
  <c r="AD32" i="45"/>
  <c r="AC32" i="45"/>
  <c r="I32" i="45"/>
  <c r="AN32" i="45"/>
  <c r="AA83" i="45"/>
  <c r="AB32" i="45"/>
  <c r="AN64" i="45"/>
  <c r="C73" i="45"/>
  <c r="V83" i="45"/>
  <c r="C32" i="45"/>
  <c r="AG83" i="45"/>
  <c r="L32" i="45"/>
  <c r="P83" i="45"/>
  <c r="D32" i="45"/>
  <c r="AG32" i="45"/>
  <c r="AA32" i="45"/>
  <c r="AN83" i="45"/>
  <c r="Z68" i="45"/>
  <c r="U32" i="45"/>
  <c r="R32" i="45"/>
  <c r="E32" i="45"/>
  <c r="H32" i="45"/>
  <c r="G32" i="45"/>
  <c r="F32" i="45"/>
  <c r="F83" i="45"/>
  <c r="Q83" i="45"/>
  <c r="AL83" i="45"/>
  <c r="AB83" i="45"/>
  <c r="P32" i="45"/>
  <c r="I83" i="45"/>
  <c r="N32" i="45"/>
  <c r="AJ32" i="45"/>
  <c r="N83" i="45"/>
  <c r="M68" i="45"/>
  <c r="AF32" i="45"/>
  <c r="W83" i="45"/>
  <c r="B83" i="45"/>
  <c r="U83" i="45"/>
  <c r="O83" i="45"/>
  <c r="X32" i="45"/>
  <c r="D83" i="45"/>
  <c r="T83" i="45"/>
  <c r="H83" i="45"/>
  <c r="AI83" i="45"/>
  <c r="AD67" i="45"/>
  <c r="J16" i="45"/>
  <c r="V67" i="45"/>
  <c r="D16" i="45"/>
  <c r="I16" i="45"/>
  <c r="C16" i="45"/>
  <c r="Y16" i="45"/>
  <c r="K16" i="45"/>
  <c r="W16" i="45"/>
  <c r="E16" i="45"/>
  <c r="AF16" i="45"/>
  <c r="H16" i="45"/>
  <c r="AG16" i="45"/>
  <c r="X16" i="45"/>
  <c r="AD16" i="45"/>
  <c r="F16" i="45"/>
  <c r="AC16" i="45"/>
  <c r="P16" i="45"/>
  <c r="T16" i="45"/>
  <c r="AA16" i="45"/>
  <c r="L16" i="45"/>
  <c r="U16" i="45"/>
  <c r="AN16" i="45"/>
  <c r="AE16" i="45"/>
  <c r="AL16" i="45"/>
  <c r="G16" i="45"/>
  <c r="R16" i="45"/>
  <c r="AH16" i="45"/>
  <c r="M16" i="45"/>
  <c r="K65" i="45"/>
  <c r="G65" i="45"/>
  <c r="T65" i="45"/>
  <c r="S68" i="45"/>
  <c r="S65" i="45"/>
  <c r="AJ68" i="45"/>
  <c r="W73" i="45"/>
  <c r="AB66" i="45"/>
  <c r="AB73" i="45"/>
  <c r="AB65" i="45"/>
  <c r="AL69" i="45"/>
  <c r="W71" i="45"/>
  <c r="AJ73" i="45"/>
  <c r="Q76" i="45"/>
  <c r="AH76" i="45"/>
  <c r="U25" i="45"/>
  <c r="V25" i="45"/>
  <c r="N65" i="45"/>
  <c r="AK25" i="45"/>
  <c r="G72" i="45"/>
  <c r="L25" i="45"/>
  <c r="M76" i="45"/>
  <c r="P65" i="45"/>
  <c r="F76" i="45"/>
  <c r="G76" i="45"/>
  <c r="AG69" i="45"/>
  <c r="H73" i="45"/>
  <c r="H72" i="45"/>
  <c r="AK68" i="45"/>
  <c r="AI67" i="45"/>
  <c r="Q68" i="45"/>
  <c r="I72" i="45"/>
  <c r="N73" i="45"/>
  <c r="U64" i="45"/>
  <c r="Q65" i="45"/>
  <c r="I70" i="45"/>
  <c r="T69" i="45"/>
  <c r="J65" i="45"/>
  <c r="I64" i="45"/>
  <c r="I68" i="45"/>
  <c r="I69" i="45"/>
  <c r="N64" i="45"/>
  <c r="P68" i="45"/>
  <c r="AH25" i="45"/>
  <c r="Y25" i="45"/>
  <c r="AE76" i="45"/>
  <c r="AJ25" i="45"/>
  <c r="AC76" i="45"/>
  <c r="Z76" i="45"/>
  <c r="H25" i="45"/>
  <c r="O76" i="45"/>
  <c r="I67" i="45"/>
  <c r="L76" i="45"/>
  <c r="AD76" i="45"/>
  <c r="T25" i="45"/>
  <c r="AD25" i="45"/>
  <c r="W76" i="45"/>
  <c r="AG76" i="45"/>
  <c r="P25" i="45"/>
  <c r="AH64" i="45"/>
  <c r="O69" i="45"/>
  <c r="N72" i="45"/>
  <c r="S64" i="45"/>
  <c r="AD64" i="45"/>
  <c r="O65" i="45"/>
  <c r="Q73" i="45"/>
  <c r="AN76" i="45"/>
  <c r="U76" i="45"/>
  <c r="S25" i="45"/>
  <c r="C76" i="45"/>
  <c r="J25" i="45"/>
  <c r="R25" i="45"/>
  <c r="AJ76" i="45"/>
  <c r="AE25" i="45"/>
  <c r="R76" i="45"/>
  <c r="X76" i="45"/>
  <c r="N68" i="45"/>
  <c r="AA73" i="45"/>
  <c r="AL25" i="45"/>
  <c r="AA65" i="45"/>
  <c r="E66" i="45"/>
  <c r="N76" i="45"/>
  <c r="F25" i="45"/>
  <c r="AL76" i="45"/>
  <c r="AF76" i="45"/>
  <c r="S76" i="45"/>
  <c r="X25" i="45"/>
  <c r="Y76" i="45"/>
  <c r="AC25" i="45"/>
  <c r="P69" i="45"/>
  <c r="J76" i="45"/>
  <c r="Z25" i="45"/>
  <c r="AA76" i="45"/>
  <c r="D76" i="45"/>
  <c r="AI76" i="45"/>
  <c r="G69" i="45"/>
  <c r="K76" i="45"/>
  <c r="AI25" i="45"/>
  <c r="H76" i="45"/>
  <c r="AB25" i="45"/>
  <c r="M25" i="45"/>
  <c r="E65" i="45"/>
  <c r="E76" i="45"/>
  <c r="C25" i="45"/>
  <c r="AN25" i="45"/>
  <c r="N25" i="45"/>
  <c r="T76" i="45"/>
  <c r="W25" i="45"/>
  <c r="D25" i="45"/>
  <c r="I25" i="45"/>
  <c r="O25" i="45"/>
  <c r="AA68" i="45"/>
  <c r="E25" i="45"/>
  <c r="Q25" i="45"/>
  <c r="AK76" i="45"/>
  <c r="I76" i="45"/>
  <c r="G25" i="45"/>
  <c r="V76" i="45"/>
  <c r="AF25" i="45"/>
  <c r="AB76" i="45"/>
  <c r="U66" i="45"/>
  <c r="AJ64" i="45"/>
  <c r="D73" i="45"/>
  <c r="S72" i="45"/>
  <c r="S69" i="45"/>
  <c r="AC73" i="45"/>
  <c r="T73" i="45"/>
  <c r="S66" i="45"/>
  <c r="U65" i="45"/>
  <c r="AF69" i="45"/>
  <c r="D64" i="45"/>
  <c r="I71" i="45"/>
  <c r="D69" i="45"/>
  <c r="AJ66" i="45"/>
  <c r="AB64" i="45"/>
  <c r="AF66" i="45"/>
  <c r="U73" i="45"/>
  <c r="AK73" i="45"/>
  <c r="Y73" i="45"/>
  <c r="D65" i="45"/>
  <c r="U68" i="45"/>
  <c r="U72" i="45"/>
  <c r="Y65" i="45"/>
  <c r="H33" i="45"/>
  <c r="AC65" i="45"/>
  <c r="G68" i="45"/>
  <c r="W66" i="45"/>
  <c r="Y68" i="45"/>
  <c r="W68" i="45"/>
  <c r="AJ72" i="45"/>
  <c r="AL72" i="45"/>
  <c r="AL73" i="45"/>
  <c r="D68" i="45"/>
  <c r="D66" i="45"/>
  <c r="AL65" i="45"/>
  <c r="W65" i="45"/>
  <c r="D72" i="45"/>
  <c r="K68" i="45"/>
  <c r="Y69" i="45"/>
  <c r="AB69" i="45"/>
  <c r="C64" i="45"/>
  <c r="F33" i="45"/>
  <c r="AF68" i="45"/>
  <c r="AC68" i="45"/>
  <c r="AJ67" i="45"/>
  <c r="AL68" i="45"/>
  <c r="G73" i="45"/>
  <c r="AB72" i="45"/>
  <c r="G67" i="45"/>
  <c r="AL66" i="45"/>
  <c r="S73" i="45"/>
  <c r="AJ33" i="45"/>
  <c r="AB68" i="45"/>
  <c r="AJ65" i="45"/>
  <c r="AF65" i="45"/>
  <c r="W64" i="45"/>
  <c r="O68" i="45"/>
  <c r="AJ70" i="45"/>
  <c r="D70" i="45"/>
  <c r="G64" i="45"/>
  <c r="J69" i="45"/>
  <c r="H64" i="45"/>
  <c r="AF64" i="45"/>
  <c r="AF72" i="45"/>
  <c r="AL64" i="45"/>
  <c r="T72" i="45"/>
  <c r="Y67" i="45"/>
  <c r="Y72" i="45"/>
  <c r="R67" i="45"/>
  <c r="R69" i="45"/>
  <c r="R68" i="45"/>
  <c r="R72" i="45"/>
  <c r="Z67" i="45"/>
  <c r="Z66" i="45"/>
  <c r="Z72" i="45"/>
  <c r="AI69" i="45"/>
  <c r="AI72" i="45"/>
  <c r="AI68" i="45"/>
  <c r="AI66" i="45"/>
  <c r="F67" i="45"/>
  <c r="F69" i="45"/>
  <c r="F72" i="45"/>
  <c r="F66" i="45"/>
  <c r="F68" i="45"/>
  <c r="X69" i="45"/>
  <c r="X66" i="45"/>
  <c r="X72" i="45"/>
  <c r="T68" i="45"/>
  <c r="R73" i="45"/>
  <c r="M67" i="45"/>
  <c r="M66" i="45"/>
  <c r="M72" i="45"/>
  <c r="Q67" i="45"/>
  <c r="Q72" i="45"/>
  <c r="Q66" i="45"/>
  <c r="AE64" i="45"/>
  <c r="O64" i="45"/>
  <c r="AG13" i="45"/>
  <c r="X64" i="45"/>
  <c r="AI64" i="45"/>
  <c r="AC13" i="45"/>
  <c r="K64" i="45"/>
  <c r="Z64" i="45"/>
  <c r="AG64" i="45"/>
  <c r="X13" i="45"/>
  <c r="AJ13" i="45"/>
  <c r="P13" i="45"/>
  <c r="I13" i="45"/>
  <c r="AK64" i="45"/>
  <c r="D13" i="45"/>
  <c r="Y64" i="45"/>
  <c r="Q64" i="45"/>
  <c r="AB13" i="45"/>
  <c r="AD13" i="45"/>
  <c r="E13" i="45"/>
  <c r="AF13" i="45"/>
  <c r="O13" i="45"/>
  <c r="J64" i="45"/>
  <c r="P64" i="45"/>
  <c r="F13" i="45"/>
  <c r="S13" i="45"/>
  <c r="C13" i="45"/>
  <c r="U13" i="45"/>
  <c r="AL13" i="45"/>
  <c r="AH13" i="45"/>
  <c r="N13" i="45"/>
  <c r="Z13" i="45"/>
  <c r="AA13" i="45"/>
  <c r="AE13" i="45"/>
  <c r="M13" i="45"/>
  <c r="H13" i="45"/>
  <c r="L13" i="45"/>
  <c r="T13" i="45"/>
  <c r="K13" i="45"/>
  <c r="AI13" i="45"/>
  <c r="J13" i="45"/>
  <c r="Y13" i="45"/>
  <c r="Q13" i="45"/>
  <c r="M64" i="45"/>
  <c r="R13" i="45"/>
  <c r="G13" i="45"/>
  <c r="V13" i="45"/>
  <c r="F64" i="45"/>
  <c r="L64" i="45"/>
  <c r="AN13" i="45"/>
  <c r="R64" i="45"/>
  <c r="AA64" i="45"/>
  <c r="AC64" i="45"/>
  <c r="E64" i="45"/>
  <c r="W13" i="45"/>
  <c r="AK13" i="45"/>
  <c r="C72" i="45"/>
  <c r="E69" i="45"/>
  <c r="E68" i="45"/>
  <c r="E67" i="45"/>
  <c r="E72" i="45"/>
  <c r="AA67" i="45"/>
  <c r="AA72" i="45"/>
  <c r="AA66" i="45"/>
  <c r="AE66" i="45"/>
  <c r="AE72" i="45"/>
  <c r="AG66" i="45"/>
  <c r="AG72" i="45"/>
  <c r="AG67" i="45"/>
  <c r="R66" i="45"/>
  <c r="T66" i="45"/>
  <c r="Z73" i="45"/>
  <c r="AF73" i="45"/>
  <c r="C69" i="45"/>
  <c r="AC67" i="45"/>
  <c r="AC66" i="45"/>
  <c r="AC72" i="45"/>
  <c r="P67" i="45"/>
  <c r="P66" i="45"/>
  <c r="P72" i="45"/>
  <c r="AA25" i="45"/>
  <c r="K25" i="45"/>
  <c r="N66" i="45"/>
  <c r="N67" i="45"/>
  <c r="J67" i="45"/>
  <c r="J72" i="45"/>
  <c r="J68" i="45"/>
  <c r="K66" i="45"/>
  <c r="K67" i="45"/>
  <c r="K72" i="45"/>
  <c r="K69" i="45"/>
  <c r="U67" i="45"/>
  <c r="U69" i="45"/>
  <c r="AK67" i="45"/>
  <c r="AK72" i="45"/>
  <c r="AK66" i="45"/>
  <c r="AK69" i="45"/>
  <c r="X65" i="45"/>
  <c r="X68" i="45"/>
  <c r="X67" i="45"/>
  <c r="J73" i="45"/>
  <c r="T64" i="45"/>
  <c r="X73" i="45"/>
  <c r="O67" i="45"/>
  <c r="O66" i="45"/>
  <c r="O72" i="45"/>
  <c r="W67" i="45"/>
  <c r="W72" i="45"/>
  <c r="E96" i="1"/>
  <c r="Y33" i="45"/>
  <c r="AB33" i="45"/>
  <c r="W70" i="45"/>
  <c r="Q33" i="45"/>
  <c r="E101" i="1"/>
  <c r="E99" i="1"/>
  <c r="E94" i="1"/>
  <c r="E98" i="1"/>
  <c r="E97" i="1"/>
  <c r="D90" i="1"/>
  <c r="E100" i="1"/>
  <c r="D89" i="1"/>
  <c r="B33" i="45"/>
  <c r="N33" i="45"/>
  <c r="M33" i="45"/>
  <c r="O33" i="45"/>
  <c r="AF33" i="45"/>
  <c r="V19" i="45"/>
  <c r="AF70" i="45"/>
  <c r="Z70" i="45"/>
  <c r="AB70" i="45"/>
  <c r="O19" i="45"/>
  <c r="U70" i="45"/>
  <c r="X19" i="45"/>
  <c r="G19" i="45"/>
  <c r="AF19" i="45"/>
  <c r="K70" i="45"/>
  <c r="AG19" i="45"/>
  <c r="Q70" i="45"/>
  <c r="AC19" i="45"/>
  <c r="AN70" i="45"/>
  <c r="AB19" i="45"/>
  <c r="P19" i="45"/>
  <c r="AL19" i="45"/>
  <c r="W19" i="45"/>
  <c r="AG70" i="45"/>
  <c r="L19" i="45"/>
  <c r="AA19" i="45"/>
  <c r="F19" i="45"/>
  <c r="I19" i="45"/>
  <c r="T70" i="45"/>
  <c r="D19" i="45"/>
  <c r="R19" i="45"/>
  <c r="AL70" i="45"/>
  <c r="AK70" i="45"/>
  <c r="E70" i="45"/>
  <c r="AA70" i="45"/>
  <c r="H70" i="45"/>
  <c r="T19" i="45"/>
  <c r="AD70" i="45"/>
  <c r="G70" i="45"/>
  <c r="E19" i="45"/>
  <c r="AE70" i="45"/>
  <c r="Y19" i="45"/>
  <c r="AK19" i="45"/>
  <c r="N70" i="45"/>
  <c r="C70" i="45"/>
  <c r="V70" i="45"/>
  <c r="AC70" i="45"/>
  <c r="Z19" i="45"/>
  <c r="AD19" i="45"/>
  <c r="K19" i="45"/>
  <c r="R70" i="45"/>
  <c r="S70" i="45"/>
  <c r="Q19" i="45"/>
  <c r="M19" i="45"/>
  <c r="AI70" i="45"/>
  <c r="AN19" i="45"/>
  <c r="S19" i="45"/>
  <c r="H19" i="45"/>
  <c r="J70" i="45"/>
  <c r="O70" i="45"/>
  <c r="AJ19" i="45"/>
  <c r="AH70" i="45"/>
  <c r="AH19" i="45"/>
  <c r="AI19" i="45"/>
  <c r="X70" i="45"/>
  <c r="U19" i="45"/>
  <c r="L70" i="45"/>
  <c r="J19" i="45"/>
  <c r="F70" i="45"/>
  <c r="Y70" i="45"/>
  <c r="P70" i="45"/>
  <c r="C19" i="45"/>
  <c r="M70" i="45"/>
  <c r="N19" i="45"/>
  <c r="AE19" i="45"/>
  <c r="J33" i="45"/>
  <c r="AN33" i="45"/>
  <c r="T71" i="45"/>
  <c r="AJ20" i="45"/>
  <c r="F20" i="45"/>
  <c r="L71" i="45"/>
  <c r="AC71" i="45"/>
  <c r="Z71" i="45"/>
  <c r="V71" i="45"/>
  <c r="O71" i="45"/>
  <c r="S20" i="45"/>
  <c r="L20" i="45"/>
  <c r="R20" i="45"/>
  <c r="P20" i="45"/>
  <c r="AG71" i="45"/>
  <c r="E20" i="45"/>
  <c r="AE20" i="45"/>
  <c r="AH20" i="45"/>
  <c r="AB20" i="45"/>
  <c r="AN20" i="45"/>
  <c r="X20" i="45"/>
  <c r="AF20" i="45"/>
  <c r="O20" i="45"/>
  <c r="K71" i="45"/>
  <c r="N20" i="45"/>
  <c r="Q20" i="45"/>
  <c r="J20" i="45"/>
  <c r="AI20" i="45"/>
  <c r="H20" i="45"/>
  <c r="K20" i="45"/>
  <c r="AL71" i="45"/>
  <c r="S71" i="45"/>
  <c r="AD20" i="45"/>
  <c r="J71" i="45"/>
  <c r="AD71" i="45"/>
  <c r="AF71" i="45"/>
  <c r="AA20" i="45"/>
  <c r="U20" i="45"/>
  <c r="H71" i="45"/>
  <c r="W20" i="45"/>
  <c r="Y20" i="45"/>
  <c r="I20" i="45"/>
  <c r="AE71" i="45"/>
  <c r="X71" i="45"/>
  <c r="E71" i="45"/>
  <c r="AJ71" i="45"/>
  <c r="AB71" i="45"/>
  <c r="R71" i="45"/>
  <c r="AG20" i="45"/>
  <c r="P71" i="45"/>
  <c r="Q71" i="45"/>
  <c r="D20" i="45"/>
  <c r="F71" i="45"/>
  <c r="C20" i="45"/>
  <c r="AI71" i="45"/>
  <c r="M20" i="45"/>
  <c r="AC20" i="45"/>
  <c r="C71" i="45"/>
  <c r="AH71" i="45"/>
  <c r="Y71" i="45"/>
  <c r="G20" i="45"/>
  <c r="AA71" i="45"/>
  <c r="V20" i="45"/>
  <c r="AL20" i="45"/>
  <c r="AK20" i="45"/>
  <c r="G71" i="45"/>
  <c r="AK71" i="45"/>
  <c r="M71" i="45"/>
  <c r="AN71" i="45"/>
  <c r="U71" i="45"/>
  <c r="Z20" i="45"/>
  <c r="N71" i="45"/>
  <c r="T20" i="45"/>
  <c r="AD33" i="45"/>
  <c r="I33" i="45"/>
  <c r="T33" i="45"/>
  <c r="S33" i="45"/>
  <c r="K33" i="45"/>
  <c r="AA33" i="45"/>
  <c r="AL33" i="45"/>
  <c r="AK33" i="45"/>
  <c r="U33" i="45"/>
  <c r="AC33" i="45"/>
  <c r="D33" i="45"/>
  <c r="AI33" i="45"/>
  <c r="Z33" i="45"/>
  <c r="L33" i="45"/>
  <c r="E33" i="45"/>
  <c r="B87" i="1"/>
  <c r="D87" i="1" s="1"/>
  <c r="E102" i="1"/>
  <c r="E93" i="1"/>
  <c r="D113" i="1"/>
  <c r="R33" i="45"/>
  <c r="C33" i="45"/>
  <c r="AH33" i="45"/>
  <c r="W33" i="45"/>
  <c r="P33" i="45"/>
  <c r="AG33" i="45"/>
  <c r="V33" i="45"/>
  <c r="X33" i="45"/>
  <c r="D71" i="45"/>
  <c r="G33" i="45"/>
  <c r="B74" i="45" l="1"/>
  <c r="B75" i="45"/>
  <c r="B77" i="45"/>
  <c r="B76" i="45"/>
  <c r="AM11" i="45"/>
  <c r="AM10" i="45"/>
  <c r="AK11" i="45"/>
  <c r="B65" i="45"/>
  <c r="B68" i="45"/>
  <c r="B64" i="45"/>
  <c r="B73" i="45"/>
  <c r="AG10" i="45"/>
  <c r="B67" i="45"/>
  <c r="B66" i="45"/>
  <c r="B72" i="45"/>
  <c r="B69" i="45"/>
  <c r="I11" i="45"/>
  <c r="T11" i="45"/>
  <c r="AA10" i="45"/>
  <c r="N11" i="45"/>
  <c r="T10" i="45"/>
  <c r="AI11" i="45"/>
  <c r="X10" i="45"/>
  <c r="Q10" i="45"/>
  <c r="X11" i="45"/>
  <c r="E11" i="45"/>
  <c r="F10" i="45"/>
  <c r="AD11" i="45"/>
  <c r="Z10" i="45"/>
  <c r="N10" i="45"/>
  <c r="H11" i="45"/>
  <c r="K10" i="45"/>
  <c r="Y10" i="45"/>
  <c r="AA11" i="45"/>
  <c r="C10" i="45"/>
  <c r="AC11" i="45"/>
  <c r="C11" i="45"/>
  <c r="AN11" i="45"/>
  <c r="AJ11" i="45"/>
  <c r="AH10" i="45"/>
  <c r="R10" i="45"/>
  <c r="W10" i="45"/>
  <c r="I10" i="45"/>
  <c r="J10" i="45"/>
  <c r="AB11" i="45"/>
  <c r="H10" i="45"/>
  <c r="AE10" i="45"/>
  <c r="AK10" i="45"/>
  <c r="O10" i="45"/>
  <c r="AN10" i="45"/>
  <c r="P11" i="45"/>
  <c r="AC10" i="45"/>
  <c r="V11" i="45"/>
  <c r="Y11" i="45"/>
  <c r="AI10" i="45"/>
  <c r="O11" i="45"/>
  <c r="U11" i="45"/>
  <c r="K11" i="45"/>
  <c r="AD10" i="45"/>
  <c r="Z11" i="45"/>
  <c r="W11" i="45"/>
  <c r="E10" i="45"/>
  <c r="S10" i="45"/>
  <c r="L10" i="45"/>
  <c r="R11" i="45"/>
  <c r="F11" i="45"/>
  <c r="AG11" i="45"/>
  <c r="M10" i="45"/>
  <c r="D11" i="45"/>
  <c r="AL10" i="45"/>
  <c r="AF10" i="45"/>
  <c r="V10" i="45"/>
  <c r="AE11" i="45"/>
  <c r="B71" i="45"/>
  <c r="AH11" i="45"/>
  <c r="AJ10" i="45"/>
  <c r="Q11" i="45"/>
  <c r="B70" i="45"/>
  <c r="P10" i="45"/>
  <c r="G11" i="45"/>
  <c r="D10" i="45"/>
  <c r="L11" i="45"/>
  <c r="S11" i="45"/>
  <c r="M11" i="45"/>
  <c r="AB10" i="45"/>
  <c r="AF11" i="45"/>
  <c r="J11" i="45"/>
  <c r="AL11" i="45"/>
  <c r="G10" i="45"/>
  <c r="U10" i="45"/>
  <c r="P6" i="41"/>
  <c r="R6" i="41" l="1"/>
  <c r="Q6" i="41"/>
  <c r="P7" i="41"/>
  <c r="R7" i="41" l="1"/>
  <c r="Q7" i="41"/>
  <c r="P8" i="41"/>
  <c r="R8" i="41" l="1"/>
  <c r="Q8" i="41"/>
  <c r="P9" i="41"/>
  <c r="R9" i="41" l="1"/>
  <c r="Q9" i="41"/>
  <c r="P10" i="41"/>
  <c r="Q10" i="41" l="1"/>
  <c r="R10" i="41"/>
  <c r="P11" i="41"/>
  <c r="Q11" i="41" l="1"/>
  <c r="R11" i="41"/>
  <c r="P12" i="41"/>
  <c r="Q12" i="41" l="1"/>
  <c r="R12" i="41"/>
  <c r="P13" i="41"/>
  <c r="Q13" i="41" l="1"/>
  <c r="R13" i="41"/>
  <c r="P14" i="41"/>
  <c r="R14" i="41" l="1"/>
  <c r="Q14" i="41"/>
  <c r="P15" i="41"/>
  <c r="R15" i="41" l="1"/>
  <c r="Q15" i="41"/>
  <c r="P16" i="41"/>
  <c r="R16" i="41" l="1"/>
  <c r="Q16" i="41"/>
  <c r="P17" i="41"/>
  <c r="R17" i="41" l="1"/>
  <c r="Q17" i="41"/>
  <c r="P18" i="41"/>
  <c r="Q18" i="41" l="1"/>
  <c r="R18" i="41"/>
  <c r="P19" i="41"/>
  <c r="Q19" i="41" l="1"/>
  <c r="R19" i="41"/>
  <c r="P20" i="41"/>
  <c r="Q20" i="41" l="1"/>
  <c r="R20" i="41"/>
  <c r="P21" i="41"/>
  <c r="Q21" i="41" l="1"/>
  <c r="R21" i="41"/>
  <c r="P22" i="41"/>
  <c r="R22" i="41" l="1"/>
  <c r="Q22" i="41"/>
  <c r="P23" i="41"/>
  <c r="Q23" i="41" l="1"/>
  <c r="R23" i="41"/>
  <c r="P24" i="41"/>
  <c r="R24" i="41" l="1"/>
  <c r="Q24" i="41"/>
  <c r="P25" i="41"/>
  <c r="Q25" i="41" l="1"/>
  <c r="R25" i="41"/>
  <c r="P26" i="41"/>
  <c r="R26" i="41" l="1"/>
  <c r="Q26" i="41"/>
  <c r="P27" i="41"/>
  <c r="Q27" i="41" l="1"/>
  <c r="R27" i="41"/>
  <c r="P28" i="41"/>
  <c r="R28" i="41" l="1"/>
  <c r="Q28" i="41"/>
  <c r="P29" i="41"/>
  <c r="R29" i="41" l="1"/>
  <c r="Q29" i="41"/>
  <c r="P30" i="41"/>
  <c r="R30" i="41" l="1"/>
  <c r="Q30" i="41"/>
  <c r="P31" i="41"/>
  <c r="R31" i="41" l="1"/>
  <c r="Q31" i="41"/>
  <c r="P32" i="41"/>
  <c r="R32" i="41" l="1"/>
  <c r="Q32" i="41"/>
  <c r="P33" i="41"/>
  <c r="R33" i="41" l="1"/>
  <c r="Q33" i="41"/>
  <c r="P34" i="41"/>
  <c r="Q34" i="41" l="1"/>
  <c r="R34" i="41"/>
  <c r="P35" i="41"/>
  <c r="Q35" i="41" l="1"/>
  <c r="R35" i="41"/>
  <c r="P36" i="41"/>
  <c r="R36" i="41" l="1"/>
  <c r="Q36" i="41"/>
  <c r="P37" i="41"/>
  <c r="R37" i="41" l="1"/>
  <c r="Q37" i="41"/>
  <c r="P38" i="41"/>
  <c r="Q38" i="41" l="1"/>
  <c r="R38" i="41"/>
  <c r="P39" i="41"/>
  <c r="Q39" i="41" l="1"/>
  <c r="R39" i="41"/>
  <c r="P40" i="41"/>
  <c r="R40" i="41" l="1"/>
  <c r="Q40" i="41"/>
  <c r="P41" i="41"/>
  <c r="R41" i="41" l="1"/>
  <c r="Q41" i="41"/>
  <c r="P42" i="41"/>
  <c r="Q42" i="41" l="1"/>
  <c r="R42" i="41"/>
  <c r="P43" i="41"/>
  <c r="Q43" i="41" l="1"/>
  <c r="R43" i="41"/>
  <c r="P44" i="41"/>
  <c r="R44" i="41" l="1"/>
  <c r="Q44" i="41"/>
  <c r="P45" i="41"/>
  <c r="Q45" i="41" l="1"/>
  <c r="R45" i="41"/>
  <c r="P46" i="41"/>
  <c r="Q46" i="41" l="1"/>
  <c r="R46" i="41"/>
  <c r="P47" i="41"/>
  <c r="R47" i="41" l="1"/>
  <c r="Q47" i="41"/>
  <c r="P48" i="41"/>
  <c r="R48" i="41" l="1"/>
  <c r="Q48" i="41"/>
  <c r="P49" i="41"/>
  <c r="R49" i="41" l="1"/>
  <c r="Q49" i="41"/>
  <c r="P50" i="41"/>
  <c r="R50" i="41" l="1"/>
  <c r="Q50" i="41"/>
  <c r="P51" i="41"/>
  <c r="Q51" i="41" l="1"/>
  <c r="R51" i="41"/>
  <c r="P52" i="41"/>
  <c r="Q52" i="41" l="1"/>
  <c r="R52" i="41"/>
  <c r="P53" i="41"/>
  <c r="R53" i="41" l="1"/>
  <c r="Q53" i="41"/>
  <c r="P54" i="41"/>
  <c r="R54" i="41" l="1"/>
  <c r="Q54" i="41"/>
  <c r="P55" i="41"/>
  <c r="R55" i="41" l="1"/>
  <c r="Q55" i="41"/>
  <c r="P56" i="41"/>
  <c r="R56" i="41" l="1"/>
  <c r="Q56" i="41"/>
  <c r="P57" i="41"/>
  <c r="Q57" i="41" l="1"/>
  <c r="R57" i="41"/>
  <c r="P58" i="41"/>
  <c r="Q58" i="41" l="1"/>
  <c r="S5" i="41" s="1"/>
  <c r="R58" i="41"/>
  <c r="S3" i="41"/>
  <c r="T5" i="41" l="1"/>
  <c r="W5" i="41" s="1"/>
  <c r="S32" i="22" s="1"/>
  <c r="S6" i="41"/>
  <c r="T6" i="41" l="1"/>
  <c r="W6" i="41" s="1"/>
  <c r="S33" i="22" s="1"/>
  <c r="S7" i="41"/>
  <c r="T7" i="41" l="1"/>
  <c r="W7" i="41" s="1"/>
  <c r="S34" i="22" s="1"/>
  <c r="S8" i="41"/>
  <c r="T8" i="41" l="1"/>
  <c r="W8" i="41" s="1"/>
  <c r="S35" i="22" s="1"/>
  <c r="S9" i="41"/>
  <c r="T9" i="41" l="1"/>
  <c r="W9" i="41" s="1"/>
  <c r="S36" i="22" s="1"/>
  <c r="S10" i="41"/>
  <c r="T10" i="41" l="1"/>
  <c r="W10" i="41" s="1"/>
  <c r="S37" i="22" s="1"/>
  <c r="S11" i="41"/>
  <c r="T11" i="41" l="1"/>
  <c r="W11" i="41" s="1"/>
  <c r="S38" i="22" s="1"/>
  <c r="S12" i="41"/>
  <c r="T12" i="41" l="1"/>
  <c r="W12" i="41" s="1"/>
  <c r="S39" i="22" s="1"/>
  <c r="S13" i="41"/>
  <c r="T13" i="41" l="1"/>
  <c r="W13" i="41" s="1"/>
  <c r="S40" i="22" s="1"/>
  <c r="S14" i="41"/>
  <c r="T14" i="41" l="1"/>
  <c r="W14" i="41" s="1"/>
  <c r="S41" i="22" s="1"/>
  <c r="S15" i="41"/>
  <c r="T15" i="41" l="1"/>
  <c r="W15" i="41" s="1"/>
  <c r="S42" i="22" s="1"/>
  <c r="S16" i="41"/>
  <c r="T16" i="41" l="1"/>
  <c r="W16" i="41" s="1"/>
  <c r="S43" i="22" s="1"/>
  <c r="S17" i="41"/>
  <c r="T17" i="41" l="1"/>
  <c r="W17" i="41" s="1"/>
  <c r="S44" i="22" s="1"/>
  <c r="S18" i="41"/>
  <c r="T18" i="41" l="1"/>
  <c r="W18" i="41" s="1"/>
  <c r="S45" i="22" s="1"/>
  <c r="S19" i="41"/>
  <c r="T19" i="41" l="1"/>
  <c r="W19" i="41" s="1"/>
  <c r="S46" i="22" s="1"/>
  <c r="S20" i="41"/>
  <c r="T20" i="41" l="1"/>
  <c r="W20" i="41" s="1"/>
  <c r="S47" i="22" s="1"/>
  <c r="S21" i="41"/>
  <c r="T21" i="41" l="1"/>
  <c r="W21" i="41" s="1"/>
  <c r="S48" i="22" s="1"/>
  <c r="S22" i="41"/>
  <c r="T22" i="41" l="1"/>
  <c r="W22" i="41" s="1"/>
  <c r="S49" i="22" s="1"/>
  <c r="S23" i="41"/>
  <c r="T23" i="41" l="1"/>
  <c r="W23" i="41" s="1"/>
  <c r="S50" i="22" s="1"/>
  <c r="S24" i="41"/>
  <c r="T24" i="41" l="1"/>
  <c r="W24" i="41" s="1"/>
  <c r="S51" i="22" s="1"/>
  <c r="S25" i="41"/>
  <c r="T25" i="41" l="1"/>
  <c r="W25" i="41" s="1"/>
  <c r="S26" i="41"/>
  <c r="T26" i="41" l="1"/>
  <c r="W26" i="41" s="1"/>
  <c r="S27" i="41"/>
  <c r="T27" i="41" l="1"/>
  <c r="W27" i="41" s="1"/>
  <c r="S28" i="41"/>
  <c r="T28" i="41" l="1"/>
  <c r="W28" i="41" s="1"/>
  <c r="S29" i="41"/>
  <c r="T29" i="41" l="1"/>
  <c r="W29" i="41" s="1"/>
  <c r="S30" i="41"/>
  <c r="T30" i="41" l="1"/>
  <c r="W30" i="41" s="1"/>
  <c r="S31" i="41"/>
  <c r="T31" i="41" l="1"/>
  <c r="W31" i="41" s="1"/>
  <c r="S32" i="41"/>
  <c r="T32" i="41" l="1"/>
  <c r="W32" i="41" s="1"/>
  <c r="S33" i="41"/>
  <c r="T33" i="41" l="1"/>
  <c r="W33" i="41" s="1"/>
  <c r="S34" i="41"/>
  <c r="T34" i="41" l="1"/>
  <c r="W34" i="41" s="1"/>
  <c r="S35" i="41"/>
  <c r="T35" i="41" l="1"/>
  <c r="W35" i="41" s="1"/>
  <c r="S36" i="41"/>
  <c r="T36" i="41" l="1"/>
  <c r="W36" i="41" s="1"/>
  <c r="S37" i="41"/>
  <c r="T37" i="41" l="1"/>
  <c r="W37" i="41" s="1"/>
  <c r="S38" i="41"/>
  <c r="T38" i="41" l="1"/>
  <c r="W38" i="41" s="1"/>
  <c r="S39" i="41"/>
  <c r="T39" i="41" l="1"/>
  <c r="W39" i="41" s="1"/>
  <c r="S40" i="41"/>
  <c r="T40" i="41" l="1"/>
  <c r="W40" i="41" s="1"/>
  <c r="S41" i="41"/>
  <c r="T41" i="41" l="1"/>
  <c r="W41" i="41" s="1"/>
  <c r="S42" i="41"/>
  <c r="T42" i="41" l="1"/>
  <c r="W42" i="41" s="1"/>
  <c r="S43" i="41"/>
  <c r="T43" i="41" l="1"/>
  <c r="W43" i="41" s="1"/>
  <c r="S44" i="41"/>
  <c r="T44" i="41" l="1"/>
  <c r="W44" i="41" s="1"/>
  <c r="S45" i="41"/>
  <c r="T45" i="41" l="1"/>
  <c r="W45" i="41" s="1"/>
  <c r="S46" i="41"/>
  <c r="T46" i="41" l="1"/>
  <c r="W46" i="41" s="1"/>
  <c r="S47" i="41"/>
  <c r="T47" i="41" l="1"/>
  <c r="W47" i="41" s="1"/>
  <c r="S48" i="41"/>
  <c r="T48" i="41" l="1"/>
  <c r="W48" i="41" s="1"/>
  <c r="S49" i="41"/>
  <c r="T49" i="41" l="1"/>
  <c r="W49" i="41" s="1"/>
  <c r="S50" i="41"/>
  <c r="T50" i="41" l="1"/>
  <c r="W50" i="41" s="1"/>
  <c r="S51" i="41"/>
  <c r="T51" i="41" l="1"/>
  <c r="W51" i="41" s="1"/>
  <c r="S52" i="41"/>
  <c r="T52" i="41" l="1"/>
  <c r="W52" i="41" s="1"/>
  <c r="S53" i="41"/>
  <c r="T53" i="41" l="1"/>
  <c r="W53" i="41" s="1"/>
  <c r="S54" i="41"/>
  <c r="T54" i="41" l="1"/>
  <c r="W54" i="41" s="1"/>
  <c r="S55" i="41"/>
  <c r="T55" i="41" l="1"/>
  <c r="W55" i="41" s="1"/>
  <c r="S56" i="41"/>
  <c r="T56" i="41" l="1"/>
  <c r="W56" i="41" s="1"/>
  <c r="S57" i="41"/>
  <c r="T57" i="41" l="1"/>
  <c r="W57" i="41" s="1"/>
  <c r="S58" i="41"/>
  <c r="T58" i="41" l="1"/>
  <c r="W58" i="41" s="1"/>
  <c r="U50" i="41"/>
  <c r="V50" i="41" s="1"/>
  <c r="U28" i="41"/>
  <c r="V28" i="41" s="1"/>
  <c r="U27" i="41"/>
  <c r="V27" i="41" s="1"/>
  <c r="U54" i="41"/>
  <c r="V54" i="41" s="1"/>
  <c r="U30" i="41"/>
  <c r="V30" i="41" s="1"/>
  <c r="U53" i="41"/>
  <c r="V53" i="41" s="1"/>
  <c r="U40" i="41"/>
  <c r="V40" i="41" s="1"/>
  <c r="U26" i="41"/>
  <c r="V26" i="41" s="1"/>
  <c r="U17" i="41"/>
  <c r="U33" i="41"/>
  <c r="V33" i="41" s="1"/>
  <c r="U23" i="41"/>
  <c r="U37" i="41"/>
  <c r="V37" i="41" s="1"/>
  <c r="U22" i="41"/>
  <c r="U46" i="41"/>
  <c r="V46" i="41" s="1"/>
  <c r="U15" i="41"/>
  <c r="U51" i="41"/>
  <c r="V51" i="41" s="1"/>
  <c r="U43" i="41"/>
  <c r="V43" i="41" s="1"/>
  <c r="U41" i="41"/>
  <c r="V41" i="41" s="1"/>
  <c r="U34" i="41"/>
  <c r="V34" i="41" s="1"/>
  <c r="U42" i="41"/>
  <c r="V42" i="41" s="1"/>
  <c r="U8" i="41"/>
  <c r="U39" i="41"/>
  <c r="V39" i="41" s="1"/>
  <c r="U5" i="41"/>
  <c r="U14" i="41"/>
  <c r="U44" i="41"/>
  <c r="V44" i="41" s="1"/>
  <c r="U25" i="41"/>
  <c r="V25" i="41" s="1"/>
  <c r="U56" i="41"/>
  <c r="V56" i="41" s="1"/>
  <c r="U52" i="41"/>
  <c r="V52" i="41" s="1"/>
  <c r="U58" i="41"/>
  <c r="V58" i="41" s="1"/>
  <c r="U24" i="41"/>
  <c r="U21" i="41"/>
  <c r="U12" i="41"/>
  <c r="U29" i="41"/>
  <c r="V29" i="41" s="1"/>
  <c r="U6" i="41"/>
  <c r="U45" i="41"/>
  <c r="V45" i="41" s="1"/>
  <c r="U11" i="41"/>
  <c r="U13" i="41"/>
  <c r="U16" i="41"/>
  <c r="U49" i="41"/>
  <c r="V49" i="41" s="1"/>
  <c r="U31" i="41"/>
  <c r="V31" i="41" s="1"/>
  <c r="U18" i="41"/>
  <c r="U9" i="41"/>
  <c r="U48" i="41"/>
  <c r="V48" i="41" s="1"/>
  <c r="U10" i="41"/>
  <c r="U36" i="41"/>
  <c r="V36" i="41" s="1"/>
  <c r="U57" i="41"/>
  <c r="V57" i="41" s="1"/>
  <c r="U32" i="41"/>
  <c r="V32" i="41" s="1"/>
  <c r="U35" i="41"/>
  <c r="V35" i="41" s="1"/>
  <c r="U47" i="41"/>
  <c r="V47" i="41" s="1"/>
  <c r="U20" i="41"/>
  <c r="U7" i="41"/>
  <c r="U38" i="41"/>
  <c r="V38" i="41" s="1"/>
  <c r="U55" i="41"/>
  <c r="V55" i="41" s="1"/>
  <c r="U19" i="41"/>
  <c r="V5" i="41" l="1"/>
  <c r="R32" i="22" s="1"/>
  <c r="C39" i="22" s="1"/>
  <c r="Q32" i="22"/>
  <c r="Q50" i="22"/>
  <c r="V23" i="41"/>
  <c r="R50" i="22" s="1"/>
  <c r="C57" i="22" s="1"/>
  <c r="Q35" i="22"/>
  <c r="V8" i="41"/>
  <c r="R35" i="22" s="1"/>
  <c r="C42" i="22" s="1"/>
  <c r="V17" i="41"/>
  <c r="R44" i="22" s="1"/>
  <c r="C51" i="22" s="1"/>
  <c r="Q44" i="22"/>
  <c r="V12" i="41"/>
  <c r="R39" i="22" s="1"/>
  <c r="C46" i="22" s="1"/>
  <c r="Q39" i="22"/>
  <c r="V21" i="41"/>
  <c r="R48" i="22" s="1"/>
  <c r="C55" i="22" s="1"/>
  <c r="Q48" i="22"/>
  <c r="Q46" i="22"/>
  <c r="V19" i="41"/>
  <c r="R46" i="22" s="1"/>
  <c r="C53" i="22" s="1"/>
  <c r="Q36" i="22"/>
  <c r="V9" i="41"/>
  <c r="R36" i="22" s="1"/>
  <c r="C43" i="22" s="1"/>
  <c r="Q51" i="22"/>
  <c r="V24" i="41"/>
  <c r="R51" i="22" s="1"/>
  <c r="C58" i="22" s="1"/>
  <c r="V18" i="41"/>
  <c r="R45" i="22" s="1"/>
  <c r="C52" i="22" s="1"/>
  <c r="Q45" i="22"/>
  <c r="Q42" i="22"/>
  <c r="V15" i="41"/>
  <c r="R42" i="22" s="1"/>
  <c r="C49" i="22" s="1"/>
  <c r="Q47" i="22"/>
  <c r="V20" i="41"/>
  <c r="R47" i="22" s="1"/>
  <c r="C54" i="22" s="1"/>
  <c r="V13" i="41"/>
  <c r="R40" i="22" s="1"/>
  <c r="C47" i="22" s="1"/>
  <c r="Q40" i="22"/>
  <c r="Q49" i="22"/>
  <c r="V22" i="41"/>
  <c r="R49" i="22" s="1"/>
  <c r="C56" i="22" s="1"/>
  <c r="Q33" i="22"/>
  <c r="V6" i="41"/>
  <c r="R33" i="22" s="1"/>
  <c r="C40" i="22" s="1"/>
  <c r="Q37" i="22"/>
  <c r="V10" i="41"/>
  <c r="R37" i="22" s="1"/>
  <c r="C44" i="22" s="1"/>
  <c r="V7" i="41"/>
  <c r="R34" i="22" s="1"/>
  <c r="C41" i="22" s="1"/>
  <c r="Q34" i="22"/>
  <c r="V16" i="41"/>
  <c r="R43" i="22" s="1"/>
  <c r="C50" i="22" s="1"/>
  <c r="Q43" i="22"/>
  <c r="V11" i="41"/>
  <c r="R38" i="22" s="1"/>
  <c r="C45" i="22" s="1"/>
  <c r="Q38" i="22"/>
  <c r="Q41" i="22"/>
  <c r="V14" i="41"/>
  <c r="R41" i="22" s="1"/>
  <c r="C48" i="22" s="1"/>
  <c r="B46" i="22" l="1"/>
  <c r="B49" i="22"/>
  <c r="B54" i="22"/>
  <c r="B51" i="22"/>
  <c r="B44" i="22"/>
  <c r="B42" i="22"/>
  <c r="B41" i="22"/>
  <c r="B40" i="22"/>
  <c r="B52" i="22"/>
  <c r="B43" i="22"/>
  <c r="B57" i="22"/>
  <c r="B55" i="22"/>
  <c r="B48" i="22"/>
  <c r="B50" i="22"/>
  <c r="B56" i="22"/>
  <c r="B53" i="22"/>
  <c r="B58" i="22"/>
  <c r="B45" i="22"/>
  <c r="B47" i="22"/>
  <c r="B39" i="22"/>
  <c r="A15" i="45" l="1"/>
  <c r="V41" i="1"/>
  <c r="AZ42" i="40"/>
  <c r="A41" i="22"/>
  <c r="R15" i="1" s="1"/>
  <c r="AZ53" i="40"/>
  <c r="A26" i="45"/>
  <c r="V52" i="1"/>
  <c r="A52" i="22"/>
  <c r="A26" i="40" s="1"/>
  <c r="V48" i="1"/>
  <c r="A22" i="45"/>
  <c r="AZ49" i="40"/>
  <c r="A48" i="22"/>
  <c r="R22" i="1" s="1"/>
  <c r="A57" i="22"/>
  <c r="R31" i="1" s="1"/>
  <c r="AZ58" i="40"/>
  <c r="V57" i="1"/>
  <c r="A31" i="45"/>
  <c r="A30" i="45"/>
  <c r="AZ57" i="40"/>
  <c r="A56" i="22"/>
  <c r="A30" i="40" s="1"/>
  <c r="V56" i="1"/>
  <c r="AZ59" i="40"/>
  <c r="A32" i="45"/>
  <c r="A58" i="22"/>
  <c r="A32" i="1" s="1"/>
  <c r="V58" i="1"/>
  <c r="A51" i="22"/>
  <c r="R25" i="1" s="1"/>
  <c r="V51" i="1"/>
  <c r="A25" i="45"/>
  <c r="AZ52" i="40"/>
  <c r="AZ50" i="40"/>
  <c r="A23" i="45"/>
  <c r="A49" i="22"/>
  <c r="A23" i="40" s="1"/>
  <c r="V49" i="1"/>
  <c r="V39" i="1"/>
  <c r="A39" i="22"/>
  <c r="A13" i="1" s="1"/>
  <c r="A13" i="45"/>
  <c r="AZ40" i="40"/>
  <c r="V40" i="1"/>
  <c r="A40" i="22"/>
  <c r="A14" i="1" s="1"/>
  <c r="AZ41" i="40"/>
  <c r="A14" i="45"/>
  <c r="V42" i="1"/>
  <c r="A42" i="22"/>
  <c r="AZ43" i="40"/>
  <c r="A16" i="45"/>
  <c r="AZ44" i="40"/>
  <c r="A17" i="45"/>
  <c r="A43" i="22"/>
  <c r="A17" i="1" s="1"/>
  <c r="V43" i="1"/>
  <c r="A47" i="22"/>
  <c r="A21" i="1" s="1"/>
  <c r="V47" i="1"/>
  <c r="AZ48" i="40"/>
  <c r="A21" i="45"/>
  <c r="AZ51" i="40"/>
  <c r="V50" i="1"/>
  <c r="A24" i="45"/>
  <c r="A50" i="22"/>
  <c r="A24" i="1" s="1"/>
  <c r="A55" i="22"/>
  <c r="A29" i="1" s="1"/>
  <c r="A29" i="45"/>
  <c r="V55" i="1"/>
  <c r="AZ56" i="40"/>
  <c r="A53" i="22"/>
  <c r="A27" i="1" s="1"/>
  <c r="V53" i="1"/>
  <c r="A27" i="45"/>
  <c r="AZ54" i="40"/>
  <c r="A19" i="45"/>
  <c r="A45" i="22"/>
  <c r="AZ46" i="40"/>
  <c r="V45" i="1"/>
  <c r="A44" i="22"/>
  <c r="A18" i="1" s="1"/>
  <c r="V44" i="1"/>
  <c r="A18" i="45"/>
  <c r="AZ45" i="40"/>
  <c r="A28" i="45"/>
  <c r="V54" i="1"/>
  <c r="AZ55" i="40"/>
  <c r="A54" i="22"/>
  <c r="AZ47" i="40"/>
  <c r="A20" i="45"/>
  <c r="A46" i="22"/>
  <c r="A20" i="1" s="1"/>
  <c r="V46" i="1"/>
  <c r="A30" i="1" l="1"/>
  <c r="A56" i="1" s="1"/>
  <c r="A14" i="40"/>
  <c r="A65" i="40" s="1"/>
  <c r="R14" i="1"/>
  <c r="A15" i="1"/>
  <c r="A41" i="1" s="1"/>
  <c r="R18" i="1"/>
  <c r="R24" i="1"/>
  <c r="A32" i="40"/>
  <c r="A83" i="40" s="1"/>
  <c r="R32" i="1"/>
  <c r="A22" i="1"/>
  <c r="A72" i="1" s="1"/>
  <c r="A24" i="40"/>
  <c r="A51" i="40" s="1"/>
  <c r="A22" i="40"/>
  <c r="A49" i="40" s="1"/>
  <c r="R26" i="1"/>
  <c r="A27" i="40"/>
  <c r="A78" i="40" s="1"/>
  <c r="R27" i="1"/>
  <c r="A18" i="40"/>
  <c r="A69" i="40" s="1"/>
  <c r="A20" i="40"/>
  <c r="A47" i="40" s="1"/>
  <c r="A74" i="40"/>
  <c r="A50" i="40"/>
  <c r="R28" i="1"/>
  <c r="A28" i="1"/>
  <c r="A48" i="45"/>
  <c r="A72" i="45"/>
  <c r="A67" i="45"/>
  <c r="A43" i="45"/>
  <c r="R13" i="1"/>
  <c r="A76" i="45"/>
  <c r="A52" i="45"/>
  <c r="A49" i="45"/>
  <c r="A73" i="45"/>
  <c r="A57" i="40"/>
  <c r="A81" i="40"/>
  <c r="A46" i="45"/>
  <c r="A70" i="45"/>
  <c r="A80" i="45"/>
  <c r="A56" i="45"/>
  <c r="A16" i="40"/>
  <c r="A16" i="1"/>
  <c r="A64" i="45"/>
  <c r="A40" i="45"/>
  <c r="A55" i="1"/>
  <c r="A79" i="1"/>
  <c r="A39" i="1"/>
  <c r="A63" i="1"/>
  <c r="A81" i="45"/>
  <c r="A57" i="45"/>
  <c r="A53" i="40"/>
  <c r="A77" i="40"/>
  <c r="A71" i="1"/>
  <c r="A47" i="1"/>
  <c r="R17" i="1"/>
  <c r="R20" i="1"/>
  <c r="A17" i="40"/>
  <c r="A82" i="45"/>
  <c r="A58" i="45"/>
  <c r="A53" i="45"/>
  <c r="A77" i="45"/>
  <c r="A74" i="1"/>
  <c r="A50" i="1"/>
  <c r="A41" i="45"/>
  <c r="A65" i="45"/>
  <c r="A19" i="40"/>
  <c r="A19" i="1"/>
  <c r="A54" i="45"/>
  <c r="A78" i="45"/>
  <c r="A75" i="45"/>
  <c r="A51" i="45"/>
  <c r="A67" i="1"/>
  <c r="A43" i="1"/>
  <c r="R23" i="1"/>
  <c r="A23" i="1"/>
  <c r="A58" i="1"/>
  <c r="A82" i="1"/>
  <c r="A15" i="40"/>
  <c r="A70" i="1"/>
  <c r="A46" i="1"/>
  <c r="A44" i="45"/>
  <c r="A68" i="45"/>
  <c r="A40" i="1"/>
  <c r="A64" i="1"/>
  <c r="A50" i="45"/>
  <c r="A74" i="45"/>
  <c r="A59" i="45"/>
  <c r="A83" i="45"/>
  <c r="A31" i="40"/>
  <c r="A31" i="1"/>
  <c r="A69" i="45"/>
  <c r="A45" i="45"/>
  <c r="A71" i="45"/>
  <c r="A47" i="45"/>
  <c r="A77" i="1"/>
  <c r="A53" i="1"/>
  <c r="A55" i="45"/>
  <c r="A79" i="45"/>
  <c r="R29" i="1"/>
  <c r="A21" i="40"/>
  <c r="A25" i="40"/>
  <c r="A26" i="1"/>
  <c r="A44" i="1"/>
  <c r="A68" i="1"/>
  <c r="R19" i="1"/>
  <c r="A25" i="1"/>
  <c r="A28" i="40"/>
  <c r="A29" i="40"/>
  <c r="R21" i="1"/>
  <c r="R16" i="1"/>
  <c r="A13" i="40"/>
  <c r="R30" i="1"/>
  <c r="A66" i="45"/>
  <c r="A42" i="45"/>
  <c r="A41" i="40" l="1"/>
  <c r="A80" i="1"/>
  <c r="A45" i="40"/>
  <c r="A59" i="40"/>
  <c r="A65" i="1"/>
  <c r="A71" i="40"/>
  <c r="A73" i="40"/>
  <c r="A54" i="40"/>
  <c r="A75" i="40"/>
  <c r="A48" i="1"/>
  <c r="A40" i="40"/>
  <c r="A64" i="40"/>
  <c r="A76" i="1"/>
  <c r="A52" i="1"/>
  <c r="A52" i="40"/>
  <c r="A76" i="40"/>
  <c r="A81" i="1"/>
  <c r="A57" i="1"/>
  <c r="A66" i="1"/>
  <c r="A42" i="1"/>
  <c r="A82" i="40"/>
  <c r="A58" i="40"/>
  <c r="A66" i="40"/>
  <c r="A42" i="40"/>
  <c r="A67" i="40"/>
  <c r="A43" i="40"/>
  <c r="A80" i="40"/>
  <c r="A56" i="40"/>
  <c r="A68" i="40"/>
  <c r="A44" i="40"/>
  <c r="A72" i="40"/>
  <c r="A48" i="40"/>
  <c r="A79" i="40"/>
  <c r="A55" i="40"/>
  <c r="A69" i="1"/>
  <c r="A45" i="1"/>
  <c r="A75" i="1"/>
  <c r="A51" i="1"/>
  <c r="A70" i="40"/>
  <c r="A46" i="40"/>
  <c r="A54" i="1"/>
  <c r="A78" i="1"/>
  <c r="A49" i="1"/>
  <c r="A73" i="1"/>
  <c r="N21" i="1"/>
  <c r="O46" i="40"/>
  <c r="L50" i="40"/>
  <c r="AH43" i="40"/>
  <c r="K50" i="40"/>
  <c r="N26" i="1"/>
  <c r="AG47" i="40"/>
  <c r="N28" i="1"/>
  <c r="AH59" i="40"/>
  <c r="AP51" i="40"/>
  <c r="AH41" i="40"/>
  <c r="F49" i="1"/>
  <c r="D58" i="1"/>
  <c r="AI41" i="40"/>
  <c r="AI56" i="40"/>
  <c r="Q19" i="1"/>
  <c r="AW52" i="40"/>
  <c r="D56" i="1"/>
  <c r="C46" i="1"/>
  <c r="Q52" i="40"/>
  <c r="AN50" i="40"/>
  <c r="AT42" i="40"/>
  <c r="P48" i="40"/>
  <c r="P18" i="1"/>
  <c r="Q45" i="40"/>
  <c r="AH53" i="40"/>
  <c r="L45" i="40"/>
  <c r="AD50" i="40"/>
  <c r="K57" i="40"/>
  <c r="Z42" i="40"/>
  <c r="Q14" i="1"/>
  <c r="AU51" i="40"/>
  <c r="W50" i="40"/>
  <c r="AW47" i="40"/>
  <c r="V55" i="40"/>
  <c r="AO49" i="40"/>
  <c r="AF40" i="40"/>
  <c r="J52" i="40"/>
  <c r="E51" i="40"/>
  <c r="N47" i="40"/>
  <c r="M47" i="40"/>
  <c r="J42" i="40"/>
  <c r="AH52" i="40"/>
  <c r="AS47" i="40"/>
  <c r="Q56" i="40"/>
  <c r="G40" i="40"/>
  <c r="R52" i="40"/>
  <c r="Q50" i="40"/>
  <c r="AQ50" i="40"/>
  <c r="AV45" i="40"/>
  <c r="Q46" i="40"/>
  <c r="O56" i="40"/>
  <c r="Q16" i="1"/>
  <c r="B55" i="1"/>
  <c r="T40" i="40"/>
  <c r="Q27" i="1"/>
  <c r="W48" i="40"/>
  <c r="AY44" i="40"/>
  <c r="AS58" i="40"/>
  <c r="L59" i="40"/>
  <c r="O43" i="40"/>
  <c r="AU42" i="40"/>
  <c r="AE54" i="40"/>
  <c r="AL54" i="40"/>
  <c r="N56" i="40"/>
  <c r="L19" i="1"/>
  <c r="E53" i="1"/>
  <c r="H53" i="40"/>
  <c r="D42" i="40"/>
  <c r="I52" i="40"/>
  <c r="AC55" i="40"/>
  <c r="AV54" i="40"/>
  <c r="C39" i="1"/>
  <c r="AL55" i="40"/>
  <c r="K44" i="40"/>
  <c r="I58" i="40"/>
  <c r="V42" i="40"/>
  <c r="N22" i="1"/>
  <c r="V59" i="40"/>
  <c r="P40" i="40"/>
  <c r="N23" i="1"/>
  <c r="AL57" i="40"/>
  <c r="N25" i="1"/>
  <c r="R48" i="40"/>
  <c r="I49" i="40"/>
  <c r="N18" i="1"/>
  <c r="X57" i="40"/>
  <c r="N17" i="1"/>
  <c r="X47" i="40"/>
  <c r="AY52" i="40"/>
  <c r="V41" i="40"/>
  <c r="D43" i="40"/>
  <c r="U59" i="40"/>
  <c r="F47" i="40"/>
  <c r="I42" i="40"/>
  <c r="B52" i="1"/>
  <c r="AI47" i="40"/>
  <c r="AW42" i="40"/>
  <c r="L28" i="1"/>
  <c r="AS45" i="40"/>
  <c r="AD49" i="40"/>
  <c r="W41" i="40"/>
  <c r="M14" i="1"/>
  <c r="C49" i="1"/>
  <c r="W46" i="40"/>
  <c r="AX52" i="40"/>
  <c r="AB46" i="40"/>
  <c r="AT53" i="40"/>
  <c r="S51" i="40"/>
  <c r="K45" i="40"/>
  <c r="AM44" i="40"/>
  <c r="AU41" i="40"/>
  <c r="AE43" i="40"/>
  <c r="AI45" i="40"/>
  <c r="AI42" i="40"/>
  <c r="S58" i="40"/>
  <c r="P46" i="40"/>
  <c r="P27" i="1"/>
  <c r="X45" i="40"/>
  <c r="H49" i="1"/>
  <c r="AO46" i="40"/>
  <c r="G49" i="1"/>
  <c r="AS57" i="40"/>
  <c r="O40" i="40"/>
  <c r="L30" i="1"/>
  <c r="N29" i="1"/>
  <c r="B42" i="40"/>
  <c r="M56" i="40"/>
  <c r="H40" i="1"/>
  <c r="AS59" i="40"/>
  <c r="H57" i="40"/>
  <c r="AN59" i="40"/>
  <c r="U51" i="40"/>
  <c r="Q30" i="1"/>
  <c r="O48" i="40"/>
  <c r="D59" i="40"/>
  <c r="AT57" i="40"/>
  <c r="O53" i="40"/>
  <c r="AU55" i="40"/>
  <c r="M49" i="40"/>
  <c r="F52" i="1"/>
  <c r="O13" i="1"/>
  <c r="L31" i="1"/>
  <c r="AQ47" i="40"/>
  <c r="AQ57" i="40"/>
  <c r="AI55" i="40"/>
  <c r="S56" i="40"/>
  <c r="G41" i="1"/>
  <c r="D45" i="1"/>
  <c r="V44" i="40"/>
  <c r="W47" i="40"/>
  <c r="N16" i="1"/>
  <c r="AI52" i="40"/>
  <c r="AE56" i="40"/>
  <c r="D40" i="1"/>
  <c r="AC41" i="40"/>
  <c r="AP53" i="40"/>
  <c r="AB42" i="40"/>
  <c r="O32" i="1"/>
  <c r="E50" i="40"/>
  <c r="X59" i="40"/>
  <c r="AN45" i="40"/>
  <c r="AU44" i="40"/>
  <c r="L26" i="1"/>
  <c r="Q53" i="40"/>
  <c r="AJ57" i="40"/>
  <c r="AE45" i="40"/>
  <c r="B51" i="1"/>
  <c r="C45" i="1"/>
  <c r="G52" i="1"/>
  <c r="AG50" i="40"/>
  <c r="AT52" i="40"/>
  <c r="AC48" i="40"/>
  <c r="AK55" i="40"/>
  <c r="AB53" i="40"/>
  <c r="AG53" i="40"/>
  <c r="C41" i="40"/>
  <c r="X41" i="40"/>
  <c r="H48" i="1"/>
  <c r="P16" i="1"/>
  <c r="AP40" i="40"/>
  <c r="M40" i="40"/>
  <c r="U45" i="40"/>
  <c r="R46" i="40"/>
  <c r="N15" i="1"/>
  <c r="G42" i="40"/>
  <c r="D53" i="1"/>
  <c r="F54" i="40"/>
  <c r="Y52" i="40"/>
  <c r="AJ51" i="40"/>
  <c r="AU58" i="40"/>
  <c r="AL44" i="40"/>
  <c r="X54" i="40"/>
  <c r="O20" i="1"/>
  <c r="Q22" i="1"/>
  <c r="U56" i="40"/>
  <c r="L47" i="40"/>
  <c r="AK41" i="40"/>
  <c r="AN57" i="40"/>
  <c r="T43" i="40"/>
  <c r="AF41" i="40"/>
  <c r="AP54" i="40"/>
  <c r="C54" i="1"/>
  <c r="AP57" i="40"/>
  <c r="W52" i="40"/>
  <c r="AJ49" i="40"/>
  <c r="G47" i="1"/>
  <c r="AJ52" i="40"/>
  <c r="N52" i="40"/>
  <c r="AB41" i="40"/>
  <c r="D42" i="1"/>
  <c r="AQ48" i="40"/>
  <c r="AG43" i="40"/>
  <c r="Q31" i="1"/>
  <c r="B57" i="1"/>
  <c r="AX58" i="40"/>
  <c r="AC59" i="40"/>
  <c r="AA58" i="40"/>
  <c r="G45" i="1"/>
  <c r="H51" i="1"/>
  <c r="F44" i="40"/>
  <c r="X48" i="40"/>
  <c r="N27" i="1"/>
  <c r="O19" i="1"/>
  <c r="G53" i="40"/>
  <c r="T55" i="40"/>
  <c r="R53" i="40"/>
  <c r="Y49" i="40"/>
  <c r="E58" i="40"/>
  <c r="W51" i="40"/>
  <c r="N59" i="40"/>
  <c r="N54" i="40"/>
  <c r="J49" i="40"/>
  <c r="AU52" i="40"/>
  <c r="AF55" i="40"/>
  <c r="P52" i="40"/>
  <c r="AM55" i="40"/>
  <c r="H50" i="40"/>
  <c r="G58" i="1"/>
  <c r="H49" i="40"/>
  <c r="AQ44" i="40"/>
  <c r="P55" i="40"/>
  <c r="AB55" i="40"/>
  <c r="AJ44" i="40"/>
  <c r="AE41" i="40"/>
  <c r="V47" i="40"/>
  <c r="AP56" i="40"/>
  <c r="R40" i="40"/>
  <c r="D52" i="40"/>
  <c r="Q23" i="1"/>
  <c r="AV43" i="40"/>
  <c r="O24" i="1"/>
  <c r="R55" i="40"/>
  <c r="AQ51" i="40"/>
  <c r="AW58" i="40"/>
  <c r="P56" i="40"/>
  <c r="AS42" i="40"/>
  <c r="AW53" i="40"/>
  <c r="AH54" i="40"/>
  <c r="U43" i="40"/>
  <c r="AA48" i="40"/>
  <c r="U52" i="40"/>
  <c r="L14" i="1"/>
  <c r="E39" i="1"/>
  <c r="J51" i="40"/>
  <c r="G40" i="1"/>
  <c r="G48" i="40"/>
  <c r="Q18" i="1"/>
  <c r="AD44" i="40"/>
  <c r="P26" i="1"/>
  <c r="D54" i="40"/>
  <c r="Z46" i="40"/>
  <c r="M25" i="1"/>
  <c r="B41" i="40"/>
  <c r="X55" i="40"/>
  <c r="O49" i="40"/>
  <c r="B46" i="1"/>
  <c r="V49" i="40"/>
  <c r="G57" i="40"/>
  <c r="AR46" i="40"/>
  <c r="K54" i="40"/>
  <c r="AE49" i="40"/>
  <c r="L15" i="1"/>
  <c r="M51" i="40"/>
  <c r="H57" i="1"/>
  <c r="AY40" i="40"/>
  <c r="P44" i="40"/>
  <c r="AT41" i="40"/>
  <c r="M52" i="40"/>
  <c r="Z55" i="40"/>
  <c r="R45" i="40"/>
  <c r="C48" i="1"/>
  <c r="B41" i="1"/>
  <c r="AW46" i="40"/>
  <c r="C46" i="40"/>
  <c r="AR42" i="40"/>
  <c r="AH49" i="40"/>
  <c r="H50" i="1"/>
  <c r="AS54" i="40"/>
  <c r="C54" i="40"/>
  <c r="H43" i="40"/>
  <c r="X42" i="40"/>
  <c r="Y56" i="40"/>
  <c r="H51" i="40"/>
  <c r="F40" i="40"/>
  <c r="AY53" i="40"/>
  <c r="W58" i="40"/>
  <c r="C53" i="1"/>
  <c r="AT45" i="40"/>
  <c r="AY50" i="40"/>
  <c r="AL48" i="40"/>
  <c r="AO42" i="40"/>
  <c r="D40" i="40"/>
  <c r="AQ40" i="40"/>
  <c r="Z56" i="40"/>
  <c r="AQ56" i="40"/>
  <c r="AP55" i="40"/>
  <c r="B48" i="40"/>
  <c r="H47" i="40"/>
  <c r="AE55" i="40"/>
  <c r="AW56" i="40"/>
  <c r="H55" i="1"/>
  <c r="O14" i="1"/>
  <c r="AD47" i="40"/>
  <c r="Q43" i="40"/>
  <c r="AK44" i="40"/>
  <c r="V52" i="40"/>
  <c r="AY51" i="40"/>
  <c r="AN43" i="40"/>
  <c r="AE51" i="40"/>
  <c r="L44" i="40"/>
  <c r="H58" i="40"/>
  <c r="M55" i="40"/>
  <c r="AB59" i="40"/>
  <c r="U46" i="40"/>
  <c r="AC52" i="40"/>
  <c r="AS52" i="40"/>
  <c r="D57" i="1"/>
  <c r="AQ45" i="40"/>
  <c r="N19" i="1"/>
  <c r="P49" i="40"/>
  <c r="S41" i="40"/>
  <c r="N57" i="40"/>
  <c r="AF52" i="40"/>
  <c r="O45" i="40"/>
  <c r="AS46" i="40"/>
  <c r="J40" i="40"/>
  <c r="J56" i="40"/>
  <c r="N14" i="1"/>
  <c r="AF45" i="40"/>
  <c r="AL58" i="40"/>
  <c r="I50" i="40"/>
  <c r="T47" i="40"/>
  <c r="M28" i="1"/>
  <c r="D51" i="1"/>
  <c r="E45" i="1"/>
  <c r="AF53" i="40"/>
  <c r="T50" i="40"/>
  <c r="V54" i="40"/>
  <c r="E42" i="40"/>
  <c r="AB56" i="40"/>
  <c r="AY45" i="40"/>
  <c r="AN42" i="40"/>
  <c r="F45" i="1"/>
  <c r="AP43" i="40"/>
  <c r="AS56" i="40"/>
  <c r="P59" i="40"/>
  <c r="AN44" i="40"/>
  <c r="AX54" i="40"/>
  <c r="K46" i="40"/>
  <c r="F48" i="40"/>
  <c r="S55" i="40"/>
  <c r="L58" i="40"/>
  <c r="H41" i="1"/>
  <c r="G43" i="40"/>
  <c r="L43" i="40"/>
  <c r="N45" i="40"/>
  <c r="AB45" i="40"/>
  <c r="AF44" i="40"/>
  <c r="AA47" i="40"/>
  <c r="AK43" i="40"/>
  <c r="L29" i="1"/>
  <c r="AU46" i="40"/>
  <c r="H54" i="40"/>
  <c r="G50" i="1"/>
  <c r="P25" i="1"/>
  <c r="G39" i="1"/>
  <c r="M50" i="40"/>
  <c r="AI49" i="40"/>
  <c r="AA41" i="40"/>
  <c r="AJ42" i="40"/>
  <c r="AA52" i="40"/>
  <c r="M44" i="40"/>
  <c r="G46" i="1"/>
  <c r="AP46" i="40"/>
  <c r="F44" i="1"/>
  <c r="AV50" i="40"/>
  <c r="O42" i="40"/>
  <c r="Q57" i="40"/>
  <c r="AX57" i="40"/>
  <c r="M41" i="40"/>
  <c r="AV59" i="40"/>
  <c r="AY59" i="40"/>
  <c r="L13" i="1"/>
  <c r="H58" i="1"/>
  <c r="E56" i="1"/>
  <c r="AE48" i="40"/>
  <c r="AV51" i="40"/>
  <c r="D57" i="40"/>
  <c r="B54" i="1"/>
  <c r="AF49" i="40"/>
  <c r="AB57" i="40"/>
  <c r="AD48" i="40"/>
  <c r="D41" i="40"/>
  <c r="AN46" i="40"/>
  <c r="E58" i="1"/>
  <c r="AS40" i="40"/>
  <c r="O31" i="1"/>
  <c r="AL42" i="40"/>
  <c r="M29" i="1"/>
  <c r="AG48" i="40"/>
  <c r="AM54" i="40"/>
  <c r="AR59" i="40"/>
  <c r="AY57" i="40"/>
  <c r="B56" i="1"/>
  <c r="L46" i="40"/>
  <c r="K47" i="40"/>
  <c r="U48" i="40"/>
  <c r="AL51" i="40"/>
  <c r="E50" i="1"/>
  <c r="N32" i="1"/>
  <c r="P58" i="40"/>
  <c r="Z52" i="40"/>
  <c r="AK50" i="40"/>
  <c r="M31" i="1"/>
  <c r="R44" i="40"/>
  <c r="B49" i="40"/>
  <c r="Z40" i="40"/>
  <c r="AG46" i="40"/>
  <c r="D45" i="40"/>
  <c r="F49" i="40"/>
  <c r="Y54" i="40"/>
  <c r="I54" i="40"/>
  <c r="AT49" i="40"/>
  <c r="AB51" i="40"/>
  <c r="R42" i="40"/>
  <c r="T52" i="40"/>
  <c r="AG40" i="40"/>
  <c r="Y58" i="40"/>
  <c r="AG57" i="40"/>
  <c r="Z50" i="40"/>
  <c r="D56" i="40"/>
  <c r="B48" i="1"/>
  <c r="AS41" i="40"/>
  <c r="M27" i="1"/>
  <c r="P47" i="40"/>
  <c r="AQ53" i="40"/>
  <c r="N20" i="1"/>
  <c r="AL45" i="40"/>
  <c r="B47" i="40"/>
  <c r="P20" i="1"/>
  <c r="AK54" i="40"/>
  <c r="G43" i="1"/>
  <c r="AY43" i="40"/>
  <c r="O18" i="1"/>
  <c r="S49" i="40"/>
  <c r="AD54" i="40"/>
  <c r="V56" i="40"/>
  <c r="M18" i="1"/>
  <c r="E57" i="40"/>
  <c r="U44" i="40"/>
  <c r="T41" i="40"/>
  <c r="B42" i="1"/>
  <c r="X53" i="40"/>
  <c r="E40" i="1"/>
  <c r="L51" i="40"/>
  <c r="G58" i="40"/>
  <c r="O21" i="1"/>
  <c r="Q51" i="40"/>
  <c r="AG51" i="40"/>
  <c r="AG59" i="40"/>
  <c r="G45" i="40"/>
  <c r="AV52" i="40"/>
  <c r="R49" i="40"/>
  <c r="AW54" i="40"/>
  <c r="K59" i="40"/>
  <c r="AL47" i="40"/>
  <c r="E45" i="40"/>
  <c r="AE53" i="40"/>
  <c r="P30" i="1"/>
  <c r="AV44" i="40"/>
  <c r="AR52" i="40"/>
  <c r="AM48" i="40"/>
  <c r="G49" i="40"/>
  <c r="AP44" i="40"/>
  <c r="AL41" i="40"/>
  <c r="Q42" i="40"/>
  <c r="N13" i="1"/>
  <c r="AX59" i="40"/>
  <c r="Z48" i="40"/>
  <c r="D47" i="40"/>
  <c r="T48" i="40"/>
  <c r="S52" i="40"/>
  <c r="AX47" i="40"/>
  <c r="AM45" i="40"/>
  <c r="AW41" i="40"/>
  <c r="AX42" i="40"/>
  <c r="Y46" i="40"/>
  <c r="U42" i="40"/>
  <c r="AA49" i="40"/>
  <c r="X43" i="40"/>
  <c r="C44" i="1"/>
  <c r="C44" i="40"/>
  <c r="AW50" i="40"/>
  <c r="AD57" i="40"/>
  <c r="K55" i="40"/>
  <c r="H43" i="1"/>
  <c r="F51" i="40"/>
  <c r="AU40" i="40"/>
  <c r="AM59" i="40"/>
  <c r="X49" i="40"/>
  <c r="AC51" i="40"/>
  <c r="F59" i="40"/>
  <c r="AO57" i="40"/>
  <c r="U53" i="40"/>
  <c r="AE40" i="40"/>
  <c r="AO48" i="40"/>
  <c r="U41" i="40"/>
  <c r="G59" i="40"/>
  <c r="H42" i="40"/>
  <c r="P22" i="1"/>
  <c r="I57" i="40"/>
  <c r="M24" i="1"/>
  <c r="AN53" i="40"/>
  <c r="L57" i="40"/>
  <c r="AP49" i="40"/>
  <c r="AG55" i="40"/>
  <c r="AT51" i="40"/>
  <c r="AB44" i="40"/>
  <c r="H56" i="40"/>
  <c r="AQ49" i="40"/>
  <c r="AH40" i="40"/>
  <c r="B52" i="40"/>
  <c r="T56" i="40"/>
  <c r="AD41" i="40"/>
  <c r="P21" i="1"/>
  <c r="AR49" i="40"/>
  <c r="AL50" i="40"/>
  <c r="E46" i="40"/>
  <c r="AY46" i="40"/>
  <c r="D53" i="40"/>
  <c r="AI48" i="40"/>
  <c r="G57" i="1"/>
  <c r="U40" i="40"/>
  <c r="AL52" i="40"/>
  <c r="Y45" i="40"/>
  <c r="AD46" i="40"/>
  <c r="AS53" i="40"/>
  <c r="AX56" i="40"/>
  <c r="O55" i="40"/>
  <c r="E48" i="1"/>
  <c r="R51" i="40"/>
  <c r="O26" i="1"/>
  <c r="B56" i="40"/>
  <c r="E40" i="40"/>
  <c r="E52" i="1"/>
  <c r="M20" i="1"/>
  <c r="AD53" i="40"/>
  <c r="AI40" i="40"/>
  <c r="AN40" i="40"/>
  <c r="AP48" i="40"/>
  <c r="AR48" i="40"/>
  <c r="E54" i="40"/>
  <c r="AA50" i="40"/>
  <c r="K42" i="40"/>
  <c r="C50" i="40"/>
  <c r="AS43" i="40"/>
  <c r="AH50" i="40"/>
  <c r="AL49" i="40"/>
  <c r="AN58" i="40"/>
  <c r="AI54" i="40"/>
  <c r="O57" i="40"/>
  <c r="I59" i="40"/>
  <c r="AW51" i="40"/>
  <c r="AK52" i="40"/>
  <c r="L22" i="1"/>
  <c r="B49" i="1"/>
  <c r="V48" i="40"/>
  <c r="I55" i="40"/>
  <c r="AW59" i="40"/>
  <c r="M58" i="40"/>
  <c r="Q41" i="40"/>
  <c r="T54" i="40"/>
  <c r="F48" i="1"/>
  <c r="AV55" i="40"/>
  <c r="AO56" i="40"/>
  <c r="AU48" i="40"/>
  <c r="AO41" i="40"/>
  <c r="AJ48" i="40"/>
  <c r="B53" i="1"/>
  <c r="M30" i="1"/>
  <c r="AE47" i="40"/>
  <c r="Q13" i="1"/>
  <c r="AR47" i="40"/>
  <c r="Q58" i="40"/>
  <c r="E47" i="1"/>
  <c r="AO51" i="40"/>
  <c r="O59" i="40"/>
  <c r="O30" i="1"/>
  <c r="J45" i="40"/>
  <c r="AA40" i="40"/>
  <c r="K58" i="40"/>
  <c r="AH45" i="40"/>
  <c r="H42" i="1"/>
  <c r="G54" i="1"/>
  <c r="R47" i="40"/>
  <c r="AE46" i="40"/>
  <c r="AA46" i="40"/>
  <c r="G44" i="1"/>
  <c r="D55" i="40"/>
  <c r="L52" i="40"/>
  <c r="S46" i="40"/>
  <c r="H55" i="40"/>
  <c r="AG52" i="40"/>
  <c r="C59" i="40"/>
  <c r="AX40" i="40"/>
  <c r="F54" i="1"/>
  <c r="P42" i="40"/>
  <c r="AO40" i="40"/>
  <c r="AR53" i="40"/>
  <c r="B47" i="1"/>
  <c r="J55" i="40"/>
  <c r="O58" i="40"/>
  <c r="AT59" i="40"/>
  <c r="AD51" i="40"/>
  <c r="C55" i="1"/>
  <c r="J43" i="40"/>
  <c r="E56" i="40"/>
  <c r="AY42" i="40"/>
  <c r="I48" i="40"/>
  <c r="Y40" i="40"/>
  <c r="AY56" i="40"/>
  <c r="C57" i="40"/>
  <c r="K48" i="40"/>
  <c r="L21" i="1"/>
  <c r="AF58" i="40"/>
  <c r="J41" i="40"/>
  <c r="H45" i="40"/>
  <c r="E52" i="40"/>
  <c r="U54" i="40"/>
  <c r="Q40" i="40"/>
  <c r="AT47" i="40"/>
  <c r="AH55" i="40"/>
  <c r="U58" i="40"/>
  <c r="W49" i="40"/>
  <c r="L20" i="1"/>
  <c r="Y42" i="40"/>
  <c r="B39" i="1"/>
  <c r="AK58" i="40"/>
  <c r="S42" i="40"/>
  <c r="AJ50" i="40"/>
  <c r="AG44" i="40"/>
  <c r="P54" i="40"/>
  <c r="E42" i="1"/>
  <c r="F55" i="1"/>
  <c r="N42" i="40"/>
  <c r="Y50" i="40"/>
  <c r="AJ54" i="40"/>
  <c r="B50" i="1"/>
  <c r="AP59" i="40"/>
  <c r="Q54" i="40"/>
  <c r="E57" i="1"/>
  <c r="C40" i="40"/>
  <c r="M21" i="1"/>
  <c r="Q48" i="40"/>
  <c r="AS51" i="40"/>
  <c r="Q26" i="1"/>
  <c r="AN49" i="40"/>
  <c r="X46" i="40"/>
  <c r="AF42" i="40"/>
  <c r="AL53" i="40"/>
  <c r="G51" i="40"/>
  <c r="AU53" i="40"/>
  <c r="U55" i="40"/>
  <c r="Y57" i="40"/>
  <c r="AN48" i="40"/>
  <c r="D55" i="1"/>
  <c r="AW55" i="40"/>
  <c r="X50" i="40"/>
  <c r="T44" i="40"/>
  <c r="K52" i="40"/>
  <c r="D50" i="1"/>
  <c r="Z54" i="40"/>
  <c r="K51" i="40"/>
  <c r="AK56" i="40"/>
  <c r="AI50" i="40"/>
  <c r="AG54" i="40"/>
  <c r="B40" i="40"/>
  <c r="AL43" i="40"/>
  <c r="AA42" i="40"/>
  <c r="T51" i="40"/>
  <c r="AL56" i="40"/>
  <c r="AO52" i="40"/>
  <c r="AQ41" i="40"/>
  <c r="AP50" i="40"/>
  <c r="AS48" i="40"/>
  <c r="F41" i="40"/>
  <c r="W42" i="40"/>
  <c r="AA54" i="40"/>
  <c r="AV53" i="40"/>
  <c r="R58" i="40"/>
  <c r="G52" i="40"/>
  <c r="AT55" i="40"/>
  <c r="AK40" i="40"/>
  <c r="AY41" i="40"/>
  <c r="H48" i="40"/>
  <c r="J48" i="40"/>
  <c r="AM50" i="40"/>
  <c r="AW49" i="40"/>
  <c r="W57" i="40"/>
  <c r="AP41" i="40"/>
  <c r="E51" i="1"/>
  <c r="T53" i="40"/>
  <c r="AG56" i="40"/>
  <c r="AC57" i="40"/>
  <c r="AM53" i="40"/>
  <c r="F58" i="1"/>
  <c r="AF43" i="40"/>
  <c r="F55" i="40"/>
  <c r="AC54" i="40"/>
  <c r="AQ46" i="40"/>
  <c r="G51" i="1"/>
  <c r="B46" i="40"/>
  <c r="AR56" i="40"/>
  <c r="AS49" i="40"/>
  <c r="Z43" i="40"/>
  <c r="E59" i="40"/>
  <c r="G56" i="40"/>
  <c r="AI46" i="40"/>
  <c r="AM57" i="40"/>
  <c r="E54" i="1"/>
  <c r="M13" i="1"/>
  <c r="P29" i="1"/>
  <c r="C41" i="1"/>
  <c r="AX45" i="40"/>
  <c r="H56" i="1"/>
  <c r="AS50" i="40"/>
  <c r="AM47" i="40"/>
  <c r="AD42" i="40"/>
  <c r="D52" i="1"/>
  <c r="AW40" i="40"/>
  <c r="Z45" i="40"/>
  <c r="P23" i="1"/>
  <c r="O50" i="40"/>
  <c r="AU43" i="40"/>
  <c r="F53" i="1"/>
  <c r="AE42" i="40"/>
  <c r="F58" i="40"/>
  <c r="AJ46" i="40"/>
  <c r="AC42" i="40"/>
  <c r="Z51" i="40"/>
  <c r="AM49" i="40"/>
  <c r="O16" i="1"/>
  <c r="Y44" i="40"/>
  <c r="AW57" i="40"/>
  <c r="AC49" i="40"/>
  <c r="N43" i="40"/>
  <c r="X51" i="40"/>
  <c r="I51" i="40"/>
  <c r="AH46" i="40"/>
  <c r="Q59" i="40"/>
  <c r="B54" i="40"/>
  <c r="G41" i="40"/>
  <c r="AA43" i="40"/>
  <c r="U57" i="40"/>
  <c r="G47" i="40"/>
  <c r="Z53" i="40"/>
  <c r="W54" i="40"/>
  <c r="AJ47" i="40"/>
  <c r="J54" i="40"/>
  <c r="AO45" i="40"/>
  <c r="M53" i="40"/>
  <c r="Q32" i="1"/>
  <c r="I56" i="40"/>
  <c r="L32" i="1"/>
  <c r="AK46" i="40"/>
  <c r="AA53" i="40"/>
  <c r="K53" i="40"/>
  <c r="H45" i="1"/>
  <c r="T59" i="40"/>
  <c r="AI57" i="40"/>
  <c r="AI59" i="40"/>
  <c r="D44" i="1"/>
  <c r="AR41" i="40"/>
  <c r="S40" i="40"/>
  <c r="AM56" i="40"/>
  <c r="AV56" i="40"/>
  <c r="AR51" i="40"/>
  <c r="H53" i="1"/>
  <c r="AW45" i="40"/>
  <c r="AP47" i="40"/>
  <c r="X44" i="40"/>
  <c r="AB43" i="40"/>
  <c r="C58" i="40"/>
  <c r="V46" i="40"/>
  <c r="L18" i="1"/>
  <c r="N50" i="40"/>
  <c r="M43" i="40"/>
  <c r="U47" i="40"/>
  <c r="E43" i="40"/>
  <c r="G54" i="40"/>
  <c r="L42" i="40"/>
  <c r="D44" i="40"/>
  <c r="AQ58" i="40"/>
  <c r="AG41" i="40"/>
  <c r="F57" i="1"/>
  <c r="Y59" i="40"/>
  <c r="AH42" i="40"/>
  <c r="E41" i="40"/>
  <c r="B40" i="1"/>
  <c r="AF51" i="40"/>
  <c r="Q17" i="1"/>
  <c r="AW48" i="40"/>
  <c r="E47" i="40"/>
  <c r="F40" i="1"/>
  <c r="E53" i="40"/>
  <c r="M26" i="1"/>
  <c r="S45" i="40"/>
  <c r="O27" i="1"/>
  <c r="AO55" i="40"/>
  <c r="C58" i="1"/>
  <c r="H46" i="1"/>
  <c r="AL59" i="40"/>
  <c r="F56" i="1"/>
  <c r="AQ59" i="40"/>
  <c r="AX51" i="40"/>
  <c r="E43" i="1"/>
  <c r="AW43" i="40"/>
  <c r="AA57" i="40"/>
  <c r="AJ59" i="40"/>
  <c r="L41" i="40"/>
  <c r="Z41" i="40"/>
  <c r="AI53" i="40"/>
  <c r="AT40" i="40"/>
  <c r="AU54" i="40"/>
  <c r="AB50" i="40"/>
  <c r="C52" i="1"/>
  <c r="Q15" i="1"/>
  <c r="AB47" i="40"/>
  <c r="AT58" i="40"/>
  <c r="V57" i="40"/>
  <c r="C56" i="1"/>
  <c r="J44" i="40"/>
  <c r="L40" i="40"/>
  <c r="AD52" i="40"/>
  <c r="AX53" i="40"/>
  <c r="R57" i="40"/>
  <c r="Q49" i="40"/>
  <c r="AL40" i="40"/>
  <c r="V53" i="40"/>
  <c r="AF57" i="40"/>
  <c r="AX41" i="40"/>
  <c r="AT43" i="40"/>
  <c r="K41" i="40"/>
  <c r="C53" i="40"/>
  <c r="G55" i="1"/>
  <c r="G48" i="1"/>
  <c r="AK48" i="40"/>
  <c r="AC43" i="40"/>
  <c r="B58" i="1"/>
  <c r="V50" i="40"/>
  <c r="W40" i="40"/>
  <c r="AC45" i="40"/>
  <c r="AY48" i="40"/>
  <c r="O25" i="1"/>
  <c r="S53" i="40"/>
  <c r="AC53" i="40"/>
  <c r="C42" i="1"/>
  <c r="AQ54" i="40"/>
  <c r="AF56" i="40"/>
  <c r="Z58" i="40"/>
  <c r="J58" i="40"/>
  <c r="J57" i="40"/>
  <c r="E49" i="40"/>
  <c r="Y43" i="40"/>
  <c r="V40" i="40"/>
  <c r="AM43" i="40"/>
  <c r="AB52" i="40"/>
  <c r="F50" i="40"/>
  <c r="Z49" i="40"/>
  <c r="AV57" i="40"/>
  <c r="F39" i="1"/>
  <c r="O44" i="40"/>
  <c r="F56" i="40"/>
  <c r="C43" i="1"/>
  <c r="O17" i="1"/>
  <c r="AE58" i="40"/>
  <c r="AW44" i="40"/>
  <c r="N30" i="1"/>
  <c r="O22" i="1"/>
  <c r="M45" i="40"/>
  <c r="D51" i="40"/>
  <c r="G56" i="1"/>
  <c r="AK42" i="40"/>
  <c r="C51" i="40"/>
  <c r="P53" i="40"/>
  <c r="J59" i="40"/>
  <c r="AV41" i="40"/>
  <c r="K56" i="40"/>
  <c r="AB40" i="40"/>
  <c r="P31" i="1"/>
  <c r="L25" i="1"/>
  <c r="AG45" i="40"/>
  <c r="AL46" i="40"/>
  <c r="C56" i="40"/>
  <c r="AO53" i="40"/>
  <c r="G50" i="40"/>
  <c r="AR43" i="40"/>
  <c r="H47" i="1"/>
  <c r="M15" i="1"/>
  <c r="V51" i="40"/>
  <c r="P15" i="1"/>
  <c r="E44" i="40"/>
  <c r="Y55" i="40"/>
  <c r="P24" i="1"/>
  <c r="AA56" i="40"/>
  <c r="Z59" i="40"/>
  <c r="AV42" i="40"/>
  <c r="AH44" i="40"/>
  <c r="S54" i="40"/>
  <c r="M16" i="1"/>
  <c r="C40" i="1"/>
  <c r="H39" i="1"/>
  <c r="AM42" i="40"/>
  <c r="AD59" i="40"/>
  <c r="AQ52" i="40"/>
  <c r="I45" i="40"/>
  <c r="L24" i="1"/>
  <c r="AQ55" i="40"/>
  <c r="AH57" i="40"/>
  <c r="Q55" i="40"/>
  <c r="AU56" i="40"/>
  <c r="P45" i="40"/>
  <c r="AM52" i="40"/>
  <c r="AV46" i="40"/>
  <c r="AU47" i="40"/>
  <c r="AS44" i="40"/>
  <c r="AE57" i="40"/>
  <c r="R59" i="40"/>
  <c r="P57" i="40"/>
  <c r="AR54" i="40"/>
  <c r="C48" i="40"/>
  <c r="H40" i="40"/>
  <c r="AA55" i="40"/>
  <c r="AJ41" i="40"/>
  <c r="R56" i="40"/>
  <c r="AE52" i="40"/>
  <c r="P50" i="40"/>
  <c r="AQ43" i="40"/>
  <c r="D48" i="1"/>
  <c r="N48" i="40"/>
  <c r="J53" i="40"/>
  <c r="D48" i="40"/>
  <c r="C42" i="40"/>
  <c r="F46" i="40"/>
  <c r="W45" i="40"/>
  <c r="AF47" i="40"/>
  <c r="AO54" i="40"/>
  <c r="F42" i="40"/>
  <c r="N55" i="40"/>
  <c r="N58" i="40"/>
  <c r="M54" i="40"/>
  <c r="AY47" i="40"/>
  <c r="AO58" i="40"/>
  <c r="M57" i="40"/>
  <c r="AJ56" i="40"/>
  <c r="L23" i="1"/>
  <c r="W43" i="40"/>
  <c r="O51" i="40"/>
  <c r="Y47" i="40"/>
  <c r="AE50" i="40"/>
  <c r="AR55" i="40"/>
  <c r="J46" i="40"/>
  <c r="AB54" i="40"/>
  <c r="AV58" i="40"/>
  <c r="AG58" i="40"/>
  <c r="D46" i="1"/>
  <c r="AK57" i="40"/>
  <c r="B59" i="40"/>
  <c r="O54" i="40"/>
  <c r="W44" i="40"/>
  <c r="AJ58" i="40"/>
  <c r="AK59" i="40"/>
  <c r="D49" i="1"/>
  <c r="P51" i="40"/>
  <c r="AA44" i="40"/>
  <c r="AC46" i="40"/>
  <c r="C57" i="1"/>
  <c r="F42" i="1"/>
  <c r="AX43" i="40"/>
  <c r="O47" i="40"/>
  <c r="P43" i="40"/>
  <c r="AU59" i="40"/>
  <c r="Y48" i="40"/>
  <c r="AT46" i="40"/>
  <c r="AN52" i="40"/>
  <c r="AS55" i="40"/>
  <c r="B53" i="40"/>
  <c r="Q25" i="1"/>
  <c r="D47" i="1"/>
  <c r="AF54" i="40"/>
  <c r="C49" i="40"/>
  <c r="Y41" i="40"/>
  <c r="C47" i="1"/>
  <c r="L48" i="40"/>
  <c r="AV47" i="40"/>
  <c r="AM41" i="40"/>
  <c r="AK53" i="40"/>
  <c r="W56" i="40"/>
  <c r="N41" i="40"/>
  <c r="M17" i="1"/>
  <c r="S59" i="40"/>
  <c r="B45" i="40"/>
  <c r="F50" i="1"/>
  <c r="M46" i="40"/>
  <c r="L49" i="40"/>
  <c r="AN56" i="40"/>
  <c r="AM40" i="40"/>
  <c r="D43" i="1"/>
  <c r="B51" i="40"/>
  <c r="AA59" i="40"/>
  <c r="O23" i="1"/>
  <c r="AX46" i="40"/>
  <c r="AC56" i="40"/>
  <c r="S44" i="40"/>
  <c r="AN54" i="40"/>
  <c r="AM46" i="40"/>
  <c r="M19" i="1"/>
  <c r="B50" i="40"/>
  <c r="AY58" i="40"/>
  <c r="AF48" i="40"/>
  <c r="N24" i="1"/>
  <c r="H54" i="1"/>
  <c r="C52" i="40"/>
  <c r="AP58" i="40"/>
  <c r="AK45" i="40"/>
  <c r="AJ45" i="40"/>
  <c r="L16" i="1"/>
  <c r="S43" i="40"/>
  <c r="M23" i="1"/>
  <c r="AK49" i="40"/>
  <c r="S47" i="40"/>
  <c r="AT54" i="40"/>
  <c r="I40" i="40"/>
  <c r="W55" i="40"/>
  <c r="AX44" i="40"/>
  <c r="D54" i="1"/>
  <c r="H52" i="40"/>
  <c r="N53" i="40"/>
  <c r="X56" i="40"/>
  <c r="Q21" i="1"/>
  <c r="I41" i="40"/>
  <c r="H41" i="40"/>
  <c r="E48" i="40"/>
  <c r="D49" i="40"/>
  <c r="N49" i="40"/>
  <c r="P28" i="1"/>
  <c r="S48" i="40"/>
  <c r="Z44" i="40"/>
  <c r="Q44" i="40"/>
  <c r="AK47" i="40"/>
  <c r="R50" i="40"/>
  <c r="C50" i="1"/>
  <c r="D39" i="1"/>
  <c r="AK51" i="40"/>
  <c r="AN51" i="40"/>
  <c r="AT48" i="40"/>
  <c r="T42" i="40"/>
  <c r="B44" i="1"/>
  <c r="L55" i="40"/>
  <c r="X40" i="40"/>
  <c r="AV40" i="40"/>
  <c r="S50" i="40"/>
  <c r="AO44" i="40"/>
  <c r="F41" i="1"/>
  <c r="AU57" i="40"/>
  <c r="I53" i="40"/>
  <c r="F43" i="1"/>
  <c r="C45" i="40"/>
  <c r="P19" i="1"/>
  <c r="AB58" i="40"/>
  <c r="AT56" i="40"/>
  <c r="B43" i="40"/>
  <c r="AJ40" i="40"/>
  <c r="Q47" i="40"/>
  <c r="Y53" i="40"/>
  <c r="D46" i="40"/>
  <c r="H46" i="40"/>
  <c r="L17" i="1"/>
  <c r="N46" i="40"/>
  <c r="T58" i="40"/>
  <c r="AH58" i="40"/>
  <c r="AF46" i="40"/>
  <c r="T45" i="40"/>
  <c r="X52" i="40"/>
  <c r="H52" i="1"/>
  <c r="AM51" i="40"/>
  <c r="E55" i="1"/>
  <c r="AG49" i="40"/>
  <c r="R41" i="40"/>
  <c r="F47" i="1"/>
  <c r="L27" i="1"/>
  <c r="AC44" i="40"/>
  <c r="T49" i="40"/>
  <c r="AI44" i="40"/>
  <c r="H44" i="1"/>
  <c r="D41" i="1"/>
  <c r="Y51" i="40"/>
  <c r="M32" i="1"/>
  <c r="P17" i="1"/>
  <c r="J47" i="40"/>
  <c r="U49" i="40"/>
  <c r="AY54" i="40"/>
  <c r="AC40" i="40"/>
  <c r="N40" i="40"/>
  <c r="W53" i="40"/>
  <c r="P14" i="1"/>
  <c r="J50" i="40"/>
  <c r="B45" i="1"/>
  <c r="G44" i="40"/>
  <c r="E44" i="1"/>
  <c r="AJ53" i="40"/>
  <c r="AV49" i="40"/>
  <c r="N44" i="40"/>
  <c r="AE59" i="40"/>
  <c r="G42" i="1"/>
  <c r="L56" i="40"/>
  <c r="P13" i="1"/>
  <c r="R54" i="40"/>
  <c r="F52" i="40"/>
  <c r="AR58" i="40"/>
  <c r="E46" i="1"/>
  <c r="G53" i="1"/>
  <c r="C47" i="40"/>
  <c r="O52" i="40"/>
  <c r="AO47" i="40"/>
  <c r="H44" i="40"/>
  <c r="AX48" i="40"/>
  <c r="AD45" i="40"/>
  <c r="B58" i="40"/>
  <c r="AQ42" i="40"/>
  <c r="AT50" i="40"/>
  <c r="AF59" i="40"/>
  <c r="Q24" i="1"/>
  <c r="AN41" i="40"/>
  <c r="T46" i="40"/>
  <c r="AR45" i="40"/>
  <c r="L54" i="40"/>
  <c r="N51" i="40"/>
  <c r="W59" i="40"/>
  <c r="T57" i="40"/>
  <c r="AI58" i="40"/>
  <c r="E49" i="1"/>
  <c r="K40" i="40"/>
  <c r="AP45" i="40"/>
  <c r="AI51" i="40"/>
  <c r="M59" i="40"/>
  <c r="B43" i="1"/>
  <c r="AV48" i="40"/>
  <c r="Q28" i="1"/>
  <c r="AR50" i="40"/>
  <c r="O41" i="40"/>
  <c r="I47" i="40"/>
  <c r="F53" i="40"/>
  <c r="AC58" i="40"/>
  <c r="P41" i="40"/>
  <c r="K49" i="40"/>
  <c r="M22" i="1"/>
  <c r="F57" i="40"/>
  <c r="Z57" i="40"/>
  <c r="AN47" i="40"/>
  <c r="E55" i="40"/>
  <c r="F51" i="1"/>
  <c r="I44" i="40"/>
  <c r="F43" i="40"/>
  <c r="AD58" i="40"/>
  <c r="AT44" i="40"/>
  <c r="M48" i="40"/>
  <c r="AU50" i="40"/>
  <c r="AG42" i="40"/>
  <c r="AI43" i="40"/>
  <c r="L53" i="40"/>
  <c r="AB49" i="40"/>
  <c r="I46" i="40"/>
  <c r="AR44" i="40"/>
  <c r="AX49" i="40"/>
  <c r="X58" i="40"/>
  <c r="AA45" i="40"/>
  <c r="R43" i="40"/>
  <c r="AD43" i="40"/>
  <c r="AY55" i="40"/>
  <c r="AY49" i="40"/>
  <c r="AU49" i="40"/>
  <c r="O29" i="1"/>
  <c r="AJ55" i="40"/>
  <c r="H59" i="40"/>
  <c r="AP52" i="40"/>
  <c r="AN55" i="40"/>
  <c r="B44" i="40"/>
  <c r="B57" i="40"/>
  <c r="AH56" i="40"/>
  <c r="D50" i="40"/>
  <c r="N31" i="1"/>
  <c r="AO59" i="40"/>
  <c r="AX55" i="40"/>
  <c r="V43" i="40"/>
  <c r="Q20" i="1"/>
  <c r="S57" i="40"/>
  <c r="AD55" i="40"/>
  <c r="AO43" i="40"/>
  <c r="F46" i="1"/>
  <c r="Q29" i="1"/>
  <c r="AH51" i="40"/>
  <c r="AD56" i="40"/>
  <c r="P32" i="1"/>
  <c r="AF50" i="40"/>
  <c r="AE44" i="40"/>
  <c r="G55" i="40"/>
  <c r="C43" i="40"/>
  <c r="V45" i="40"/>
  <c r="AB48" i="40"/>
  <c r="B55" i="40"/>
  <c r="D58" i="40"/>
  <c r="V58" i="40"/>
  <c r="AC50" i="40"/>
  <c r="C51" i="1"/>
  <c r="O15" i="1"/>
  <c r="AU45" i="40"/>
  <c r="AC47" i="40"/>
  <c r="AD40" i="40"/>
  <c r="AM58" i="40"/>
  <c r="AR57" i="40"/>
  <c r="AH47" i="40"/>
  <c r="C55" i="40"/>
  <c r="AO50" i="40"/>
  <c r="U50" i="40"/>
  <c r="AJ43" i="40"/>
  <c r="I43" i="40"/>
  <c r="E41" i="1"/>
  <c r="K43" i="40"/>
  <c r="M42" i="40"/>
  <c r="Z47" i="40"/>
  <c r="G46" i="40"/>
  <c r="AP42" i="40"/>
  <c r="F45" i="40"/>
  <c r="AA51" i="40"/>
  <c r="AR40" i="40"/>
  <c r="O28" i="1"/>
  <c r="AH48" i="40"/>
  <c r="AX50" i="40"/>
  <c r="I58" i="1" l="1"/>
  <c r="U58" i="1"/>
  <c r="J32" i="1" s="1"/>
  <c r="I49" i="1"/>
  <c r="U49" i="1"/>
  <c r="J23" i="1" s="1"/>
  <c r="AR60" i="40"/>
  <c r="B21" i="40"/>
  <c r="AQ60" i="40"/>
  <c r="D60" i="40"/>
  <c r="B30" i="1"/>
  <c r="B22" i="40"/>
  <c r="B31" i="40"/>
  <c r="AK60" i="40"/>
  <c r="U53" i="1"/>
  <c r="J27" i="1" s="1"/>
  <c r="I53" i="1"/>
  <c r="B26" i="1"/>
  <c r="B14" i="1"/>
  <c r="F60" i="40"/>
  <c r="H59" i="1"/>
  <c r="AS60" i="40"/>
  <c r="U40" i="1"/>
  <c r="J14" i="1" s="1"/>
  <c r="I40" i="1"/>
  <c r="U54" i="1"/>
  <c r="J28" i="1" s="1"/>
  <c r="I54" i="1"/>
  <c r="I60" i="40"/>
  <c r="AE60" i="40"/>
  <c r="AD60" i="40"/>
  <c r="B23" i="40"/>
  <c r="B28" i="1"/>
  <c r="I51" i="1"/>
  <c r="U51" i="1"/>
  <c r="J25" i="1" s="1"/>
  <c r="AU60" i="40"/>
  <c r="B25" i="40"/>
  <c r="B15" i="1"/>
  <c r="B13" i="40"/>
  <c r="B60" i="40"/>
  <c r="I48" i="1"/>
  <c r="U48" i="1"/>
  <c r="J22" i="1" s="1"/>
  <c r="P60" i="40"/>
  <c r="B28" i="40"/>
  <c r="AH60" i="40"/>
  <c r="B24" i="40"/>
  <c r="AM60" i="40"/>
  <c r="U44" i="1"/>
  <c r="J18" i="1" s="1"/>
  <c r="I44" i="1"/>
  <c r="AY60" i="40"/>
  <c r="C59" i="1"/>
  <c r="U39" i="1"/>
  <c r="J13" i="1" s="1"/>
  <c r="I39" i="1"/>
  <c r="B18" i="40"/>
  <c r="AB60" i="40"/>
  <c r="S60" i="40"/>
  <c r="M60" i="40"/>
  <c r="B19" i="1"/>
  <c r="AP60" i="40"/>
  <c r="AA60" i="40"/>
  <c r="B20" i="1"/>
  <c r="N60" i="40"/>
  <c r="AC60" i="40"/>
  <c r="G59" i="1"/>
  <c r="B14" i="40"/>
  <c r="U47" i="1"/>
  <c r="J21" i="1" s="1"/>
  <c r="I47" i="1"/>
  <c r="B30" i="40"/>
  <c r="U45" i="1"/>
  <c r="J19" i="1" s="1"/>
  <c r="I45" i="1"/>
  <c r="B17" i="40"/>
  <c r="B26" i="40"/>
  <c r="C60" i="40"/>
  <c r="B25" i="1"/>
  <c r="T60" i="40"/>
  <c r="U43" i="1"/>
  <c r="J17" i="1" s="1"/>
  <c r="I43" i="1"/>
  <c r="B27" i="1"/>
  <c r="B29" i="1"/>
  <c r="E59" i="1"/>
  <c r="F59" i="1"/>
  <c r="B24" i="1"/>
  <c r="B27" i="40"/>
  <c r="G60" i="40"/>
  <c r="U57" i="1"/>
  <c r="J31" i="1" s="1"/>
  <c r="I57" i="1"/>
  <c r="V60" i="40"/>
  <c r="B23" i="1"/>
  <c r="B59" i="1"/>
  <c r="B13" i="1"/>
  <c r="I42" i="1"/>
  <c r="U42" i="1"/>
  <c r="J16" i="1" s="1"/>
  <c r="AF60" i="40"/>
  <c r="B32" i="40"/>
  <c r="B16" i="1"/>
  <c r="R60" i="40"/>
  <c r="AJ60" i="40"/>
  <c r="Q60" i="40"/>
  <c r="B16" i="40"/>
  <c r="W60" i="40"/>
  <c r="O33" i="40" s="1"/>
  <c r="F8" i="40" s="1"/>
  <c r="H8" i="40" s="1"/>
  <c r="B32" i="1"/>
  <c r="AW60" i="40"/>
  <c r="AN60" i="40"/>
  <c r="Y60" i="40"/>
  <c r="AI60" i="40"/>
  <c r="B20" i="40"/>
  <c r="J60" i="40"/>
  <c r="AV60" i="40"/>
  <c r="X60" i="40"/>
  <c r="E60" i="40"/>
  <c r="U46" i="1"/>
  <c r="J20" i="1" s="1"/>
  <c r="I46" i="1"/>
  <c r="B18" i="1"/>
  <c r="AL60" i="40"/>
  <c r="I41" i="1"/>
  <c r="U41" i="1"/>
  <c r="J15" i="1" s="1"/>
  <c r="I55" i="1"/>
  <c r="U55" i="1"/>
  <c r="J29" i="1" s="1"/>
  <c r="B29" i="40"/>
  <c r="B22" i="1"/>
  <c r="B17" i="1"/>
  <c r="B15" i="40"/>
  <c r="D59" i="1"/>
  <c r="L60" i="40"/>
  <c r="B21" i="1"/>
  <c r="I50" i="1"/>
  <c r="U50" i="1"/>
  <c r="J24" i="1" s="1"/>
  <c r="U56" i="1"/>
  <c r="J30" i="1" s="1"/>
  <c r="I56" i="1"/>
  <c r="AO60" i="40"/>
  <c r="AG33" i="40" s="1"/>
  <c r="AG60" i="40"/>
  <c r="O60" i="40"/>
  <c r="K60" i="40"/>
  <c r="AX60" i="40"/>
  <c r="U60" i="40"/>
  <c r="B19" i="40"/>
  <c r="I52" i="1"/>
  <c r="U52" i="1"/>
  <c r="J26" i="1" s="1"/>
  <c r="AT60" i="40"/>
  <c r="B31" i="1"/>
  <c r="Z60" i="40"/>
  <c r="R33" i="40" s="1"/>
  <c r="H60" i="40"/>
  <c r="AA33" i="40" l="1"/>
  <c r="X33" i="40"/>
  <c r="Q33" i="40"/>
  <c r="AL33" i="40"/>
  <c r="M33" i="40"/>
  <c r="F6" i="40" s="1"/>
  <c r="H6" i="40" s="1"/>
  <c r="U33" i="40"/>
  <c r="N33" i="40"/>
  <c r="F7" i="40" s="1"/>
  <c r="H7" i="40" s="1"/>
  <c r="L33" i="40"/>
  <c r="F5" i="40" s="1"/>
  <c r="H5" i="40" s="1"/>
  <c r="AP33" i="40"/>
  <c r="C33" i="40"/>
  <c r="B4" i="40" s="1"/>
  <c r="D4" i="40" s="1"/>
  <c r="I33" i="40"/>
  <c r="B8" i="40" s="1"/>
  <c r="D8" i="40" s="1"/>
  <c r="AN33" i="40"/>
  <c r="D33" i="40"/>
  <c r="P33" i="40"/>
  <c r="F9" i="40" s="1"/>
  <c r="H9" i="40" s="1"/>
  <c r="AB33" i="40"/>
  <c r="Y33" i="40"/>
  <c r="AH33" i="40"/>
  <c r="AE33" i="40"/>
  <c r="F33" i="40"/>
  <c r="B5" i="40" s="1"/>
  <c r="D5" i="40" s="1"/>
  <c r="AC33" i="40"/>
  <c r="Z33" i="40"/>
  <c r="AQ33" i="40"/>
  <c r="G33" i="40"/>
  <c r="B6" i="40" s="1"/>
  <c r="D6" i="40" s="1"/>
  <c r="S33" i="40"/>
  <c r="AF33" i="40"/>
  <c r="AD33" i="40"/>
  <c r="AO33" i="40"/>
  <c r="G70" i="40"/>
  <c r="AH70" i="40"/>
  <c r="L19" i="40"/>
  <c r="AB70" i="40"/>
  <c r="M19" i="40"/>
  <c r="W70" i="40"/>
  <c r="AD19" i="40"/>
  <c r="AI70" i="40"/>
  <c r="AC19" i="40"/>
  <c r="AN70" i="40"/>
  <c r="AJ19" i="40"/>
  <c r="B70" i="40"/>
  <c r="AG19" i="40"/>
  <c r="AQ70" i="40"/>
  <c r="R19" i="40"/>
  <c r="H19" i="40"/>
  <c r="V19" i="40"/>
  <c r="AK70" i="40"/>
  <c r="E19" i="40"/>
  <c r="F19" i="40"/>
  <c r="AA19" i="40"/>
  <c r="Y19" i="40"/>
  <c r="Q19" i="40"/>
  <c r="K19" i="40"/>
  <c r="R70" i="40"/>
  <c r="Z19" i="40"/>
  <c r="O19" i="40"/>
  <c r="H70" i="40"/>
  <c r="N19" i="40"/>
  <c r="F70" i="40"/>
  <c r="AP70" i="40"/>
  <c r="AA70" i="40"/>
  <c r="AO19" i="40"/>
  <c r="AE19" i="40"/>
  <c r="AL19" i="40"/>
  <c r="D70" i="40"/>
  <c r="AG70" i="40"/>
  <c r="AQ19" i="40"/>
  <c r="AE70" i="40"/>
  <c r="C70" i="40"/>
  <c r="E70" i="40"/>
  <c r="AH19" i="40"/>
  <c r="AL70" i="40"/>
  <c r="C19" i="40"/>
  <c r="P70" i="40"/>
  <c r="I19" i="40"/>
  <c r="AJ70" i="40"/>
  <c r="AM19" i="40"/>
  <c r="J19" i="40"/>
  <c r="S70" i="40"/>
  <c r="U19" i="40"/>
  <c r="O70" i="40"/>
  <c r="AM70" i="40"/>
  <c r="AI19" i="40"/>
  <c r="L70" i="40"/>
  <c r="M70" i="40"/>
  <c r="W19" i="40"/>
  <c r="J70" i="40"/>
  <c r="AP19" i="40"/>
  <c r="AF19" i="40"/>
  <c r="U70" i="40"/>
  <c r="T70" i="40"/>
  <c r="Y70" i="40"/>
  <c r="AN19" i="40"/>
  <c r="K70" i="40"/>
  <c r="X19" i="40"/>
  <c r="S19" i="40"/>
  <c r="AF70" i="40"/>
  <c r="Q70" i="40"/>
  <c r="N70" i="40"/>
  <c r="AO70" i="40"/>
  <c r="AD70" i="40"/>
  <c r="AK19" i="40"/>
  <c r="D19" i="40"/>
  <c r="G19" i="40"/>
  <c r="X70" i="40"/>
  <c r="T19" i="40"/>
  <c r="V70" i="40"/>
  <c r="Z70" i="40"/>
  <c r="P19" i="40"/>
  <c r="I70" i="40"/>
  <c r="AC70" i="40"/>
  <c r="AB19" i="40"/>
  <c r="G73" i="1"/>
  <c r="F23" i="1"/>
  <c r="D23" i="1"/>
  <c r="G23" i="1"/>
  <c r="F73" i="1"/>
  <c r="I23" i="1"/>
  <c r="B73" i="1"/>
  <c r="E73" i="1"/>
  <c r="D73" i="1"/>
  <c r="C23" i="1"/>
  <c r="C73" i="1"/>
  <c r="E23" i="1"/>
  <c r="B7" i="1"/>
  <c r="D7" i="1" s="1"/>
  <c r="F33" i="1"/>
  <c r="M31" i="40"/>
  <c r="L82" i="40"/>
  <c r="F82" i="40"/>
  <c r="V31" i="40"/>
  <c r="J31" i="40"/>
  <c r="P82" i="40"/>
  <c r="O31" i="40"/>
  <c r="AF31" i="40"/>
  <c r="AG31" i="40"/>
  <c r="U31" i="40"/>
  <c r="AA82" i="40"/>
  <c r="AD82" i="40"/>
  <c r="AN31" i="40"/>
  <c r="Y31" i="40"/>
  <c r="M82" i="40"/>
  <c r="W82" i="40"/>
  <c r="I82" i="40"/>
  <c r="R82" i="40"/>
  <c r="E82" i="40"/>
  <c r="B82" i="40"/>
  <c r="Z82" i="40"/>
  <c r="T82" i="40"/>
  <c r="C82" i="40"/>
  <c r="AC82" i="40"/>
  <c r="K82" i="40"/>
  <c r="AL82" i="40"/>
  <c r="L31" i="40"/>
  <c r="AJ82" i="40"/>
  <c r="AA31" i="40"/>
  <c r="AK31" i="40"/>
  <c r="X82" i="40"/>
  <c r="AJ31" i="40"/>
  <c r="AM31" i="40"/>
  <c r="P31" i="40"/>
  <c r="V82" i="40"/>
  <c r="O82" i="40"/>
  <c r="X31" i="40"/>
  <c r="D31" i="40"/>
  <c r="N31" i="40"/>
  <c r="I31" i="40"/>
  <c r="AQ82" i="40"/>
  <c r="AG82" i="40"/>
  <c r="AN82" i="40"/>
  <c r="C31" i="40"/>
  <c r="AK82" i="40"/>
  <c r="AM82" i="40"/>
  <c r="D82" i="40"/>
  <c r="G82" i="40"/>
  <c r="AE82" i="40"/>
  <c r="AF82" i="40"/>
  <c r="AH31" i="40"/>
  <c r="R31" i="40"/>
  <c r="AO31" i="40"/>
  <c r="J82" i="40"/>
  <c r="S82" i="40"/>
  <c r="AE31" i="40"/>
  <c r="AI31" i="40"/>
  <c r="U82" i="40"/>
  <c r="H82" i="40"/>
  <c r="AO82" i="40"/>
  <c r="K31" i="40"/>
  <c r="Q82" i="40"/>
  <c r="AP82" i="40"/>
  <c r="AI82" i="40"/>
  <c r="AD31" i="40"/>
  <c r="W31" i="40"/>
  <c r="AL31" i="40"/>
  <c r="AC31" i="40"/>
  <c r="H31" i="40"/>
  <c r="G31" i="40"/>
  <c r="N82" i="40"/>
  <c r="T31" i="40"/>
  <c r="AH82" i="40"/>
  <c r="E31" i="40"/>
  <c r="Z31" i="40"/>
  <c r="AB82" i="40"/>
  <c r="AB31" i="40"/>
  <c r="S31" i="40"/>
  <c r="Y82" i="40"/>
  <c r="AQ31" i="40"/>
  <c r="F31" i="40"/>
  <c r="Q31" i="40"/>
  <c r="AP31" i="40"/>
  <c r="E82" i="1"/>
  <c r="F32" i="1"/>
  <c r="D82" i="1"/>
  <c r="C32" i="1"/>
  <c r="G32" i="1"/>
  <c r="I32" i="1"/>
  <c r="F82" i="1"/>
  <c r="D32" i="1"/>
  <c r="B82" i="1"/>
  <c r="E32" i="1"/>
  <c r="C82" i="1"/>
  <c r="G82" i="1"/>
  <c r="V14" i="40"/>
  <c r="U65" i="40"/>
  <c r="AG14" i="40"/>
  <c r="AP14" i="40"/>
  <c r="AE14" i="40"/>
  <c r="C65" i="40"/>
  <c r="T65" i="40"/>
  <c r="AH14" i="40"/>
  <c r="P65" i="40"/>
  <c r="AQ14" i="40"/>
  <c r="J65" i="40"/>
  <c r="AA14" i="40"/>
  <c r="H65" i="40"/>
  <c r="V65" i="40"/>
  <c r="AC65" i="40"/>
  <c r="S14" i="40"/>
  <c r="C14" i="40"/>
  <c r="L14" i="40"/>
  <c r="AI14" i="40"/>
  <c r="K14" i="40"/>
  <c r="X65" i="40"/>
  <c r="R65" i="40"/>
  <c r="B65" i="40"/>
  <c r="U14" i="40"/>
  <c r="AK65" i="40"/>
  <c r="AF65" i="40"/>
  <c r="AE65" i="40"/>
  <c r="Q65" i="40"/>
  <c r="AH65" i="40"/>
  <c r="AD65" i="40"/>
  <c r="AL14" i="40"/>
  <c r="AO65" i="40"/>
  <c r="Z14" i="40"/>
  <c r="X14" i="40"/>
  <c r="M14" i="40"/>
  <c r="AB14" i="40"/>
  <c r="AN65" i="40"/>
  <c r="N14" i="40"/>
  <c r="AJ14" i="40"/>
  <c r="AA65" i="40"/>
  <c r="O65" i="40"/>
  <c r="AI65" i="40"/>
  <c r="Y14" i="40"/>
  <c r="I14" i="40"/>
  <c r="N65" i="40"/>
  <c r="G14" i="40"/>
  <c r="AF14" i="40"/>
  <c r="R14" i="40"/>
  <c r="I65" i="40"/>
  <c r="W65" i="40"/>
  <c r="M65" i="40"/>
  <c r="AN14" i="40"/>
  <c r="Z65" i="40"/>
  <c r="F65" i="40"/>
  <c r="O14" i="40"/>
  <c r="P14" i="40"/>
  <c r="J14" i="40"/>
  <c r="AQ65" i="40"/>
  <c r="K65" i="40"/>
  <c r="AM14" i="40"/>
  <c r="Q14" i="40"/>
  <c r="S65" i="40"/>
  <c r="AJ65" i="40"/>
  <c r="E14" i="40"/>
  <c r="AK14" i="40"/>
  <c r="E65" i="40"/>
  <c r="AB65" i="40"/>
  <c r="AL65" i="40"/>
  <c r="D14" i="40"/>
  <c r="D65" i="40"/>
  <c r="AO14" i="40"/>
  <c r="Y65" i="40"/>
  <c r="AD14" i="40"/>
  <c r="AC14" i="40"/>
  <c r="T14" i="40"/>
  <c r="L65" i="40"/>
  <c r="F14" i="40"/>
  <c r="G65" i="40"/>
  <c r="AM65" i="40"/>
  <c r="AP65" i="40"/>
  <c r="AG65" i="40"/>
  <c r="H14" i="40"/>
  <c r="W14" i="40"/>
  <c r="AG67" i="40"/>
  <c r="AP16" i="40"/>
  <c r="AO16" i="40"/>
  <c r="AL67" i="40"/>
  <c r="Y67" i="40"/>
  <c r="D16" i="40"/>
  <c r="AQ67" i="40"/>
  <c r="G67" i="40"/>
  <c r="N67" i="40"/>
  <c r="U67" i="40"/>
  <c r="AI67" i="40"/>
  <c r="O16" i="40"/>
  <c r="AA16" i="40"/>
  <c r="AK16" i="40"/>
  <c r="H67" i="40"/>
  <c r="K67" i="40"/>
  <c r="AI16" i="40"/>
  <c r="AM67" i="40"/>
  <c r="Q16" i="40"/>
  <c r="D67" i="40"/>
  <c r="AH67" i="40"/>
  <c r="W67" i="40"/>
  <c r="C67" i="40"/>
  <c r="AB67" i="40"/>
  <c r="AE67" i="40"/>
  <c r="AO67" i="40"/>
  <c r="AH16" i="40"/>
  <c r="P67" i="40"/>
  <c r="AD67" i="40"/>
  <c r="AC67" i="40"/>
  <c r="I67" i="40"/>
  <c r="F67" i="40"/>
  <c r="N16" i="40"/>
  <c r="AG16" i="40"/>
  <c r="Z16" i="40"/>
  <c r="P16" i="40"/>
  <c r="AQ16" i="40"/>
  <c r="AF16" i="40"/>
  <c r="S67" i="40"/>
  <c r="V67" i="40"/>
  <c r="U16" i="40"/>
  <c r="S16" i="40"/>
  <c r="E16" i="40"/>
  <c r="F16" i="40"/>
  <c r="AE16" i="40"/>
  <c r="L67" i="40"/>
  <c r="T16" i="40"/>
  <c r="B67" i="40"/>
  <c r="M16" i="40"/>
  <c r="K16" i="40"/>
  <c r="AJ67" i="40"/>
  <c r="AF67" i="40"/>
  <c r="I16" i="40"/>
  <c r="AN67" i="40"/>
  <c r="AJ16" i="40"/>
  <c r="AM16" i="40"/>
  <c r="W16" i="40"/>
  <c r="G16" i="40"/>
  <c r="AK67" i="40"/>
  <c r="Z67" i="40"/>
  <c r="O67" i="40"/>
  <c r="AP67" i="40"/>
  <c r="AN16" i="40"/>
  <c r="C16" i="40"/>
  <c r="H16" i="40"/>
  <c r="J16" i="40"/>
  <c r="X67" i="40"/>
  <c r="AD16" i="40"/>
  <c r="AB16" i="40"/>
  <c r="Y16" i="40"/>
  <c r="T67" i="40"/>
  <c r="X16" i="40"/>
  <c r="L16" i="40"/>
  <c r="R67" i="40"/>
  <c r="J67" i="40"/>
  <c r="E67" i="40"/>
  <c r="Q67" i="40"/>
  <c r="V16" i="40"/>
  <c r="AA67" i="40"/>
  <c r="R16" i="40"/>
  <c r="AC16" i="40"/>
  <c r="M67" i="40"/>
  <c r="AL16" i="40"/>
  <c r="B4" i="1"/>
  <c r="D4" i="1" s="1"/>
  <c r="C33" i="1"/>
  <c r="O64" i="40"/>
  <c r="I13" i="40"/>
  <c r="M64" i="40"/>
  <c r="AI13" i="40"/>
  <c r="AJ13" i="40"/>
  <c r="T13" i="40"/>
  <c r="AH13" i="40"/>
  <c r="AM64" i="40"/>
  <c r="AA64" i="40"/>
  <c r="AH64" i="40"/>
  <c r="AF64" i="40"/>
  <c r="Z13" i="40"/>
  <c r="L13" i="40"/>
  <c r="AQ64" i="40"/>
  <c r="AK13" i="40"/>
  <c r="Y13" i="40"/>
  <c r="AJ64" i="40"/>
  <c r="S64" i="40"/>
  <c r="AB64" i="40"/>
  <c r="D13" i="40"/>
  <c r="P64" i="40"/>
  <c r="T64" i="40"/>
  <c r="U13" i="40"/>
  <c r="AM13" i="40"/>
  <c r="AE13" i="40"/>
  <c r="AF13" i="40"/>
  <c r="Z64" i="40"/>
  <c r="AN13" i="40"/>
  <c r="G13" i="40"/>
  <c r="Y64" i="40"/>
  <c r="Q13" i="40"/>
  <c r="F13" i="40"/>
  <c r="V64" i="40"/>
  <c r="S13" i="40"/>
  <c r="L64" i="40"/>
  <c r="H64" i="40"/>
  <c r="AC13" i="40"/>
  <c r="C64" i="40"/>
  <c r="AB13" i="40"/>
  <c r="R13" i="40"/>
  <c r="AL64" i="40"/>
  <c r="J64" i="40"/>
  <c r="X64" i="40"/>
  <c r="AO13" i="40"/>
  <c r="X13" i="40"/>
  <c r="O13" i="40"/>
  <c r="AG13" i="40"/>
  <c r="H13" i="40"/>
  <c r="N64" i="40"/>
  <c r="G64" i="40"/>
  <c r="AE64" i="40"/>
  <c r="V13" i="40"/>
  <c r="AI64" i="40"/>
  <c r="AO64" i="40"/>
  <c r="AA13" i="40"/>
  <c r="U64" i="40"/>
  <c r="P13" i="40"/>
  <c r="AL13" i="40"/>
  <c r="AK64" i="40"/>
  <c r="I64" i="40"/>
  <c r="M13" i="40"/>
  <c r="AC64" i="40"/>
  <c r="AP13" i="40"/>
  <c r="AQ13" i="40"/>
  <c r="R64" i="40"/>
  <c r="B33" i="40"/>
  <c r="E13" i="40"/>
  <c r="J13" i="40"/>
  <c r="B64" i="40"/>
  <c r="W13" i="40"/>
  <c r="AP64" i="40"/>
  <c r="C13" i="40"/>
  <c r="N13" i="40"/>
  <c r="E64" i="40"/>
  <c r="AN64" i="40"/>
  <c r="K64" i="40"/>
  <c r="AD13" i="40"/>
  <c r="F64" i="40"/>
  <c r="W64" i="40"/>
  <c r="D64" i="40"/>
  <c r="K13" i="40"/>
  <c r="Q64" i="40"/>
  <c r="AG64" i="40"/>
  <c r="AD64" i="40"/>
  <c r="I73" i="40"/>
  <c r="Q73" i="40"/>
  <c r="T22" i="40"/>
  <c r="AA73" i="40"/>
  <c r="AA22" i="40"/>
  <c r="R73" i="40"/>
  <c r="AB73" i="40"/>
  <c r="AP22" i="40"/>
  <c r="AF73" i="40"/>
  <c r="X73" i="40"/>
  <c r="Y22" i="40"/>
  <c r="E22" i="40"/>
  <c r="F73" i="40"/>
  <c r="AH73" i="40"/>
  <c r="D22" i="40"/>
  <c r="G73" i="40"/>
  <c r="AK22" i="40"/>
  <c r="O73" i="40"/>
  <c r="P73" i="40"/>
  <c r="U22" i="40"/>
  <c r="G22" i="40"/>
  <c r="L22" i="40"/>
  <c r="AO73" i="40"/>
  <c r="C22" i="40"/>
  <c r="Q22" i="40"/>
  <c r="AD73" i="40"/>
  <c r="K22" i="40"/>
  <c r="AD22" i="40"/>
  <c r="I22" i="40"/>
  <c r="AC73" i="40"/>
  <c r="V73" i="40"/>
  <c r="Z22" i="40"/>
  <c r="AI73" i="40"/>
  <c r="E73" i="40"/>
  <c r="AH22" i="40"/>
  <c r="AB22" i="40"/>
  <c r="Z73" i="40"/>
  <c r="K73" i="40"/>
  <c r="AM22" i="40"/>
  <c r="AG73" i="40"/>
  <c r="J22" i="40"/>
  <c r="H73" i="40"/>
  <c r="S22" i="40"/>
  <c r="T73" i="40"/>
  <c r="L73" i="40"/>
  <c r="R22" i="40"/>
  <c r="V22" i="40"/>
  <c r="AF22" i="40"/>
  <c r="AG22" i="40"/>
  <c r="F22" i="40"/>
  <c r="N73" i="40"/>
  <c r="AO22" i="40"/>
  <c r="O22" i="40"/>
  <c r="B73" i="40"/>
  <c r="X22" i="40"/>
  <c r="AP73" i="40"/>
  <c r="H22" i="40"/>
  <c r="AM73" i="40"/>
  <c r="J73" i="40"/>
  <c r="AE73" i="40"/>
  <c r="W73" i="40"/>
  <c r="AN73" i="40"/>
  <c r="AL22" i="40"/>
  <c r="U73" i="40"/>
  <c r="S73" i="40"/>
  <c r="AN22" i="40"/>
  <c r="AE22" i="40"/>
  <c r="AL73" i="40"/>
  <c r="AJ22" i="40"/>
  <c r="AQ73" i="40"/>
  <c r="W22" i="40"/>
  <c r="P22" i="40"/>
  <c r="M22" i="40"/>
  <c r="M73" i="40"/>
  <c r="AJ73" i="40"/>
  <c r="AC22" i="40"/>
  <c r="Y73" i="40"/>
  <c r="AI22" i="40"/>
  <c r="N22" i="40"/>
  <c r="AK73" i="40"/>
  <c r="C73" i="40"/>
  <c r="D73" i="40"/>
  <c r="AQ22" i="40"/>
  <c r="M15" i="40"/>
  <c r="P66" i="40"/>
  <c r="K66" i="40"/>
  <c r="D15" i="40"/>
  <c r="C66" i="40"/>
  <c r="H66" i="40"/>
  <c r="F66" i="40"/>
  <c r="L66" i="40"/>
  <c r="E15" i="40"/>
  <c r="Z15" i="40"/>
  <c r="P15" i="40"/>
  <c r="O66" i="40"/>
  <c r="S15" i="40"/>
  <c r="AB66" i="40"/>
  <c r="N15" i="40"/>
  <c r="AP15" i="40"/>
  <c r="I66" i="40"/>
  <c r="H15" i="40"/>
  <c r="AA66" i="40"/>
  <c r="F15" i="40"/>
  <c r="C15" i="40"/>
  <c r="O15" i="40"/>
  <c r="AK15" i="40"/>
  <c r="W66" i="40"/>
  <c r="AM66" i="40"/>
  <c r="T66" i="40"/>
  <c r="AE66" i="40"/>
  <c r="Y15" i="40"/>
  <c r="AJ15" i="40"/>
  <c r="U66" i="40"/>
  <c r="AE15" i="40"/>
  <c r="AN66" i="40"/>
  <c r="AA15" i="40"/>
  <c r="T15" i="40"/>
  <c r="AF66" i="40"/>
  <c r="L15" i="40"/>
  <c r="Y66" i="40"/>
  <c r="W15" i="40"/>
  <c r="I15" i="40"/>
  <c r="J66" i="40"/>
  <c r="Z66" i="40"/>
  <c r="AQ66" i="40"/>
  <c r="AI66" i="40"/>
  <c r="J15" i="40"/>
  <c r="Q66" i="40"/>
  <c r="V66" i="40"/>
  <c r="AM15" i="40"/>
  <c r="AB15" i="40"/>
  <c r="N66" i="40"/>
  <c r="V15" i="40"/>
  <c r="K15" i="40"/>
  <c r="AD15" i="40"/>
  <c r="AN15" i="40"/>
  <c r="AL66" i="40"/>
  <c r="Q15" i="40"/>
  <c r="B66" i="40"/>
  <c r="AF15" i="40"/>
  <c r="U15" i="40"/>
  <c r="M66" i="40"/>
  <c r="E66" i="40"/>
  <c r="S66" i="40"/>
  <c r="R15" i="40"/>
  <c r="AD66" i="40"/>
  <c r="D66" i="40"/>
  <c r="AK66" i="40"/>
  <c r="AG66" i="40"/>
  <c r="AH15" i="40"/>
  <c r="AC15" i="40"/>
  <c r="AI15" i="40"/>
  <c r="R66" i="40"/>
  <c r="AL15" i="40"/>
  <c r="G15" i="40"/>
  <c r="AJ66" i="40"/>
  <c r="AP66" i="40"/>
  <c r="X66" i="40"/>
  <c r="X15" i="40"/>
  <c r="AO15" i="40"/>
  <c r="AC66" i="40"/>
  <c r="AQ15" i="40"/>
  <c r="AG15" i="40"/>
  <c r="AO66" i="40"/>
  <c r="AH66" i="40"/>
  <c r="G66" i="40"/>
  <c r="J33" i="40"/>
  <c r="B9" i="40" s="1"/>
  <c r="D9" i="40" s="1"/>
  <c r="C75" i="1"/>
  <c r="F75" i="1"/>
  <c r="G25" i="1"/>
  <c r="D75" i="1"/>
  <c r="I25" i="1"/>
  <c r="E25" i="1"/>
  <c r="G75" i="1"/>
  <c r="C25" i="1"/>
  <c r="E75" i="1"/>
  <c r="F25" i="1"/>
  <c r="B75" i="1"/>
  <c r="D25" i="1"/>
  <c r="I15" i="1"/>
  <c r="F15" i="1"/>
  <c r="C15" i="1"/>
  <c r="E15" i="1"/>
  <c r="D15" i="1"/>
  <c r="G15" i="1"/>
  <c r="F80" i="1"/>
  <c r="F30" i="1"/>
  <c r="I30" i="1"/>
  <c r="D80" i="1"/>
  <c r="B80" i="1"/>
  <c r="E30" i="1"/>
  <c r="C30" i="1"/>
  <c r="C80" i="1"/>
  <c r="G80" i="1"/>
  <c r="D30" i="1"/>
  <c r="E80" i="1"/>
  <c r="G30" i="1"/>
  <c r="F20" i="1"/>
  <c r="D20" i="1"/>
  <c r="E20" i="1"/>
  <c r="G20" i="1"/>
  <c r="C20" i="1"/>
  <c r="I20" i="1"/>
  <c r="G72" i="1"/>
  <c r="E22" i="1"/>
  <c r="G22" i="1"/>
  <c r="C72" i="1"/>
  <c r="C22" i="1"/>
  <c r="F22" i="1"/>
  <c r="D22" i="1"/>
  <c r="D72" i="1"/>
  <c r="F72" i="1"/>
  <c r="B72" i="1"/>
  <c r="E72" i="1"/>
  <c r="I22" i="1"/>
  <c r="E33" i="40"/>
  <c r="S26" i="40"/>
  <c r="AA26" i="40"/>
  <c r="Q26" i="40"/>
  <c r="AP77" i="40"/>
  <c r="AF77" i="40"/>
  <c r="AN26" i="40"/>
  <c r="I77" i="40"/>
  <c r="AC26" i="40"/>
  <c r="M26" i="40"/>
  <c r="AB26" i="40"/>
  <c r="H77" i="40"/>
  <c r="V77" i="40"/>
  <c r="N77" i="40"/>
  <c r="L77" i="40"/>
  <c r="AO77" i="40"/>
  <c r="T77" i="40"/>
  <c r="AF26" i="40"/>
  <c r="V26" i="40"/>
  <c r="AI26" i="40"/>
  <c r="AG26" i="40"/>
  <c r="P26" i="40"/>
  <c r="R26" i="40"/>
  <c r="W77" i="40"/>
  <c r="U77" i="40"/>
  <c r="AG77" i="40"/>
  <c r="AK77" i="40"/>
  <c r="AK26" i="40"/>
  <c r="AE26" i="40"/>
  <c r="AL77" i="40"/>
  <c r="J26" i="40"/>
  <c r="C26" i="40"/>
  <c r="I26" i="40"/>
  <c r="D77" i="40"/>
  <c r="X26" i="40"/>
  <c r="X77" i="40"/>
  <c r="T26" i="40"/>
  <c r="O77" i="40"/>
  <c r="Y77" i="40"/>
  <c r="R77" i="40"/>
  <c r="AM26" i="40"/>
  <c r="J77" i="40"/>
  <c r="F77" i="40"/>
  <c r="Y26" i="40"/>
  <c r="AD26" i="40"/>
  <c r="K26" i="40"/>
  <c r="AH26" i="40"/>
  <c r="S77" i="40"/>
  <c r="AA77" i="40"/>
  <c r="AJ26" i="40"/>
  <c r="Z26" i="40"/>
  <c r="P77" i="40"/>
  <c r="C77" i="40"/>
  <c r="B77" i="40"/>
  <c r="G26" i="40"/>
  <c r="G77" i="40"/>
  <c r="AN77" i="40"/>
  <c r="F26" i="40"/>
  <c r="AJ77" i="40"/>
  <c r="AO26" i="40"/>
  <c r="AQ77" i="40"/>
  <c r="D26" i="40"/>
  <c r="AI77" i="40"/>
  <c r="Z77" i="40"/>
  <c r="U26" i="40"/>
  <c r="M77" i="40"/>
  <c r="O26" i="40"/>
  <c r="W26" i="40"/>
  <c r="AL26" i="40"/>
  <c r="E77" i="40"/>
  <c r="AC77" i="40"/>
  <c r="AQ26" i="40"/>
  <c r="E26" i="40"/>
  <c r="AM77" i="40"/>
  <c r="K77" i="40"/>
  <c r="N26" i="40"/>
  <c r="AE77" i="40"/>
  <c r="AP26" i="40"/>
  <c r="Q77" i="40"/>
  <c r="H26" i="40"/>
  <c r="AH77" i="40"/>
  <c r="AB77" i="40"/>
  <c r="AD77" i="40"/>
  <c r="L26" i="40"/>
  <c r="AM33" i="40"/>
  <c r="AK33" i="40"/>
  <c r="AI33" i="40"/>
  <c r="AE80" i="40"/>
  <c r="K29" i="40"/>
  <c r="AB29" i="40"/>
  <c r="AD80" i="40"/>
  <c r="AG29" i="40"/>
  <c r="M29" i="40"/>
  <c r="C29" i="40"/>
  <c r="L29" i="40"/>
  <c r="L80" i="40"/>
  <c r="AQ29" i="40"/>
  <c r="N29" i="40"/>
  <c r="J29" i="40"/>
  <c r="D80" i="40"/>
  <c r="K80" i="40"/>
  <c r="AD29" i="40"/>
  <c r="AH29" i="40"/>
  <c r="F80" i="40"/>
  <c r="R29" i="40"/>
  <c r="V29" i="40"/>
  <c r="X29" i="40"/>
  <c r="AG80" i="40"/>
  <c r="AJ29" i="40"/>
  <c r="O80" i="40"/>
  <c r="Q29" i="40"/>
  <c r="AA29" i="40"/>
  <c r="AM29" i="40"/>
  <c r="J80" i="40"/>
  <c r="F29" i="40"/>
  <c r="Y29" i="40"/>
  <c r="E29" i="40"/>
  <c r="E80" i="40"/>
  <c r="AJ80" i="40"/>
  <c r="N80" i="40"/>
  <c r="AO29" i="40"/>
  <c r="AP80" i="40"/>
  <c r="Z29" i="40"/>
  <c r="M80" i="40"/>
  <c r="U29" i="40"/>
  <c r="W29" i="40"/>
  <c r="O29" i="40"/>
  <c r="P29" i="40"/>
  <c r="H29" i="40"/>
  <c r="C80" i="40"/>
  <c r="AK29" i="40"/>
  <c r="AF80" i="40"/>
  <c r="AC29" i="40"/>
  <c r="Z80" i="40"/>
  <c r="AO80" i="40"/>
  <c r="AM80" i="40"/>
  <c r="Q80" i="40"/>
  <c r="S29" i="40"/>
  <c r="I29" i="40"/>
  <c r="AP29" i="40"/>
  <c r="AQ80" i="40"/>
  <c r="T29" i="40"/>
  <c r="D29" i="40"/>
  <c r="X80" i="40"/>
  <c r="G80" i="40"/>
  <c r="I80" i="40"/>
  <c r="Y80" i="40"/>
  <c r="AI80" i="40"/>
  <c r="T80" i="40"/>
  <c r="G29" i="40"/>
  <c r="B80" i="40"/>
  <c r="AI29" i="40"/>
  <c r="U80" i="40"/>
  <c r="AN80" i="40"/>
  <c r="AN29" i="40"/>
  <c r="P80" i="40"/>
  <c r="H80" i="40"/>
  <c r="AH80" i="40"/>
  <c r="AC80" i="40"/>
  <c r="S80" i="40"/>
  <c r="AA80" i="40"/>
  <c r="AF29" i="40"/>
  <c r="AE29" i="40"/>
  <c r="AL80" i="40"/>
  <c r="AK80" i="40"/>
  <c r="AL29" i="40"/>
  <c r="V80" i="40"/>
  <c r="AB80" i="40"/>
  <c r="W80" i="40"/>
  <c r="R80" i="40"/>
  <c r="F16" i="1"/>
  <c r="I16" i="1"/>
  <c r="D16" i="1"/>
  <c r="G16" i="1"/>
  <c r="C16" i="1"/>
  <c r="E16" i="1"/>
  <c r="AM27" i="40"/>
  <c r="F27" i="40"/>
  <c r="AQ78" i="40"/>
  <c r="AQ27" i="40"/>
  <c r="F78" i="40"/>
  <c r="U78" i="40"/>
  <c r="I78" i="40"/>
  <c r="AP27" i="40"/>
  <c r="AJ78" i="40"/>
  <c r="Q27" i="40"/>
  <c r="P78" i="40"/>
  <c r="H27" i="40"/>
  <c r="J78" i="40"/>
  <c r="AM78" i="40"/>
  <c r="X78" i="40"/>
  <c r="T78" i="40"/>
  <c r="D27" i="40"/>
  <c r="Y27" i="40"/>
  <c r="N27" i="40"/>
  <c r="N78" i="40"/>
  <c r="R78" i="40"/>
  <c r="AH78" i="40"/>
  <c r="AE27" i="40"/>
  <c r="Z27" i="40"/>
  <c r="AB78" i="40"/>
  <c r="AL27" i="40"/>
  <c r="G27" i="40"/>
  <c r="X27" i="40"/>
  <c r="K78" i="40"/>
  <c r="W78" i="40"/>
  <c r="AI27" i="40"/>
  <c r="AC78" i="40"/>
  <c r="AF27" i="40"/>
  <c r="I27" i="40"/>
  <c r="AA78" i="40"/>
  <c r="W27" i="40"/>
  <c r="AJ27" i="40"/>
  <c r="AH27" i="40"/>
  <c r="V27" i="40"/>
  <c r="Z78" i="40"/>
  <c r="R27" i="40"/>
  <c r="B78" i="40"/>
  <c r="J27" i="40"/>
  <c r="C27" i="40"/>
  <c r="M27" i="40"/>
  <c r="S78" i="40"/>
  <c r="H78" i="40"/>
  <c r="AN78" i="40"/>
  <c r="K27" i="40"/>
  <c r="AL78" i="40"/>
  <c r="AP78" i="40"/>
  <c r="AD78" i="40"/>
  <c r="AD27" i="40"/>
  <c r="AK27" i="40"/>
  <c r="T27" i="40"/>
  <c r="E78" i="40"/>
  <c r="D78" i="40"/>
  <c r="AC27" i="40"/>
  <c r="P27" i="40"/>
  <c r="AO78" i="40"/>
  <c r="S27" i="40"/>
  <c r="V78" i="40"/>
  <c r="G78" i="40"/>
  <c r="E27" i="40"/>
  <c r="AO27" i="40"/>
  <c r="Y78" i="40"/>
  <c r="Q78" i="40"/>
  <c r="C78" i="40"/>
  <c r="O78" i="40"/>
  <c r="O27" i="40"/>
  <c r="AG78" i="40"/>
  <c r="AE78" i="40"/>
  <c r="AG27" i="40"/>
  <c r="AF78" i="40"/>
  <c r="L78" i="40"/>
  <c r="L27" i="40"/>
  <c r="AA27" i="40"/>
  <c r="AI78" i="40"/>
  <c r="AB27" i="40"/>
  <c r="AN27" i="40"/>
  <c r="M78" i="40"/>
  <c r="U27" i="40"/>
  <c r="AK78" i="40"/>
  <c r="AE17" i="40"/>
  <c r="X68" i="40"/>
  <c r="P68" i="40"/>
  <c r="Q17" i="40"/>
  <c r="AL68" i="40"/>
  <c r="Y17" i="40"/>
  <c r="O68" i="40"/>
  <c r="AD17" i="40"/>
  <c r="AB68" i="40"/>
  <c r="AF68" i="40"/>
  <c r="F68" i="40"/>
  <c r="AP17" i="40"/>
  <c r="S68" i="40"/>
  <c r="AA17" i="40"/>
  <c r="AP68" i="40"/>
  <c r="N17" i="40"/>
  <c r="AB17" i="40"/>
  <c r="C68" i="40"/>
  <c r="AN68" i="40"/>
  <c r="Z17" i="40"/>
  <c r="AC17" i="40"/>
  <c r="AH68" i="40"/>
  <c r="AJ17" i="40"/>
  <c r="E17" i="40"/>
  <c r="U17" i="40"/>
  <c r="Y68" i="40"/>
  <c r="M68" i="40"/>
  <c r="AE68" i="40"/>
  <c r="F17" i="40"/>
  <c r="P17" i="40"/>
  <c r="S17" i="40"/>
  <c r="N68" i="40"/>
  <c r="T17" i="40"/>
  <c r="I68" i="40"/>
  <c r="W68" i="40"/>
  <c r="M17" i="40"/>
  <c r="I17" i="40"/>
  <c r="AI68" i="40"/>
  <c r="U68" i="40"/>
  <c r="V17" i="40"/>
  <c r="L17" i="40"/>
  <c r="AK68" i="40"/>
  <c r="AL17" i="40"/>
  <c r="AM17" i="40"/>
  <c r="AG68" i="40"/>
  <c r="G17" i="40"/>
  <c r="AJ68" i="40"/>
  <c r="H17" i="40"/>
  <c r="J68" i="40"/>
  <c r="R68" i="40"/>
  <c r="T68" i="40"/>
  <c r="R17" i="40"/>
  <c r="K17" i="40"/>
  <c r="Q68" i="40"/>
  <c r="AO17" i="40"/>
  <c r="E68" i="40"/>
  <c r="AN17" i="40"/>
  <c r="Z68" i="40"/>
  <c r="AG17" i="40"/>
  <c r="D68" i="40"/>
  <c r="X17" i="40"/>
  <c r="AA68" i="40"/>
  <c r="V68" i="40"/>
  <c r="D17" i="40"/>
  <c r="AI17" i="40"/>
  <c r="W17" i="40"/>
  <c r="AH17" i="40"/>
  <c r="L68" i="40"/>
  <c r="C17" i="40"/>
  <c r="G68" i="40"/>
  <c r="AF17" i="40"/>
  <c r="H68" i="40"/>
  <c r="AC68" i="40"/>
  <c r="AQ17" i="40"/>
  <c r="AM68" i="40"/>
  <c r="J17" i="40"/>
  <c r="AD68" i="40"/>
  <c r="O17" i="40"/>
  <c r="AK17" i="40"/>
  <c r="AQ68" i="40"/>
  <c r="K68" i="40"/>
  <c r="B68" i="40"/>
  <c r="AO68" i="40"/>
  <c r="B8" i="1"/>
  <c r="D8" i="1" s="1"/>
  <c r="G33" i="1"/>
  <c r="B72" i="40"/>
  <c r="Y21" i="40"/>
  <c r="AP21" i="40"/>
  <c r="C72" i="40"/>
  <c r="V72" i="40"/>
  <c r="F21" i="40"/>
  <c r="X72" i="40"/>
  <c r="AQ21" i="40"/>
  <c r="K72" i="40"/>
  <c r="Q21" i="40"/>
  <c r="T72" i="40"/>
  <c r="F72" i="40"/>
  <c r="S21" i="40"/>
  <c r="Z21" i="40"/>
  <c r="X21" i="40"/>
  <c r="H72" i="40"/>
  <c r="C21" i="40"/>
  <c r="V21" i="40"/>
  <c r="U21" i="40"/>
  <c r="I72" i="40"/>
  <c r="AN72" i="40"/>
  <c r="M21" i="40"/>
  <c r="L21" i="40"/>
  <c r="D72" i="40"/>
  <c r="N21" i="40"/>
  <c r="Y72" i="40"/>
  <c r="J72" i="40"/>
  <c r="AO72" i="40"/>
  <c r="AO21" i="40"/>
  <c r="O21" i="40"/>
  <c r="AC21" i="40"/>
  <c r="I21" i="40"/>
  <c r="K21" i="40"/>
  <c r="AL21" i="40"/>
  <c r="AQ72" i="40"/>
  <c r="R72" i="40"/>
  <c r="AF21" i="40"/>
  <c r="AA72" i="40"/>
  <c r="AE72" i="40"/>
  <c r="AC72" i="40"/>
  <c r="T21" i="40"/>
  <c r="AL72" i="40"/>
  <c r="AP72" i="40"/>
  <c r="AN21" i="40"/>
  <c r="G72" i="40"/>
  <c r="AK72" i="40"/>
  <c r="AB21" i="40"/>
  <c r="P72" i="40"/>
  <c r="Q72" i="40"/>
  <c r="AI21" i="40"/>
  <c r="E21" i="40"/>
  <c r="W72" i="40"/>
  <c r="AM21" i="40"/>
  <c r="R21" i="40"/>
  <c r="AG72" i="40"/>
  <c r="AA21" i="40"/>
  <c r="AK21" i="40"/>
  <c r="AG21" i="40"/>
  <c r="AJ72" i="40"/>
  <c r="N72" i="40"/>
  <c r="G21" i="40"/>
  <c r="J21" i="40"/>
  <c r="S72" i="40"/>
  <c r="H21" i="40"/>
  <c r="W21" i="40"/>
  <c r="O72" i="40"/>
  <c r="L72" i="40"/>
  <c r="AE21" i="40"/>
  <c r="AD21" i="40"/>
  <c r="U72" i="40"/>
  <c r="D21" i="40"/>
  <c r="AI72" i="40"/>
  <c r="Z72" i="40"/>
  <c r="P21" i="40"/>
  <c r="AH72" i="40"/>
  <c r="AF72" i="40"/>
  <c r="AB72" i="40"/>
  <c r="AM72" i="40"/>
  <c r="AH21" i="40"/>
  <c r="AJ21" i="40"/>
  <c r="E72" i="40"/>
  <c r="M72" i="40"/>
  <c r="AD72" i="40"/>
  <c r="AG20" i="40"/>
  <c r="P71" i="40"/>
  <c r="F20" i="40"/>
  <c r="R71" i="40"/>
  <c r="AB71" i="40"/>
  <c r="U20" i="40"/>
  <c r="AK71" i="40"/>
  <c r="C71" i="40"/>
  <c r="AG71" i="40"/>
  <c r="K71" i="40"/>
  <c r="AN20" i="40"/>
  <c r="M71" i="40"/>
  <c r="K20" i="40"/>
  <c r="AI20" i="40"/>
  <c r="Q71" i="40"/>
  <c r="AP71" i="40"/>
  <c r="J71" i="40"/>
  <c r="AD71" i="40"/>
  <c r="Z71" i="40"/>
  <c r="AC20" i="40"/>
  <c r="W71" i="40"/>
  <c r="G71" i="40"/>
  <c r="P20" i="40"/>
  <c r="AH71" i="40"/>
  <c r="AE20" i="40"/>
  <c r="AB20" i="40"/>
  <c r="S20" i="40"/>
  <c r="AE71" i="40"/>
  <c r="V20" i="40"/>
  <c r="AK20" i="40"/>
  <c r="X71" i="40"/>
  <c r="O20" i="40"/>
  <c r="AL20" i="40"/>
  <c r="R20" i="40"/>
  <c r="AF20" i="40"/>
  <c r="G20" i="40"/>
  <c r="AM20" i="40"/>
  <c r="H71" i="40"/>
  <c r="AJ71" i="40"/>
  <c r="AM71" i="40"/>
  <c r="AA71" i="40"/>
  <c r="H20" i="40"/>
  <c r="I20" i="40"/>
  <c r="AP20" i="40"/>
  <c r="W20" i="40"/>
  <c r="J20" i="40"/>
  <c r="D71" i="40"/>
  <c r="AC71" i="40"/>
  <c r="AO20" i="40"/>
  <c r="Z20" i="40"/>
  <c r="I71" i="40"/>
  <c r="AA20" i="40"/>
  <c r="U71" i="40"/>
  <c r="M20" i="40"/>
  <c r="T20" i="40"/>
  <c r="X20" i="40"/>
  <c r="S71" i="40"/>
  <c r="L20" i="40"/>
  <c r="AL71" i="40"/>
  <c r="B71" i="40"/>
  <c r="AH20" i="40"/>
  <c r="E20" i="40"/>
  <c r="L71" i="40"/>
  <c r="V71" i="40"/>
  <c r="Y71" i="40"/>
  <c r="D20" i="40"/>
  <c r="AJ20" i="40"/>
  <c r="E71" i="40"/>
  <c r="AN71" i="40"/>
  <c r="AO71" i="40"/>
  <c r="N71" i="40"/>
  <c r="C20" i="40"/>
  <c r="Y20" i="40"/>
  <c r="N20" i="40"/>
  <c r="T71" i="40"/>
  <c r="O71" i="40"/>
  <c r="AQ20" i="40"/>
  <c r="Q20" i="40"/>
  <c r="AI71" i="40"/>
  <c r="F71" i="40"/>
  <c r="AQ71" i="40"/>
  <c r="AF71" i="40"/>
  <c r="AD20" i="40"/>
  <c r="D32" i="40"/>
  <c r="AH83" i="40"/>
  <c r="I83" i="40"/>
  <c r="AG32" i="40"/>
  <c r="E83" i="40"/>
  <c r="C83" i="40"/>
  <c r="D83" i="40"/>
  <c r="AD83" i="40"/>
  <c r="K83" i="40"/>
  <c r="Y83" i="40"/>
  <c r="P83" i="40"/>
  <c r="L83" i="40"/>
  <c r="Y32" i="40"/>
  <c r="AE83" i="40"/>
  <c r="T32" i="40"/>
  <c r="AG83" i="40"/>
  <c r="AN32" i="40"/>
  <c r="AF83" i="40"/>
  <c r="Z32" i="40"/>
  <c r="AA32" i="40"/>
  <c r="K32" i="40"/>
  <c r="S32" i="40"/>
  <c r="AO32" i="40"/>
  <c r="AN83" i="40"/>
  <c r="F83" i="40"/>
  <c r="N83" i="40"/>
  <c r="W83" i="40"/>
  <c r="Z83" i="40"/>
  <c r="AI83" i="40"/>
  <c r="AJ32" i="40"/>
  <c r="W32" i="40"/>
  <c r="AA83" i="40"/>
  <c r="N32" i="40"/>
  <c r="S83" i="40"/>
  <c r="AJ83" i="40"/>
  <c r="B83" i="40"/>
  <c r="U83" i="40"/>
  <c r="R32" i="40"/>
  <c r="AL32" i="40"/>
  <c r="AF32" i="40"/>
  <c r="Q32" i="40"/>
  <c r="AH32" i="40"/>
  <c r="AB83" i="40"/>
  <c r="V32" i="40"/>
  <c r="G32" i="40"/>
  <c r="V83" i="40"/>
  <c r="AQ32" i="40"/>
  <c r="AC32" i="40"/>
  <c r="AM32" i="40"/>
  <c r="AD32" i="40"/>
  <c r="AB32" i="40"/>
  <c r="AO83" i="40"/>
  <c r="H32" i="40"/>
  <c r="L32" i="40"/>
  <c r="AC83" i="40"/>
  <c r="AI32" i="40"/>
  <c r="O32" i="40"/>
  <c r="G83" i="40"/>
  <c r="E32" i="40"/>
  <c r="J32" i="40"/>
  <c r="J83" i="40"/>
  <c r="M83" i="40"/>
  <c r="AK32" i="40"/>
  <c r="X83" i="40"/>
  <c r="F32" i="40"/>
  <c r="H83" i="40"/>
  <c r="AK83" i="40"/>
  <c r="AM83" i="40"/>
  <c r="AE32" i="40"/>
  <c r="Q83" i="40"/>
  <c r="C32" i="40"/>
  <c r="I32" i="40"/>
  <c r="AQ83" i="40"/>
  <c r="P32" i="40"/>
  <c r="M32" i="40"/>
  <c r="R83" i="40"/>
  <c r="U32" i="40"/>
  <c r="AP83" i="40"/>
  <c r="O83" i="40"/>
  <c r="AP32" i="40"/>
  <c r="AL83" i="40"/>
  <c r="X32" i="40"/>
  <c r="T83" i="40"/>
  <c r="F74" i="1"/>
  <c r="E24" i="1"/>
  <c r="G74" i="1"/>
  <c r="D74" i="1"/>
  <c r="G24" i="1"/>
  <c r="I24" i="1"/>
  <c r="E74" i="1"/>
  <c r="C74" i="1"/>
  <c r="D24" i="1"/>
  <c r="F24" i="1"/>
  <c r="B74" i="1"/>
  <c r="C24" i="1"/>
  <c r="F19" i="1"/>
  <c r="C19" i="1"/>
  <c r="E19" i="1"/>
  <c r="I19" i="1"/>
  <c r="G19" i="1"/>
  <c r="D19" i="1"/>
  <c r="O75" i="40"/>
  <c r="Y24" i="40"/>
  <c r="S75" i="40"/>
  <c r="G24" i="40"/>
  <c r="F75" i="40"/>
  <c r="AM24" i="40"/>
  <c r="K75" i="40"/>
  <c r="Q24" i="40"/>
  <c r="AO24" i="40"/>
  <c r="AI24" i="40"/>
  <c r="AK75" i="40"/>
  <c r="AP75" i="40"/>
  <c r="Z24" i="40"/>
  <c r="R24" i="40"/>
  <c r="V24" i="40"/>
  <c r="AJ75" i="40"/>
  <c r="AN75" i="40"/>
  <c r="L24" i="40"/>
  <c r="P75" i="40"/>
  <c r="I24" i="40"/>
  <c r="F24" i="40"/>
  <c r="M24" i="40"/>
  <c r="E75" i="40"/>
  <c r="T24" i="40"/>
  <c r="D24" i="40"/>
  <c r="AC24" i="40"/>
  <c r="AL24" i="40"/>
  <c r="AH24" i="40"/>
  <c r="U75" i="40"/>
  <c r="Q75" i="40"/>
  <c r="H75" i="40"/>
  <c r="O24" i="40"/>
  <c r="AQ75" i="40"/>
  <c r="AP24" i="40"/>
  <c r="AM75" i="40"/>
  <c r="AB75" i="40"/>
  <c r="AQ24" i="40"/>
  <c r="P24" i="40"/>
  <c r="X75" i="40"/>
  <c r="AF24" i="40"/>
  <c r="AA75" i="40"/>
  <c r="AL75" i="40"/>
  <c r="AE75" i="40"/>
  <c r="N75" i="40"/>
  <c r="M75" i="40"/>
  <c r="D75" i="40"/>
  <c r="Y75" i="40"/>
  <c r="Z75" i="40"/>
  <c r="S24" i="40"/>
  <c r="N24" i="40"/>
  <c r="J24" i="40"/>
  <c r="U24" i="40"/>
  <c r="B75" i="40"/>
  <c r="AA24" i="40"/>
  <c r="G75" i="40"/>
  <c r="T75" i="40"/>
  <c r="AG75" i="40"/>
  <c r="AJ24" i="40"/>
  <c r="C75" i="40"/>
  <c r="W75" i="40"/>
  <c r="AD24" i="40"/>
  <c r="AH75" i="40"/>
  <c r="X24" i="40"/>
  <c r="AD75" i="40"/>
  <c r="W24" i="40"/>
  <c r="AC75" i="40"/>
  <c r="AB24" i="40"/>
  <c r="H24" i="40"/>
  <c r="AG24" i="40"/>
  <c r="AI75" i="40"/>
  <c r="J75" i="40"/>
  <c r="C24" i="40"/>
  <c r="AN24" i="40"/>
  <c r="R75" i="40"/>
  <c r="AE24" i="40"/>
  <c r="AF75" i="40"/>
  <c r="E24" i="40"/>
  <c r="K24" i="40"/>
  <c r="AK24" i="40"/>
  <c r="L75" i="40"/>
  <c r="I75" i="40"/>
  <c r="V75" i="40"/>
  <c r="AO75" i="40"/>
  <c r="AJ33" i="40"/>
  <c r="I59" i="1"/>
  <c r="D66" i="1" s="1"/>
  <c r="E33" i="1"/>
  <c r="B6" i="1"/>
  <c r="D6" i="1" s="1"/>
  <c r="H33" i="40"/>
  <c r="B7" i="40" s="1"/>
  <c r="D7" i="40" s="1"/>
  <c r="F28" i="1"/>
  <c r="E78" i="1"/>
  <c r="G78" i="1"/>
  <c r="I28" i="1"/>
  <c r="B78" i="1"/>
  <c r="C28" i="1"/>
  <c r="D78" i="1"/>
  <c r="F78" i="1"/>
  <c r="D28" i="1"/>
  <c r="G28" i="1"/>
  <c r="C78" i="1"/>
  <c r="E28" i="1"/>
  <c r="G14" i="1"/>
  <c r="E14" i="1"/>
  <c r="D14" i="1"/>
  <c r="C14" i="1"/>
  <c r="F14" i="1"/>
  <c r="I14" i="1"/>
  <c r="Z25" i="40"/>
  <c r="AP76" i="40"/>
  <c r="K76" i="40"/>
  <c r="U76" i="40"/>
  <c r="AD25" i="40"/>
  <c r="AB25" i="40"/>
  <c r="R25" i="40"/>
  <c r="L25" i="40"/>
  <c r="AF25" i="40"/>
  <c r="Q25" i="40"/>
  <c r="D25" i="40"/>
  <c r="AA25" i="40"/>
  <c r="AG76" i="40"/>
  <c r="H76" i="40"/>
  <c r="F25" i="40"/>
  <c r="T76" i="40"/>
  <c r="O25" i="40"/>
  <c r="J25" i="40"/>
  <c r="M76" i="40"/>
  <c r="AB76" i="40"/>
  <c r="S76" i="40"/>
  <c r="Q76" i="40"/>
  <c r="H25" i="40"/>
  <c r="T25" i="40"/>
  <c r="AI25" i="40"/>
  <c r="AE76" i="40"/>
  <c r="G25" i="40"/>
  <c r="O76" i="40"/>
  <c r="AQ25" i="40"/>
  <c r="AK76" i="40"/>
  <c r="AA76" i="40"/>
  <c r="Y25" i="40"/>
  <c r="AH25" i="40"/>
  <c r="AN25" i="40"/>
  <c r="U25" i="40"/>
  <c r="E25" i="40"/>
  <c r="AL76" i="40"/>
  <c r="AD76" i="40"/>
  <c r="C76" i="40"/>
  <c r="I76" i="40"/>
  <c r="AC25" i="40"/>
  <c r="L76" i="40"/>
  <c r="G76" i="40"/>
  <c r="X25" i="40"/>
  <c r="W76" i="40"/>
  <c r="I25" i="40"/>
  <c r="C25" i="40"/>
  <c r="AH76" i="40"/>
  <c r="N25" i="40"/>
  <c r="V76" i="40"/>
  <c r="AJ76" i="40"/>
  <c r="AJ25" i="40"/>
  <c r="AO76" i="40"/>
  <c r="S25" i="40"/>
  <c r="J76" i="40"/>
  <c r="AI76" i="40"/>
  <c r="F76" i="40"/>
  <c r="AO25" i="40"/>
  <c r="K25" i="40"/>
  <c r="AN76" i="40"/>
  <c r="Z76" i="40"/>
  <c r="AM25" i="40"/>
  <c r="AG25" i="40"/>
  <c r="AK25" i="40"/>
  <c r="AP25" i="40"/>
  <c r="B76" i="40"/>
  <c r="M25" i="40"/>
  <c r="AF76" i="40"/>
  <c r="V25" i="40"/>
  <c r="AM76" i="40"/>
  <c r="W25" i="40"/>
  <c r="AQ76" i="40"/>
  <c r="AL25" i="40"/>
  <c r="Y76" i="40"/>
  <c r="AC76" i="40"/>
  <c r="X76" i="40"/>
  <c r="P25" i="40"/>
  <c r="E76" i="40"/>
  <c r="P76" i="40"/>
  <c r="R76" i="40"/>
  <c r="D76" i="40"/>
  <c r="AE25" i="40"/>
  <c r="N76" i="40"/>
  <c r="B5" i="1"/>
  <c r="D5" i="1" s="1"/>
  <c r="D33" i="1"/>
  <c r="J81" i="40"/>
  <c r="F30" i="40"/>
  <c r="AH30" i="40"/>
  <c r="G30" i="40"/>
  <c r="AO30" i="40"/>
  <c r="AF30" i="40"/>
  <c r="AP30" i="40"/>
  <c r="AH81" i="40"/>
  <c r="X30" i="40"/>
  <c r="J30" i="40"/>
  <c r="O30" i="40"/>
  <c r="E30" i="40"/>
  <c r="I81" i="40"/>
  <c r="P81" i="40"/>
  <c r="C30" i="40"/>
  <c r="H30" i="40"/>
  <c r="Y81" i="40"/>
  <c r="AI30" i="40"/>
  <c r="W30" i="40"/>
  <c r="AJ81" i="40"/>
  <c r="AL30" i="40"/>
  <c r="K30" i="40"/>
  <c r="W81" i="40"/>
  <c r="V30" i="40"/>
  <c r="G81" i="40"/>
  <c r="I30" i="40"/>
  <c r="AA81" i="40"/>
  <c r="AJ30" i="40"/>
  <c r="P30" i="40"/>
  <c r="AI81" i="40"/>
  <c r="M81" i="40"/>
  <c r="AM30" i="40"/>
  <c r="AP81" i="40"/>
  <c r="AE30" i="40"/>
  <c r="Z30" i="40"/>
  <c r="AL81" i="40"/>
  <c r="AB81" i="40"/>
  <c r="D30" i="40"/>
  <c r="T81" i="40"/>
  <c r="M30" i="40"/>
  <c r="R30" i="40"/>
  <c r="B81" i="40"/>
  <c r="AF81" i="40"/>
  <c r="AQ81" i="40"/>
  <c r="AK81" i="40"/>
  <c r="AC30" i="40"/>
  <c r="D81" i="40"/>
  <c r="S30" i="40"/>
  <c r="O81" i="40"/>
  <c r="F81" i="40"/>
  <c r="Q30" i="40"/>
  <c r="AO81" i="40"/>
  <c r="L81" i="40"/>
  <c r="AD30" i="40"/>
  <c r="AB30" i="40"/>
  <c r="AN30" i="40"/>
  <c r="AG30" i="40"/>
  <c r="Y30" i="40"/>
  <c r="AN81" i="40"/>
  <c r="S81" i="40"/>
  <c r="U81" i="40"/>
  <c r="AA30" i="40"/>
  <c r="Q81" i="40"/>
  <c r="AG81" i="40"/>
  <c r="V81" i="40"/>
  <c r="AQ30" i="40"/>
  <c r="AK30" i="40"/>
  <c r="K81" i="40"/>
  <c r="T30" i="40"/>
  <c r="AD81" i="40"/>
  <c r="U30" i="40"/>
  <c r="R81" i="40"/>
  <c r="AM81" i="40"/>
  <c r="C81" i="40"/>
  <c r="Z81" i="40"/>
  <c r="E81" i="40"/>
  <c r="AC81" i="40"/>
  <c r="L30" i="40"/>
  <c r="H81" i="40"/>
  <c r="N81" i="40"/>
  <c r="N30" i="40"/>
  <c r="AE81" i="40"/>
  <c r="X81" i="40"/>
  <c r="K33" i="40"/>
  <c r="F4" i="40" s="1"/>
  <c r="H4" i="40" s="1"/>
  <c r="F79" i="40"/>
  <c r="AI79" i="40"/>
  <c r="J79" i="40"/>
  <c r="N79" i="40"/>
  <c r="AB79" i="40"/>
  <c r="AP79" i="40"/>
  <c r="AH79" i="40"/>
  <c r="H79" i="40"/>
  <c r="L79" i="40"/>
  <c r="Q79" i="40"/>
  <c r="R79" i="40"/>
  <c r="AG79" i="40"/>
  <c r="AM79" i="40"/>
  <c r="G28" i="40"/>
  <c r="E28" i="40"/>
  <c r="AD79" i="40"/>
  <c r="AK79" i="40"/>
  <c r="AD28" i="40"/>
  <c r="AI28" i="40"/>
  <c r="AF28" i="40"/>
  <c r="D79" i="40"/>
  <c r="K28" i="40"/>
  <c r="AL28" i="40"/>
  <c r="O28" i="40"/>
  <c r="AA79" i="40"/>
  <c r="S79" i="40"/>
  <c r="N28" i="40"/>
  <c r="T28" i="40"/>
  <c r="U28" i="40"/>
  <c r="AH28" i="40"/>
  <c r="I28" i="40"/>
  <c r="M28" i="40"/>
  <c r="T79" i="40"/>
  <c r="AJ79" i="40"/>
  <c r="AC79" i="40"/>
  <c r="W79" i="40"/>
  <c r="B79" i="40"/>
  <c r="AE28" i="40"/>
  <c r="AG28" i="40"/>
  <c r="Y28" i="40"/>
  <c r="Z79" i="40"/>
  <c r="AO28" i="40"/>
  <c r="Z28" i="40"/>
  <c r="AK28" i="40"/>
  <c r="E79" i="40"/>
  <c r="C28" i="40"/>
  <c r="C79" i="40"/>
  <c r="AN28" i="40"/>
  <c r="K79" i="40"/>
  <c r="V28" i="40"/>
  <c r="AA28" i="40"/>
  <c r="R28" i="40"/>
  <c r="I79" i="40"/>
  <c r="AB28" i="40"/>
  <c r="H28" i="40"/>
  <c r="AL79" i="40"/>
  <c r="AC28" i="40"/>
  <c r="O79" i="40"/>
  <c r="P28" i="40"/>
  <c r="U79" i="40"/>
  <c r="AQ28" i="40"/>
  <c r="AO79" i="40"/>
  <c r="AP28" i="40"/>
  <c r="AE79" i="40"/>
  <c r="P79" i="40"/>
  <c r="AF79" i="40"/>
  <c r="F28" i="40"/>
  <c r="AJ28" i="40"/>
  <c r="AQ79" i="40"/>
  <c r="L28" i="40"/>
  <c r="W28" i="40"/>
  <c r="G79" i="40"/>
  <c r="M79" i="40"/>
  <c r="Q28" i="40"/>
  <c r="V79" i="40"/>
  <c r="S28" i="40"/>
  <c r="X28" i="40"/>
  <c r="J28" i="40"/>
  <c r="AN79" i="40"/>
  <c r="D28" i="40"/>
  <c r="AM28" i="40"/>
  <c r="Y79" i="40"/>
  <c r="X79" i="40"/>
  <c r="R23" i="40"/>
  <c r="G74" i="40"/>
  <c r="D23" i="40"/>
  <c r="AK74" i="40"/>
  <c r="AO74" i="40"/>
  <c r="AL74" i="40"/>
  <c r="C23" i="40"/>
  <c r="AN23" i="40"/>
  <c r="T23" i="40"/>
  <c r="W74" i="40"/>
  <c r="AF74" i="40"/>
  <c r="AM74" i="40"/>
  <c r="Z23" i="40"/>
  <c r="AJ23" i="40"/>
  <c r="AA23" i="40"/>
  <c r="AI74" i="40"/>
  <c r="O23" i="40"/>
  <c r="AO23" i="40"/>
  <c r="K74" i="40"/>
  <c r="Y74" i="40"/>
  <c r="AQ23" i="40"/>
  <c r="U74" i="40"/>
  <c r="AE74" i="40"/>
  <c r="AF23" i="40"/>
  <c r="T74" i="40"/>
  <c r="K23" i="40"/>
  <c r="AC23" i="40"/>
  <c r="Y23" i="40"/>
  <c r="AD74" i="40"/>
  <c r="AC74" i="40"/>
  <c r="E23" i="40"/>
  <c r="C74" i="40"/>
  <c r="U23" i="40"/>
  <c r="AJ74" i="40"/>
  <c r="AL23" i="40"/>
  <c r="AP74" i="40"/>
  <c r="AK23" i="40"/>
  <c r="E74" i="40"/>
  <c r="AA74" i="40"/>
  <c r="Q23" i="40"/>
  <c r="AQ74" i="40"/>
  <c r="V23" i="40"/>
  <c r="N74" i="40"/>
  <c r="V74" i="40"/>
  <c r="AG74" i="40"/>
  <c r="M74" i="40"/>
  <c r="I74" i="40"/>
  <c r="L23" i="40"/>
  <c r="AE23" i="40"/>
  <c r="M23" i="40"/>
  <c r="J74" i="40"/>
  <c r="AH23" i="40"/>
  <c r="Z74" i="40"/>
  <c r="X74" i="40"/>
  <c r="F23" i="40"/>
  <c r="D74" i="40"/>
  <c r="R74" i="40"/>
  <c r="I23" i="40"/>
  <c r="B74" i="40"/>
  <c r="AM23" i="40"/>
  <c r="AH74" i="40"/>
  <c r="S23" i="40"/>
  <c r="Q74" i="40"/>
  <c r="AB23" i="40"/>
  <c r="P23" i="40"/>
  <c r="W23" i="40"/>
  <c r="H74" i="40"/>
  <c r="J23" i="40"/>
  <c r="AG23" i="40"/>
  <c r="AP23" i="40"/>
  <c r="O74" i="40"/>
  <c r="S74" i="40"/>
  <c r="AN74" i="40"/>
  <c r="N23" i="40"/>
  <c r="AD23" i="40"/>
  <c r="F74" i="40"/>
  <c r="P74" i="40"/>
  <c r="AB74" i="40"/>
  <c r="H23" i="40"/>
  <c r="X23" i="40"/>
  <c r="AI23" i="40"/>
  <c r="L74" i="40"/>
  <c r="G23" i="40"/>
  <c r="D26" i="1"/>
  <c r="E26" i="1"/>
  <c r="C76" i="1"/>
  <c r="E76" i="1"/>
  <c r="F76" i="1"/>
  <c r="G76" i="1"/>
  <c r="I26" i="1"/>
  <c r="C26" i="1"/>
  <c r="D76" i="1"/>
  <c r="F26" i="1"/>
  <c r="G26" i="1"/>
  <c r="B76" i="1"/>
  <c r="G18" i="1"/>
  <c r="D18" i="1"/>
  <c r="F18" i="1"/>
  <c r="E18" i="1"/>
  <c r="I18" i="1"/>
  <c r="C18" i="1"/>
  <c r="E17" i="1"/>
  <c r="F17" i="1"/>
  <c r="I17" i="1"/>
  <c r="D17" i="1"/>
  <c r="C17" i="1"/>
  <c r="G17" i="1"/>
  <c r="E29" i="1"/>
  <c r="B79" i="1"/>
  <c r="D29" i="1"/>
  <c r="E79" i="1"/>
  <c r="I29" i="1"/>
  <c r="F29" i="1"/>
  <c r="C29" i="1"/>
  <c r="F79" i="1"/>
  <c r="D79" i="1"/>
  <c r="G29" i="1"/>
  <c r="G79" i="1"/>
  <c r="C79" i="1"/>
  <c r="T33" i="40"/>
  <c r="V33" i="40"/>
  <c r="C21" i="1"/>
  <c r="E21" i="1"/>
  <c r="F21" i="1"/>
  <c r="G21" i="1"/>
  <c r="D21" i="1"/>
  <c r="I21" i="1"/>
  <c r="C81" i="1"/>
  <c r="C31" i="1"/>
  <c r="F81" i="1"/>
  <c r="D31" i="1"/>
  <c r="D81" i="1"/>
  <c r="I31" i="1"/>
  <c r="E31" i="1"/>
  <c r="B81" i="1"/>
  <c r="F31" i="1"/>
  <c r="G31" i="1"/>
  <c r="E81" i="1"/>
  <c r="G81" i="1"/>
  <c r="G13" i="1"/>
  <c r="F13" i="1"/>
  <c r="D13" i="1"/>
  <c r="C13" i="1"/>
  <c r="I13" i="1"/>
  <c r="B33" i="1"/>
  <c r="E13" i="1"/>
  <c r="B77" i="1"/>
  <c r="G77" i="1"/>
  <c r="G27" i="1"/>
  <c r="I27" i="1"/>
  <c r="E77" i="1"/>
  <c r="D77" i="1"/>
  <c r="D27" i="1"/>
  <c r="C27" i="1"/>
  <c r="F27" i="1"/>
  <c r="C77" i="1"/>
  <c r="E27" i="1"/>
  <c r="F77" i="1"/>
  <c r="C18" i="40"/>
  <c r="O69" i="40"/>
  <c r="K69" i="40"/>
  <c r="AJ18" i="40"/>
  <c r="AG69" i="40"/>
  <c r="AL69" i="40"/>
  <c r="AB69" i="40"/>
  <c r="Q18" i="40"/>
  <c r="I18" i="40"/>
  <c r="I69" i="40"/>
  <c r="L69" i="40"/>
  <c r="AE18" i="40"/>
  <c r="O18" i="40"/>
  <c r="J18" i="40"/>
  <c r="AP18" i="40"/>
  <c r="G18" i="40"/>
  <c r="E18" i="40"/>
  <c r="U69" i="40"/>
  <c r="AA69" i="40"/>
  <c r="Y18" i="40"/>
  <c r="V18" i="40"/>
  <c r="AJ69" i="40"/>
  <c r="AN69" i="40"/>
  <c r="F18" i="40"/>
  <c r="X18" i="40"/>
  <c r="AL18" i="40"/>
  <c r="S18" i="40"/>
  <c r="AC18" i="40"/>
  <c r="AK69" i="40"/>
  <c r="P18" i="40"/>
  <c r="Y69" i="40"/>
  <c r="AD18" i="40"/>
  <c r="V69" i="40"/>
  <c r="AC69" i="40"/>
  <c r="H69" i="40"/>
  <c r="M18" i="40"/>
  <c r="S69" i="40"/>
  <c r="B69" i="40"/>
  <c r="F69" i="40"/>
  <c r="D69" i="40"/>
  <c r="AF69" i="40"/>
  <c r="AM18" i="40"/>
  <c r="AB18" i="40"/>
  <c r="E69" i="40"/>
  <c r="AN18" i="40"/>
  <c r="AH69" i="40"/>
  <c r="AE69" i="40"/>
  <c r="AQ69" i="40"/>
  <c r="M69" i="40"/>
  <c r="C69" i="40"/>
  <c r="R18" i="40"/>
  <c r="AA18" i="40"/>
  <c r="AO69" i="40"/>
  <c r="H18" i="40"/>
  <c r="AK18" i="40"/>
  <c r="AP69" i="40"/>
  <c r="AI69" i="40"/>
  <c r="T18" i="40"/>
  <c r="AH18" i="40"/>
  <c r="P69" i="40"/>
  <c r="T69" i="40"/>
  <c r="U18" i="40"/>
  <c r="AQ18" i="40"/>
  <c r="R69" i="40"/>
  <c r="X69" i="40"/>
  <c r="N69" i="40"/>
  <c r="AF18" i="40"/>
  <c r="L18" i="40"/>
  <c r="N18" i="40"/>
  <c r="W18" i="40"/>
  <c r="AD69" i="40"/>
  <c r="Z69" i="40"/>
  <c r="AI18" i="40"/>
  <c r="G69" i="40"/>
  <c r="W69" i="40"/>
  <c r="AG18" i="40"/>
  <c r="D18" i="40"/>
  <c r="K18" i="40"/>
  <c r="Z18" i="40"/>
  <c r="Q69" i="40"/>
  <c r="J69" i="40"/>
  <c r="AM69" i="40"/>
  <c r="AO18" i="40"/>
  <c r="W33" i="40"/>
  <c r="F64" i="1" l="1"/>
  <c r="F63" i="1"/>
  <c r="E64" i="1"/>
  <c r="B71" i="1"/>
  <c r="D64" i="1"/>
  <c r="F71" i="1"/>
  <c r="B68" i="1"/>
  <c r="D63" i="1"/>
  <c r="C63" i="1"/>
  <c r="D71" i="1"/>
  <c r="E67" i="1"/>
  <c r="B63" i="1"/>
  <c r="G63" i="1" s="1"/>
  <c r="E71" i="1"/>
  <c r="D67" i="1"/>
  <c r="C71" i="1"/>
  <c r="B67" i="1"/>
  <c r="C68" i="1"/>
  <c r="D68" i="1"/>
  <c r="E63" i="1"/>
  <c r="C67" i="1"/>
  <c r="F68" i="1"/>
  <c r="E68" i="1"/>
  <c r="B64" i="1"/>
  <c r="H23" i="1"/>
  <c r="H17" i="1"/>
  <c r="H22" i="1"/>
  <c r="H18" i="1"/>
  <c r="H14" i="1"/>
  <c r="H19" i="1"/>
  <c r="F67" i="1"/>
  <c r="B9" i="1"/>
  <c r="D9" i="1" s="1"/>
  <c r="I33" i="1"/>
  <c r="E66" i="1"/>
  <c r="AG10" i="40"/>
  <c r="AG11" i="40"/>
  <c r="U10" i="40"/>
  <c r="U11" i="40"/>
  <c r="C11" i="40"/>
  <c r="C10" i="40"/>
  <c r="H24" i="1"/>
  <c r="C66" i="1"/>
  <c r="F70" i="1"/>
  <c r="D65" i="1"/>
  <c r="W10" i="40"/>
  <c r="W11" i="40"/>
  <c r="AL10" i="40"/>
  <c r="AL11" i="40"/>
  <c r="O11" i="40"/>
  <c r="O10" i="40"/>
  <c r="S10" i="40"/>
  <c r="S11" i="40"/>
  <c r="H26" i="1"/>
  <c r="E69" i="1"/>
  <c r="F66" i="1"/>
  <c r="C70" i="1"/>
  <c r="K10" i="40"/>
  <c r="K11" i="40"/>
  <c r="P10" i="40"/>
  <c r="P11" i="40"/>
  <c r="X10" i="40"/>
  <c r="X11" i="40"/>
  <c r="H27" i="1"/>
  <c r="H28" i="1"/>
  <c r="F69" i="1"/>
  <c r="B66" i="1"/>
  <c r="E70" i="1"/>
  <c r="B65" i="1"/>
  <c r="J10" i="40"/>
  <c r="J11" i="40"/>
  <c r="AO11" i="40"/>
  <c r="AO10" i="40"/>
  <c r="F10" i="40"/>
  <c r="F11" i="40"/>
  <c r="D11" i="40"/>
  <c r="D10" i="40"/>
  <c r="H29" i="1"/>
  <c r="B69" i="1"/>
  <c r="D70" i="1"/>
  <c r="H25" i="1"/>
  <c r="E10" i="40"/>
  <c r="E11" i="40"/>
  <c r="AA11" i="40"/>
  <c r="AA10" i="40"/>
  <c r="Q10" i="40"/>
  <c r="Q11" i="40"/>
  <c r="AH11" i="40"/>
  <c r="AH10" i="40"/>
  <c r="AM11" i="40"/>
  <c r="AM10" i="40"/>
  <c r="D69" i="1"/>
  <c r="H16" i="1"/>
  <c r="B70" i="1"/>
  <c r="H30" i="1"/>
  <c r="T11" i="40"/>
  <c r="T10" i="40"/>
  <c r="D10" i="1"/>
  <c r="D11" i="1"/>
  <c r="C69" i="1"/>
  <c r="H15" i="1"/>
  <c r="AD10" i="40"/>
  <c r="AD11" i="40"/>
  <c r="G11" i="40"/>
  <c r="G10" i="40"/>
  <c r="AJ11" i="40"/>
  <c r="AJ10" i="40"/>
  <c r="Z11" i="40"/>
  <c r="Z10" i="40"/>
  <c r="H21" i="1"/>
  <c r="H20" i="1"/>
  <c r="F65" i="1"/>
  <c r="AQ10" i="40"/>
  <c r="AQ11" i="40"/>
  <c r="V11" i="40"/>
  <c r="V10" i="40"/>
  <c r="R11" i="40"/>
  <c r="R10" i="40"/>
  <c r="AN11" i="40"/>
  <c r="AN10" i="40"/>
  <c r="Y11" i="40"/>
  <c r="Y10" i="40"/>
  <c r="AI10" i="40"/>
  <c r="AI11" i="40"/>
  <c r="H32" i="1"/>
  <c r="E10" i="1"/>
  <c r="E11" i="1"/>
  <c r="E65" i="1"/>
  <c r="AP10" i="40"/>
  <c r="AP11" i="40"/>
  <c r="AB11" i="40"/>
  <c r="AB10" i="40"/>
  <c r="AK11" i="40"/>
  <c r="AK10" i="40"/>
  <c r="H10" i="40"/>
  <c r="H11" i="40"/>
  <c r="C10" i="1"/>
  <c r="H13" i="1"/>
  <c r="C11" i="1"/>
  <c r="H31" i="1"/>
  <c r="G10" i="1"/>
  <c r="G11" i="1"/>
  <c r="AF10" i="40"/>
  <c r="AF11" i="40"/>
  <c r="I11" i="40"/>
  <c r="I10" i="40"/>
  <c r="F11" i="1"/>
  <c r="F10" i="1"/>
  <c r="C64" i="1"/>
  <c r="C65" i="1"/>
  <c r="N10" i="40"/>
  <c r="N11" i="40"/>
  <c r="M10" i="40"/>
  <c r="M11" i="40"/>
  <c r="AC11" i="40"/>
  <c r="AC10" i="40"/>
  <c r="AE11" i="40"/>
  <c r="AE10" i="40"/>
  <c r="L11" i="40"/>
  <c r="L10" i="40"/>
  <c r="G64" i="1" l="1"/>
  <c r="G68" i="1"/>
  <c r="G71" i="1"/>
  <c r="G67" i="1"/>
  <c r="G70" i="1"/>
  <c r="G65" i="1"/>
  <c r="G69" i="1"/>
  <c r="G66" i="1"/>
  <c r="H10" i="1"/>
  <c r="H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Acampora</author>
  </authors>
  <commentList>
    <comment ref="B6" authorId="0" shapeId="0" xr:uid="{00000000-0006-0000-0800-000001000000}">
      <text>
        <r>
          <rPr>
            <sz val="9"/>
            <color indexed="81"/>
            <rFont val="Tahoma"/>
            <family val="2"/>
          </rPr>
          <t>Calculates the row number to reference for the INDEX formulas.  Repeats the count when the Row Count is reached.</t>
        </r>
      </text>
    </comment>
    <comment ref="C6" authorId="0" shapeId="0" xr:uid="{00000000-0006-0000-0800-000002000000}">
      <text>
        <r>
          <rPr>
            <sz val="9"/>
            <color indexed="81"/>
            <rFont val="Tahoma"/>
            <family val="2"/>
          </rPr>
          <t>Calculates the column number to reference for the INDEX formulas.  Moves to the next column when the row count is reached in the Row Index column.</t>
        </r>
      </text>
    </comment>
  </commentList>
</comments>
</file>

<file path=xl/sharedStrings.xml><?xml version="1.0" encoding="utf-8"?>
<sst xmlns="http://schemas.openxmlformats.org/spreadsheetml/2006/main" count="4297" uniqueCount="2689">
  <si>
    <t>Overview --&gt;</t>
  </si>
  <si>
    <t>Sum of KO</t>
  </si>
  <si>
    <t>Printer 1</t>
  </si>
  <si>
    <t>Printer 2</t>
  </si>
  <si>
    <t>SLAM</t>
  </si>
  <si>
    <t>SLAM KICK OUT REPORT</t>
  </si>
  <si>
    <t>Reporting From:</t>
  </si>
  <si>
    <t>To:</t>
  </si>
  <si>
    <t>Max</t>
  </si>
  <si>
    <t>Line 1</t>
  </si>
  <si>
    <t>% of Total Volume</t>
  </si>
  <si>
    <t>GOAL</t>
  </si>
  <si>
    <t>Total Kick Outs</t>
  </si>
  <si>
    <t>Goal</t>
  </si>
  <si>
    <t>%</t>
  </si>
  <si>
    <t>Line #</t>
  </si>
  <si>
    <t>Number of packages Kicked out for the below reasons.</t>
  </si>
  <si>
    <t>SUM</t>
  </si>
  <si>
    <t>TOTAL</t>
  </si>
  <si>
    <t>Volume</t>
  </si>
  <si>
    <t>REV</t>
  </si>
  <si>
    <t>Date</t>
  </si>
  <si>
    <t>Changed By</t>
  </si>
  <si>
    <t>BS</t>
  </si>
  <si>
    <t>Changes:</t>
  </si>
  <si>
    <t>Added REV Hist. Sheet. +Darkened orange and red on the report. +Moved summary to the top on the report. +Added Volume Threshold and set it to 500 packages. +Aligned Kickout</t>
  </si>
  <si>
    <t>Upper</t>
  </si>
  <si>
    <t>LEGEND</t>
  </si>
  <si>
    <t>Meets Goal</t>
  </si>
  <si>
    <t>Exceeds goal OR &gt; 1 Std Dev</t>
  </si>
  <si>
    <t>Added IFNA() to Slam312 printer 2</t>
  </si>
  <si>
    <t>Moved cells to different positions to accommodate moving to other reports. +Added Rev# to legend</t>
  </si>
  <si>
    <t>SITE:</t>
  </si>
  <si>
    <t>VARIABLES:</t>
  </si>
  <si>
    <t>Below Goal by</t>
  </si>
  <si>
    <t>Exceeds goal OR &gt; 2 Std Dev</t>
  </si>
  <si>
    <t>Corrected the volume link which was missing line #4</t>
  </si>
  <si>
    <t xml:space="preserve">Exceeds goal </t>
  </si>
  <si>
    <t>:Average</t>
  </si>
  <si>
    <t>Added in Slam line charts for weekly data. +Added links for weekly data. +Corrected package cleared conditional formatting.</t>
  </si>
  <si>
    <t>SP00 No Read</t>
  </si>
  <si>
    <t>No Label Zone</t>
  </si>
  <si>
    <t>Bad Verify Scan</t>
  </si>
  <si>
    <t>SP00 Multi Read</t>
  </si>
  <si>
    <t>Package Cleared</t>
  </si>
  <si>
    <t>Rearranged Metrics to fit with Weekly RME Wash report. +Removed the document location from the lower report. +Locked worksheets</t>
  </si>
  <si>
    <t>Added instructions. +Added protections</t>
  </si>
  <si>
    <t>Delta</t>
  </si>
  <si>
    <t>&lt;--Copy &amp; Paste, then Bookmark</t>
  </si>
  <si>
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</si>
  <si>
    <t>2.51 MDW7 Special edition. +Adjusted slam lines to get the correct data +NOTE MISSING DATA for 314 line 12</t>
  </si>
  <si>
    <t>2.52 MDW7 Special edition. +Unlocked slam number cells and revised easier reflect numbers at the site. + Added % of total volume heat map formatting.</t>
  </si>
  <si>
    <t>2.53 MDW7 Special edition. +Corrected line numbers so that data displays correctly. +Corrected Weekly Charts so that data displays correctly.</t>
  </si>
  <si>
    <t>2.54 BWI2 Special edition. Setup for BWI2. Hidden Conversion table for URL</t>
  </si>
  <si>
    <t>2.54.1 MSP1 Special Edition. Setup for MSP1</t>
  </si>
  <si>
    <t>2.54.2 MKE1 Special Edition. Setup for MKE1. Known issue: Weekly Charts are not setup for all lines. Possible errors in the charts. Use the wiki dashboard instead.</t>
  </si>
  <si>
    <t>Name</t>
  </si>
  <si>
    <t>SLAM KICKOUT REPORT</t>
  </si>
  <si>
    <t>Printer error factor</t>
  </si>
  <si>
    <t>Check Printer</t>
  </si>
  <si>
    <t>Threshold</t>
  </si>
  <si>
    <t>Line Description</t>
  </si>
  <si>
    <t>Row Count</t>
  </si>
  <si>
    <t>Report Rows:</t>
  </si>
  <si>
    <t>Row Index</t>
  </si>
  <si>
    <t>Column Index</t>
  </si>
  <si>
    <t>Report Col:</t>
  </si>
  <si>
    <t>Data Limit=</t>
  </si>
  <si>
    <t>Data Count</t>
  </si>
  <si>
    <t>Shipped</t>
  </si>
  <si>
    <t>Percentage of Total Kickouts</t>
  </si>
  <si>
    <t>Daily</t>
  </si>
  <si>
    <t>Hourly Data</t>
  </si>
  <si>
    <t>Daily Data</t>
  </si>
  <si>
    <t>&amp;TZ=EST5EDT@TZ%3A%20EST5EDT</t>
  </si>
  <si>
    <t>&amp;TZ=CST6CDT@TZ%3A%20CST6CDT</t>
  </si>
  <si>
    <t>&amp;TZ=MST7MDT@TZ%3A%20MST7MDT</t>
  </si>
  <si>
    <t>&amp;TZ=PST8PDT@TZ%3A%20PST8PDT</t>
  </si>
  <si>
    <t>EST/EDT</t>
  </si>
  <si>
    <t>CST/CDT</t>
  </si>
  <si>
    <t>MST/MDT</t>
  </si>
  <si>
    <t>PST/PDT</t>
  </si>
  <si>
    <t>TZ</t>
  </si>
  <si>
    <t>TZ Code</t>
  </si>
  <si>
    <t>TZ Selected</t>
  </si>
  <si>
    <t>Start Date</t>
  </si>
  <si>
    <t>End Date</t>
  </si>
  <si>
    <t>Time</t>
  </si>
  <si>
    <t>Hr Shift</t>
  </si>
  <si>
    <t>&amp;StartTime1=2018-11-23T09%3A00%3A00Z&amp;EndTime1=2018-11-23T22%3A00%3A00Z</t>
  </si>
  <si>
    <t>&amp;StartTime1=</t>
  </si>
  <si>
    <t>%3A00%3A00Z&amp;EndTime1=</t>
  </si>
  <si>
    <t>%3A00%3A00Z</t>
  </si>
  <si>
    <t>Start</t>
  </si>
  <si>
    <t>End</t>
  </si>
  <si>
    <t>Hourly</t>
  </si>
  <si>
    <t>Custom Hourly</t>
  </si>
  <si>
    <t>Custom Daily</t>
  </si>
  <si>
    <t>Standard</t>
  </si>
  <si>
    <t>Custom</t>
  </si>
  <si>
    <t>Time Selected</t>
  </si>
  <si>
    <t>Volume Threshold</t>
  </si>
  <si>
    <t>Highlighting Biggest Influencers</t>
  </si>
  <si>
    <t>NAME</t>
  </si>
  <si>
    <t>Set Custom time for your Data</t>
  </si>
  <si>
    <t>This is a free to edit sheet. Add site specific material.</t>
  </si>
  <si>
    <t>Suggestion:</t>
  </si>
  <si>
    <t>&lt;--Copy &amp; Paste</t>
  </si>
  <si>
    <t>Number of KO</t>
  </si>
  <si>
    <t>Smartpac</t>
  </si>
  <si>
    <t>SLAM Target</t>
  </si>
  <si>
    <t>Smartpac Target</t>
  </si>
  <si>
    <t>SLAM SUMMARY:</t>
  </si>
  <si>
    <t>% of total KO</t>
  </si>
  <si>
    <t>% of Shipped</t>
  </si>
  <si>
    <t>% of Total KO</t>
  </si>
  <si>
    <t>Sum of Data</t>
  </si>
  <si>
    <t>Corrected Smartpac Report chart formatting.</t>
  </si>
  <si>
    <t>Start Time</t>
  </si>
  <si>
    <t>&lt;&gt;N/A</t>
  </si>
  <si>
    <t>Site</t>
  </si>
  <si>
    <t>Printer Error Factor</t>
  </si>
  <si>
    <t>Cell can NOT be changed</t>
  </si>
  <si>
    <t>Cell CAN be changed</t>
  </si>
  <si>
    <t/>
  </si>
  <si>
    <t>NOTES:</t>
  </si>
  <si>
    <t>Worsen</t>
  </si>
  <si>
    <t>Improve</t>
  </si>
  <si>
    <t>Steady</t>
  </si>
  <si>
    <t>KEY</t>
  </si>
  <si>
    <t>&lt; 1 Std Dev. Below Avg</t>
  </si>
  <si>
    <t>&gt; 1 Std Dev. Above Avg</t>
  </si>
  <si>
    <t>Within 1 Std Dev. Of Avg</t>
  </si>
  <si>
    <t>% of Total Kickouts</t>
  </si>
  <si>
    <t>Site Time Zone:</t>
  </si>
  <si>
    <t>BadLabelScan.17 sum</t>
  </si>
  <si>
    <t>NoLabelZone.94 sum</t>
  </si>
  <si>
    <t>PackageCleared.80 sum</t>
  </si>
  <si>
    <t>BarcodeNoRead.90 sum</t>
  </si>
  <si>
    <t>BarcodeMultiRead.91 sum</t>
  </si>
  <si>
    <t>The final data point is:</t>
  </si>
  <si>
    <t>Upper Goal Factor</t>
  </si>
  <si>
    <t>Changed conditional formatting for green cells.+Changed all to .4% and 1.6% total</t>
  </si>
  <si>
    <t>Added Target percentages to top to link the conditional formatting. +Changed Total target to 3%</t>
  </si>
  <si>
    <t>Changed conditional formatting for colored cells.+Changed all to .75% and 3% total +Added quick change point to percentage next to the threshold. +Added a legend for new colors +Changed lines that are below threshold to be gray.</t>
  </si>
  <si>
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</si>
  <si>
    <t>Added in 'Package Cleared' +Rearranged order of kickouts. +Corrected conditional formatting. +Added additional color to differentiate 1 Std Dev.</t>
  </si>
  <si>
    <t>Corrected circular reference in variables goal total. +Hid columns N&amp;O +Formula for Revision number and document path file name. +Added Instructions tab.</t>
  </si>
  <si>
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</si>
  <si>
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</si>
  <si>
    <t>Updated conditional formatting. +Updated goal values.</t>
  </si>
  <si>
    <t>FILTER ON</t>
  </si>
  <si>
    <t>FILTER OFF</t>
  </si>
  <si>
    <r>
      <t xml:space="preserve">Cells, Sheets, and Workbook are </t>
    </r>
    <r>
      <rPr>
        <b/>
        <sz val="11"/>
        <color theme="1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 xml:space="preserve"> to allow improvements to be shared with everyone</t>
    </r>
  </si>
  <si>
    <t>All changes are tracked on REV Hist. Sheet</t>
  </si>
  <si>
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</si>
  <si>
    <r>
      <rPr>
        <b/>
        <sz val="11"/>
        <color theme="1"/>
        <rFont val="Calibri"/>
        <family val="2"/>
        <scheme val="minor"/>
      </rPr>
      <t>"Data"</t>
    </r>
    <r>
      <rPr>
        <sz val="11"/>
        <color theme="1"/>
        <rFont val="Calibri"/>
        <family val="2"/>
        <scheme val="minor"/>
      </rPr>
      <t xml:space="preserve"> tab</t>
    </r>
  </si>
  <si>
    <t xml:space="preserve"> -&gt; Advanced</t>
  </si>
  <si>
    <t>Site Specific Data Links</t>
  </si>
  <si>
    <t>Direct Data</t>
  </si>
  <si>
    <t>EXCEL Link</t>
  </si>
  <si>
    <t>iGraph link</t>
  </si>
  <si>
    <t>One Wk</t>
  </si>
  <si>
    <t>Yesterday</t>
  </si>
  <si>
    <t>8Hr</t>
  </si>
  <si>
    <t xml:space="preserve"> </t>
  </si>
  <si>
    <t>OneWeek</t>
  </si>
  <si>
    <t>8hr</t>
  </si>
  <si>
    <t>slam-ko-report-admin@amazon.com</t>
  </si>
  <si>
    <t>For HELP &amp; Revision requests contact:</t>
  </si>
  <si>
    <t>https://email-list.amazon.com/email-list/expand-list/slam-ko-report</t>
  </si>
  <si>
    <r>
      <t>View the</t>
    </r>
    <r>
      <rPr>
        <sz val="11"/>
        <color theme="4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 xml:space="preserve"> tab to learn to setup and run the report.</t>
    </r>
  </si>
  <si>
    <t>To SUBSCRIBE to new revisions:</t>
  </si>
  <si>
    <t>^Customize and bookmark the link.</t>
  </si>
  <si>
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</si>
  <si>
    <t>Added selectable hourly direct data link.+Added Wash sheet and Instructions. +Renamed blank sheets +Corrected Graph formatting issues.</t>
  </si>
  <si>
    <t>^</t>
  </si>
  <si>
    <t>^ These Direct Data Links require setup; See Instructions</t>
  </si>
  <si>
    <t xml:space="preserve">Added Wiki web page. Corrected Smartpac Report for sites that have a different SLAM line number formatting. Added notes on site setup page. </t>
  </si>
  <si>
    <t>https://w.amazon.com/bin/view/SLAM-Report</t>
  </si>
  <si>
    <t xml:space="preserve">Latest Version, Updates, Instructions: </t>
  </si>
  <si>
    <t>AutoFlushFailure sum</t>
  </si>
  <si>
    <t>.Kickout.Ship.</t>
  </si>
  <si>
    <t>LargerThanRecommendedBoxFailure sum</t>
  </si>
  <si>
    <t>WeightOutOfTolerance sum</t>
  </si>
  <si>
    <t>AutoFlushFailure</t>
  </si>
  <si>
    <t>LargeBoxFail</t>
  </si>
  <si>
    <t>WeightOutOfTolerance</t>
  </si>
  <si>
    <t>Apply1lostretry</t>
  </si>
  <si>
    <t>Apply2lostretry</t>
  </si>
  <si>
    <t>BufferzoneLostRetry</t>
  </si>
  <si>
    <t>VerifyZoneLostRetry</t>
  </si>
  <si>
    <t>KODivertFailed</t>
  </si>
  <si>
    <t>WaitforLabel sum</t>
  </si>
  <si>
    <t>.StopToApply.</t>
  </si>
  <si>
    <t>StopToAppy</t>
  </si>
  <si>
    <t>Op Goals</t>
  </si>
  <si>
    <t>OP SUMMARY:</t>
  </si>
  <si>
    <t xml:space="preserve">Percentage of EACH Total </t>
  </si>
  <si>
    <t>VERSION KEY</t>
  </si>
  <si>
    <t>Expired</t>
  </si>
  <si>
    <t>Today</t>
  </si>
  <si>
    <t>PRE</t>
  </si>
  <si>
    <t>Value</t>
  </si>
  <si>
    <t>Validation</t>
  </si>
  <si>
    <t>SMARTPAC KICKOUT REPORT</t>
  </si>
  <si>
    <t>DST:</t>
  </si>
  <si>
    <t>AUTO</t>
  </si>
  <si>
    <t>ON</t>
  </si>
  <si>
    <t>OFF</t>
  </si>
  <si>
    <t>Daylight Savings:</t>
  </si>
  <si>
    <t>SLAM OPERATION REPORT</t>
  </si>
  <si>
    <t>Expires:</t>
  </si>
  <si>
    <t>Expires In</t>
  </si>
  <si>
    <t>Vers. Key Expires</t>
  </si>
  <si>
    <t>Dailyw/8day</t>
  </si>
  <si>
    <t>Divert2Failed</t>
  </si>
  <si>
    <t>Highlighting Biggest Influencers Per Column.</t>
  </si>
  <si>
    <t>&amp;TZ=PST8PDT@TZ%3A%20PST8PDT&amp;StartTime1=-P8D&amp;EndTime1=-PT0H</t>
  </si>
  <si>
    <t>&amp;Period1=OneDay</t>
  </si>
  <si>
    <t>&amp;Period1=OneHour</t>
  </si>
  <si>
    <t>&amp;StartTime1=-PT12H</t>
  </si>
  <si>
    <t>&amp;StartTime1=-P8D</t>
  </si>
  <si>
    <t>^ NOTE: Tiny Links will have to be updated with Daylight Savings</t>
  </si>
  <si>
    <t>Direct Data:</t>
  </si>
  <si>
    <t>:Approx. 1 Std Dev.</t>
  </si>
  <si>
    <t>Criteria range</t>
  </si>
  <si>
    <t>Stop To Apply</t>
  </si>
  <si>
    <t>Custom Hrs.</t>
  </si>
  <si>
    <t>Start Hr.</t>
  </si>
  <si>
    <t>End Hr.</t>
  </si>
  <si>
    <t xml:space="preserve">Added Daylight Savings switch. +Added Op Report Sheet. +Added Version Key. +Added new Wash Format. +Added new instructions. +Removed hidden content to reduce file size  +Corrected Time Zone issues. </t>
  </si>
  <si>
    <t>RKEY</t>
  </si>
  <si>
    <t>1&amp;2</t>
  </si>
  <si>
    <t>BufferZoneLostRetry.302 sum</t>
  </si>
  <si>
    <t>Apply1ZoneLostRtry.361 sum</t>
  </si>
  <si>
    <t>Apply2ZoneLostRtry.411 sum</t>
  </si>
  <si>
    <t>VerifyZoneLostRetry.456 sum</t>
  </si>
  <si>
    <t>.Log.Alarm.WARNING.</t>
  </si>
  <si>
    <t>Divert2Failed.558 sum</t>
  </si>
  <si>
    <t>.Log.Alarm.LOW.</t>
  </si>
  <si>
    <t>Divert1Failed.552 sum</t>
  </si>
  <si>
    <t>Changed tags assocaited with SLAM 3.0.5 changes. +Increased the data capacity. +Changed the Smartpac number gathering to get all the numbers and compress them down due to sites with number gaps. +Various formatting changes. +Created a new set of version Keys.</t>
  </si>
  <si>
    <t>Decreased size to be 1.9mb to upload to the wiki.</t>
  </si>
  <si>
    <t>Id</t>
  </si>
  <si>
    <t>Label</t>
  </si>
  <si>
    <t>Result</t>
  </si>
  <si>
    <t>MetricData</t>
  </si>
  <si>
    <t>NoData</t>
  </si>
  <si>
    <t>Min</t>
  </si>
  <si>
    <t>Avg</t>
  </si>
  <si>
    <t>JamAtApply1Xfr.351 sum</t>
  </si>
  <si>
    <t>JamAtScaleInd.253 sum</t>
  </si>
  <si>
    <t>LostPkgsApply1Ind.360 sum</t>
  </si>
  <si>
    <t>LostPkgsApply2Ind.410 sum</t>
  </si>
  <si>
    <t>LostPkgsAtBuffer.301 sum</t>
  </si>
  <si>
    <t>LostPkgsVerifyInd.458 sum</t>
  </si>
  <si>
    <t>FlatOnDivert2Tkwy.560 sum</t>
  </si>
  <si>
    <t>JamAtDivert1.457 sum</t>
  </si>
  <si>
    <t>JamAtDivert2Tkwy.562 sum</t>
  </si>
  <si>
    <t>JamAtStraightExit.503 sum</t>
  </si>
  <si>
    <t>Apply1FailedRelease.365 sum</t>
  </si>
  <si>
    <t>Apply2FailedRelease.415 sum</t>
  </si>
  <si>
    <t>JamAtMeter1.205 sum</t>
  </si>
  <si>
    <t>AutoFlushing.26 sum</t>
  </si>
  <si>
    <t>EventServerOffline.106 sum</t>
  </si>
  <si>
    <t>FrequentVacFailure.359 sum</t>
  </si>
  <si>
    <t>NoLabelOnTamp.353 sum</t>
  </si>
  <si>
    <t>NoLabelOnTamp.403 sum</t>
  </si>
  <si>
    <t>.Log.Alarm.HIGH.</t>
  </si>
  <si>
    <t>.Log.Alarm.MEDIUM.</t>
  </si>
  <si>
    <t>SLAM#</t>
  </si>
  <si>
    <t>SMARTPAC#</t>
  </si>
  <si>
    <t>O</t>
  </si>
  <si>
    <t>Index#</t>
  </si>
  <si>
    <t>Index</t>
  </si>
  <si>
    <t>LINE#</t>
  </si>
  <si>
    <t>Line 2</t>
  </si>
  <si>
    <t>FrequentVacFailure.409 sum</t>
  </si>
  <si>
    <t>JamAtMeter2Exit.207 sum</t>
  </si>
  <si>
    <t>JamAtScaleExitPE.254 sum</t>
  </si>
  <si>
    <t>JamAtDivert2Chute.557 sum</t>
  </si>
  <si>
    <t>LPFailOnLostRtry.460 sum</t>
  </si>
  <si>
    <t>JamAtApply2Xfr.401 sum</t>
  </si>
  <si>
    <t>JamAtVerifyInd.451 sum</t>
  </si>
  <si>
    <t>ScannerOutOfSync.257 sum</t>
  </si>
  <si>
    <t>ScannerOutOfSync.455 sum</t>
  </si>
  <si>
    <t>Other Failures</t>
  </si>
  <si>
    <t>SLAMReport</t>
  </si>
  <si>
    <t>OPReport</t>
  </si>
  <si>
    <t>OP</t>
  </si>
  <si>
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</si>
  <si>
    <t>SLAM LINKS</t>
  </si>
  <si>
    <t>OP LINKS</t>
  </si>
  <si>
    <t>https://w.amazon.com/bin/view/SLAM-Report/SLAMLine/?Marketplace=SMF1&amp;</t>
  </si>
  <si>
    <t>https://w.amazon.com/bin/view/SLAM-Report/SLAM/?Marketplace=SMF1&amp;</t>
  </si>
  <si>
    <t>#HBadVerify</t>
  </si>
  <si>
    <t>#HNoLabelZone</t>
  </si>
  <si>
    <t>#HPackageCleared</t>
  </si>
  <si>
    <t>#HSP00NoRead</t>
  </si>
  <si>
    <t>#HSP00Multi-Read</t>
  </si>
  <si>
    <t>#H</t>
  </si>
  <si>
    <t>https://w.amazon.com/bin/view/SLAM-Report/OP/?Marketplace=SMF1&amp;</t>
  </si>
  <si>
    <t>JamAtMeter1</t>
  </si>
  <si>
    <t>JamAtMeter2Exit</t>
  </si>
  <si>
    <t>JamAtScaleInd</t>
  </si>
  <si>
    <t>JamAtScaleExitPE</t>
  </si>
  <si>
    <t>JamAtApply1Xfr</t>
  </si>
  <si>
    <t>JamAtApply2Xfr</t>
  </si>
  <si>
    <t>JamAtVerifyInd</t>
  </si>
  <si>
    <t>JamAtDivert1</t>
  </si>
  <si>
    <t>JamAtDivert2Chute</t>
  </si>
  <si>
    <t>JamAtDivert2Tkwy</t>
  </si>
  <si>
    <t>JamAtStraightExit</t>
  </si>
  <si>
    <t>FlatOnDivert2Tkwy</t>
  </si>
  <si>
    <t>LPFailOnLostRtry</t>
  </si>
  <si>
    <t>LostPkgsAtBuffer</t>
  </si>
  <si>
    <t>LostPkgsApply1Ind</t>
  </si>
  <si>
    <t>LostPkgsApply2Ind</t>
  </si>
  <si>
    <t>LostPkgsVerifyInd</t>
  </si>
  <si>
    <t>Apply1FailedRelease</t>
  </si>
  <si>
    <t>Apply2FailedRelease</t>
  </si>
  <si>
    <t>AutoFlushing</t>
  </si>
  <si>
    <t>1FrequentVacFailure</t>
  </si>
  <si>
    <t>2FrequentVacFailure</t>
  </si>
  <si>
    <t>1NoLabelOnTamp</t>
  </si>
  <si>
    <t>2NoLabelOnTamp</t>
  </si>
  <si>
    <t>1ScannerOutOfSync</t>
  </si>
  <si>
    <t>2ScannerOutOfSync</t>
  </si>
  <si>
    <t>EventServerOffline</t>
  </si>
  <si>
    <t>OP Hourly Data</t>
  </si>
  <si>
    <t>OP Daily Data</t>
  </si>
  <si>
    <t>SLAM Hourly Data</t>
  </si>
  <si>
    <t>SLAM Daily Data</t>
  </si>
  <si>
    <t>Site Setup</t>
  </si>
  <si>
    <t xml:space="preserve">INITIAL SETUP ONLY (For Site Repeated Use): </t>
  </si>
  <si>
    <t>To be performed by a excel competent individual.</t>
  </si>
  <si>
    <t>On the Site Setup sheet</t>
  </si>
  <si>
    <t>Change the site to YOUR site.</t>
  </si>
  <si>
    <t>Label the SLAM and Smartpac Lines with line descriptions. (Names will auto populate)</t>
  </si>
  <si>
    <t>Version Key</t>
  </si>
  <si>
    <t>On the SLAM REPORT sheet</t>
  </si>
  <si>
    <t xml:space="preserve">Hide all unused lines. </t>
  </si>
  <si>
    <t>On 'Data' Tab at the top, click Advanced.</t>
  </si>
  <si>
    <t>List Range:</t>
  </si>
  <si>
    <t>$A$12:$K$114</t>
  </si>
  <si>
    <t>Enter the latest Version Key</t>
  </si>
  <si>
    <t>Get the latest version key from:</t>
  </si>
  <si>
    <t>Criteria Range (Choose One):</t>
  </si>
  <si>
    <t>https://w.amazon.com/bin/view/SLAM-Report/</t>
  </si>
  <si>
    <t>$I$5:$I$6</t>
  </si>
  <si>
    <t>Filter ON</t>
  </si>
  <si>
    <t>$I$8:$I$9</t>
  </si>
  <si>
    <t>Filter OFF</t>
  </si>
  <si>
    <t>Single Day/Hourly Report</t>
  </si>
  <si>
    <t>Direct Data Links</t>
  </si>
  <si>
    <t>Enter your Site and Time zone.</t>
  </si>
  <si>
    <t>Copy the link for the iGraph Data and Paste it into the browser.</t>
  </si>
  <si>
    <t xml:space="preserve">Open the link: </t>
  </si>
  <si>
    <t>https://tiny.amazon.com/</t>
  </si>
  <si>
    <t>Copy the iGraph link that was created for your site.</t>
  </si>
  <si>
    <t>Choose your time range:</t>
  </si>
  <si>
    <t>+ Option 1: Relative time</t>
  </si>
  <si>
    <t xml:space="preserve">In your browser at tiny.amazon.com </t>
  </si>
  <si>
    <t>Paste your URL and add a comment (if you want).</t>
  </si>
  <si>
    <t>+ Option 2: Switch to fixed time</t>
  </si>
  <si>
    <t>Choose your fixed time range</t>
  </si>
  <si>
    <t>Shorten!, then copy the link</t>
  </si>
  <si>
    <t>After you change the time, you must Update Graph.</t>
  </si>
  <si>
    <t>Paste the download link in the Site Setup Sheet</t>
  </si>
  <si>
    <t>Change the title of your link to match your site and data</t>
  </si>
  <si>
    <t>Download the data file.</t>
  </si>
  <si>
    <t>Choose the CSV from the Dashboarding dropdown.</t>
  </si>
  <si>
    <t>NOTE: you can create a custom period for your report</t>
  </si>
  <si>
    <t>On the desired report dates:</t>
  </si>
  <si>
    <t>[1] Right-Click on CSV under Dashboarding</t>
  </si>
  <si>
    <t>[2] Choose 'Copy link address'</t>
  </si>
  <si>
    <t>Open the downloaded file and select all cells by clicking the top left corner. Copy the cells.</t>
  </si>
  <si>
    <t>Return to the SLAM Report and choose the DATA sheet</t>
  </si>
  <si>
    <t>Select all cells of the SLAM Report DATA by clicking the top left corner. Paste the cells.</t>
  </si>
  <si>
    <t>Multi Day/Weekly Report</t>
  </si>
  <si>
    <t>Follow the above steps with the Daily Data link</t>
  </si>
  <si>
    <t>IMPORTANT: You must select a period of 8 days to get 7 days worth of data. These are full days worth of data.</t>
  </si>
  <si>
    <t>ValidRange</t>
  </si>
  <si>
    <t>Added new data to the OP Report.+Automaticaly finds Slam and Smartpac Names  + Split the data for the OP report to be run seperately. +Added links to the headings and created Wiki pages to further analyze data.+Removed Wash data.+Removed Graphs</t>
  </si>
  <si>
    <t>https://w.amazon.com/bin/view/SLAM-Report/Smartpac/?Marketplace=SMF1&amp;</t>
  </si>
  <si>
    <t>.Log.Alarm.WARNING.CM01_</t>
  </si>
  <si>
    <t>.Log.Alarm.HIGH.CM01_</t>
  </si>
  <si>
    <t>.Log.Alarm.CRITICAL.CM01_</t>
  </si>
  <si>
    <t>.Kickout.Controller.</t>
  </si>
  <si>
    <t>.Log.Alarm.LOW.CM01_</t>
  </si>
  <si>
    <t>SealingJawCutterFailedtoAdvance.112 sum</t>
  </si>
  <si>
    <t>SealerBarTemperatureTooLow.68 sum</t>
  </si>
  <si>
    <t>JawSafetySensorFault_OperatorSide_.46 sum</t>
  </si>
  <si>
    <t>JawSafetysensorFault_BagRollSide_.47 sum</t>
  </si>
  <si>
    <t>JawOpenError.44 sum</t>
  </si>
  <si>
    <t>TakeawayConveyorJam.90 sum</t>
  </si>
  <si>
    <t>KickoutConveyorJam.91 sum</t>
  </si>
  <si>
    <t>TakeawayConveyorMotorFault.15 sum</t>
  </si>
  <si>
    <t>KickoutConveyorMotorFault.16 sum</t>
  </si>
  <si>
    <t>DownstreamConveyorStopped.92 sum</t>
  </si>
  <si>
    <t>FrontSideJawAccessDoorOpen.60 sum</t>
  </si>
  <si>
    <t>LightCurtainInterrupted.64 sum</t>
  </si>
  <si>
    <t>FrontSideExitConveyorE-StopPressed.61 sum</t>
  </si>
  <si>
    <t>BackSideExitConveyorE-StopPressed.59 sum</t>
  </si>
  <si>
    <t>BackSideFilmRollE-StopPressed.58 sum</t>
  </si>
  <si>
    <t>FrontSideHMICabinetE-StopPressed.57 sum</t>
  </si>
  <si>
    <t>GripperServoPositionFault.3 sum</t>
  </si>
  <si>
    <t>GripperServoOvertravelUpper.38 sum</t>
  </si>
  <si>
    <t>GripperServoOvertravelLower.39 sum</t>
  </si>
  <si>
    <t>Grip_Servo_Axis_Fault.36 sum</t>
  </si>
  <si>
    <t>NipFaultCycletoolongorServoNotReady.4 sum</t>
  </si>
  <si>
    <t>Nip_Servo_Axis_Fault.40 sum</t>
  </si>
  <si>
    <t>PrinterFailedtoPrint.80 sum</t>
  </si>
  <si>
    <t>LabelApplicatorTampHeadSlow.106 sum</t>
  </si>
  <si>
    <t>TampHeadVacuumError.81 sum</t>
  </si>
  <si>
    <t>FailedtoTampError.82 sum</t>
  </si>
  <si>
    <t>LabelPrinterLabelStockLow-StopMachine.76 sum</t>
  </si>
  <si>
    <t>LabelVerifySlow.108 sum</t>
  </si>
  <si>
    <t>VerifyCameraNotReady.26 sum</t>
  </si>
  <si>
    <t>FailuretoReadRejectToteBarcode.73 sum</t>
  </si>
  <si>
    <t>ASINScanreceiptmaybeslow.122 sum</t>
  </si>
  <si>
    <t>SLAMServiceDisconnected.117 sum</t>
  </si>
  <si>
    <t>WMSLabelRequestResponseSlow.121 sum</t>
  </si>
  <si>
    <t>WMSScaleInductACKResponseSlow.120 sum</t>
  </si>
  <si>
    <t>FLUSHREQUIRED_Dry/EmptyCyclethemachine_.95 sum</t>
  </si>
  <si>
    <t>CycleStopActive.65 sum</t>
  </si>
  <si>
    <t>KickoutMotorFault</t>
  </si>
  <si>
    <t>DownstreamConveyorStopped</t>
  </si>
  <si>
    <t>AccessDoorOpen</t>
  </si>
  <si>
    <t>LightCurtainInterrupted</t>
  </si>
  <si>
    <t>FrontSideExitConveyorE-stop</t>
  </si>
  <si>
    <t>BackSideExitConveyorE-stop</t>
  </si>
  <si>
    <t>BackSideFilmRollE-stop</t>
  </si>
  <si>
    <t>HMIE-stop</t>
  </si>
  <si>
    <t>GripperServoPositionFault</t>
  </si>
  <si>
    <t>GripperServoOver-travelUpper</t>
  </si>
  <si>
    <t>GripperServoOver-travelLower</t>
  </si>
  <si>
    <t>GripperServoAxisFault</t>
  </si>
  <si>
    <t>NipFaultCycleTooLongORServoNotReady</t>
  </si>
  <si>
    <t>NipServoAxisFault</t>
  </si>
  <si>
    <t>BadVerifyScanKickout</t>
  </si>
  <si>
    <t>PrinterFailedToPrint</t>
  </si>
  <si>
    <t>TampHeadSlow</t>
  </si>
  <si>
    <t>TampHeadVacuumError</t>
  </si>
  <si>
    <t>FailedToTampError</t>
  </si>
  <si>
    <t>LabelPrinterStockEmptyStopMachine</t>
  </si>
  <si>
    <t>LabelVerifySlow</t>
  </si>
  <si>
    <t>VerifyCameraNotReady</t>
  </si>
  <si>
    <t>FailuretoReadRejectToteBarcode</t>
  </si>
  <si>
    <t>ASINScanReceiptMayBeSlow</t>
  </si>
  <si>
    <t>SLAMServiceDisconnected</t>
  </si>
  <si>
    <t>WMSLabelResponseSlow</t>
  </si>
  <si>
    <t>WMSInductResponseSlow</t>
  </si>
  <si>
    <t>DryFlushRequired</t>
  </si>
  <si>
    <t>CycleStopActive</t>
  </si>
  <si>
    <t>SealingJawCutterFailedToAdvance</t>
  </si>
  <si>
    <t>SealerBarTempTooLow</t>
  </si>
  <si>
    <t>JawSafetySensorFaultOperatorSide</t>
  </si>
  <si>
    <t>JawSafetySensorFaultBagSide</t>
  </si>
  <si>
    <t>JawOpenError</t>
  </si>
  <si>
    <t>TakeawayConveyorJam</t>
  </si>
  <si>
    <t>KickoutConveyorJam</t>
  </si>
  <si>
    <t>TakeawayMotorFault</t>
  </si>
  <si>
    <t>Smartpac REPORT</t>
  </si>
  <si>
    <t>SmartpacReport</t>
  </si>
  <si>
    <t>___ - One Week</t>
  </si>
  <si>
    <t>___ - Yesterday</t>
  </si>
  <si>
    <t>___ - 8hr</t>
  </si>
  <si>
    <t>___ - 10hr</t>
  </si>
  <si>
    <t>Smartpac Goals</t>
  </si>
  <si>
    <t>HOME</t>
  </si>
  <si>
    <t>SLAM Report By Line</t>
  </si>
  <si>
    <t>SLAM Report By Category</t>
  </si>
  <si>
    <t>OP Report By Category</t>
  </si>
  <si>
    <t>Smartpac Report</t>
  </si>
  <si>
    <t xml:space="preserve">Instructions </t>
  </si>
  <si>
    <t>Revison Notes</t>
  </si>
  <si>
    <t>https://w.amazon.com/bin/view/SLAM-Report/Instructions/</t>
  </si>
  <si>
    <t>https://w.amazon.com/bin/view/SLAM-Report/RevisionNotes/</t>
  </si>
  <si>
    <t>WEB LINKS</t>
  </si>
  <si>
    <t>Smartpac LINKS</t>
  </si>
  <si>
    <t>OP_DATA</t>
  </si>
  <si>
    <t>Smartpac_DATA</t>
  </si>
  <si>
    <t>SLAM_DATA</t>
  </si>
  <si>
    <t>Data Range Match:</t>
  </si>
  <si>
    <t>NOTE: The SLAM number adjusts based upon the data. Change the number in the SLAM column to keep it permanantly.</t>
  </si>
  <si>
    <t>Site Matches Data</t>
  </si>
  <si>
    <t>Site (4-digit):</t>
  </si>
  <si>
    <t>DATA LINKS</t>
  </si>
  <si>
    <r>
      <rPr>
        <b/>
        <i/>
        <sz val="11"/>
        <color theme="1"/>
        <rFont val="Calibri"/>
        <family val="2"/>
        <scheme val="minor"/>
      </rPr>
      <t>Hourly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Daily</t>
    </r>
    <r>
      <rPr>
        <i/>
        <sz val="11"/>
        <color theme="1"/>
        <rFont val="Calibri"/>
        <family val="2"/>
        <scheme val="minor"/>
      </rPr>
      <t xml:space="preserve"> Refer to the frequency of the data points.</t>
    </r>
  </si>
  <si>
    <t>Version Status:</t>
  </si>
  <si>
    <t>Type</t>
  </si>
  <si>
    <t>Major</t>
  </si>
  <si>
    <t>Req Ver</t>
  </si>
  <si>
    <t>Current V</t>
  </si>
  <si>
    <t>Max Row</t>
  </si>
  <si>
    <t>Minor revisions will be valid with the same version key as the preceding major. Major means that previous versions will not be valid with the same key.</t>
  </si>
  <si>
    <t>Major Version</t>
  </si>
  <si>
    <t>index</t>
  </si>
  <si>
    <t>Rev Date</t>
  </si>
  <si>
    <t>Invalid</t>
  </si>
  <si>
    <t>Minor</t>
  </si>
  <si>
    <t>Error:</t>
  </si>
  <si>
    <t>Data's Site:</t>
  </si>
  <si>
    <t>Data's TZ:</t>
  </si>
  <si>
    <t>Data's Period:</t>
  </si>
  <si>
    <t>Data's Start:</t>
  </si>
  <si>
    <t>Data's End:</t>
  </si>
  <si>
    <t>SLAM Instant Data LINKS</t>
  </si>
  <si>
    <t>OP  Instant Data LINKS</t>
  </si>
  <si>
    <t>Smartpac  Instant Data LINKS</t>
  </si>
  <si>
    <t>Return to the SLAM REPORT sheet. DONE! Repeat this process for OP and Smartpac Data</t>
  </si>
  <si>
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</si>
  <si>
    <t>MissingHazmatLabel sum</t>
  </si>
  <si>
    <t>ExtraHazmatLabel sum</t>
  </si>
  <si>
    <t>NonShippableHazmat sum</t>
  </si>
  <si>
    <t>.Kickout.RestrictionAuthority.</t>
  </si>
  <si>
    <t>MissingHazmatLabel</t>
  </si>
  <si>
    <t>ExtraHazmatLabel</t>
  </si>
  <si>
    <t>NonShippableHazmat</t>
  </si>
  <si>
    <t>KEYURL:</t>
  </si>
  <si>
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</si>
  <si>
    <t>Collision</t>
  </si>
  <si>
    <t>Collision sum</t>
  </si>
  <si>
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</si>
  <si>
    <t>NoSorterAvailable</t>
  </si>
  <si>
    <t>NoSorterAvailable sum</t>
  </si>
  <si>
    <t>https://w.amazon.com/bin/view/FCShip/SLAM/Auto-SLAM_MetricsDashboards/NA/</t>
  </si>
  <si>
    <t>Q</t>
  </si>
  <si>
    <t>Magnitude</t>
  </si>
  <si>
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</si>
  <si>
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</si>
  <si>
    <t>Corrected an error in SLAM name extraction that affected some sites.</t>
  </si>
  <si>
    <t>2020/09/11 01:00 PDT</t>
  </si>
  <si>
    <t>2020/09/12 01:00 PDT</t>
  </si>
  <si>
    <t>2020/09/13 01:00 PDT</t>
  </si>
  <si>
    <t>2020/09/14 01:00 PDT</t>
  </si>
  <si>
    <t>2020/09/15 01:00 PDT</t>
  </si>
  <si>
    <t>2020/09/16 01:00 PDT</t>
  </si>
  <si>
    <t>2020/09/17 01:00 PDT</t>
  </si>
  <si>
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</si>
  <si>
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</si>
  <si>
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</si>
  <si>
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</si>
  <si>
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</si>
  <si>
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</si>
  <si>
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</si>
  <si>
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</si>
  <si>
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</si>
  <si>
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</si>
  <si>
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</si>
  <si>
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</si>
  <si>
    <t>SchemaName=Service,Client=ALL,DataSet=Prod,Host=ALL,HostGroup=ALL,Instance=NONE,Marketplace=GEG1,MethodName=processPackageVerified,Metric=Count.AutoSlam.GEG1.10.GEG1-SLAM2101.Shipped,MetricClass=NONE,ServiceName=FCAutoSlamClientService,Stat=n,Period=OneDay</t>
  </si>
  <si>
    <t>SchemaName=Service,Client=ALL,DataSet=Prod,Host=ALL,HostGroup=ALL,Instance=NONE,Marketplace=GEG1,MethodName=processPackageVerified,Metric=Count.AutoSlam.GEG1.10.GEG1-SLAM2102.Shipped,MetricClass=NONE,ServiceName=FCAutoSlamClientService,Stat=n,Period=OneDay</t>
  </si>
  <si>
    <t>SchemaName=Service,Client=ALL,DataSet=Prod,Host=ALL,HostGroup=ALL,Instance=NONE,Marketplace=GEG1,MethodName=processPackageVerified,Metric=Count.AutoSlam.GEG1.2.GEG1-SLAM1021.Shipped,MetricClass=NONE,ServiceName=FCAutoSlamClientService,Stat=n,Period=OneDay</t>
  </si>
  <si>
    <t>SchemaName=Service,Client=ALL,DataSet=Prod,Host=ALL,HostGroup=ALL,Instance=NONE,Marketplace=GEG1,MethodName=processPackageVerified,Metric=Count.AutoSlam.GEG1.2.GEG1-SLAM1022.Shipped,MetricClass=NONE,ServiceName=FCAutoSlamClientService,Stat=n,Period=OneDay</t>
  </si>
  <si>
    <t>SchemaName=Service,Client=ALL,DataSet=Prod,Host=ALL,HostGroup=ALL,Instance=NONE,Marketplace=GEG1,MethodName=processPackageVerified,Metric=Count.AutoSlam.GEG1.3.GEG1-SLAM1031.Shipped,MetricClass=NONE,ServiceName=FCAutoSlamClientService,Stat=n,Period=OneDay</t>
  </si>
  <si>
    <t>SchemaName=Service,Client=ALL,DataSet=Prod,Host=ALL,HostGroup=ALL,Instance=NONE,Marketplace=GEG1,MethodName=processPackageVerified,Metric=Count.AutoSlam.GEG1.3.GEG1-SLAM1032.Shipped,MetricClass=NONE,ServiceName=FCAutoSlamClientService,Stat=n,Period=OneDay</t>
  </si>
  <si>
    <t>SchemaName=Service,Client=ALL,DataSet=Prod,Host=ALL,HostGroup=ALL,Instance=NONE,Marketplace=GEG1,MethodName=processPackageVerified,Metric=Count.AutoSlam.GEG1.4.GEG1-SLAM3041.Shipped,MetricClass=NONE,ServiceName=FCAutoSlamClientService,Stat=n,Period=OneDay</t>
  </si>
  <si>
    <t>SchemaName=Service,Client=ALL,DataSet=Prod,Host=ALL,HostGroup=ALL,Instance=NONE,Marketplace=GEG1,MethodName=processPackageVerified,Metric=Count.AutoSlam.GEG1.4.GEG1-SLAM3042.Shipped,MetricClass=NONE,ServiceName=FCAutoSlamClientService,Stat=n,Period=OneDay</t>
  </si>
  <si>
    <t>SchemaName=Service,Client=ALL,DataSet=Prod,Host=ALL,HostGroup=ALL,Instance=NONE,Marketplace=GEG1,MethodName=processPackageVerified,Metric=Count.AutoSlam.GEG1.5.GEG1-SLAM3051.Shipped,MetricClass=NONE,ServiceName=FCAutoSlamClientService,Stat=n,Period=OneDay</t>
  </si>
  <si>
    <t>SchemaName=Service,Client=ALL,DataSet=Prod,Host=ALL,HostGroup=ALL,Instance=NONE,Marketplace=GEG1,MethodName=processPackageVerified,Metric=Count.AutoSlam.GEG1.5.GEG1-SLAM3052.Shipped,MetricClass=NONE,ServiceName=FCAutoSlamClientService,Stat=n,Period=OneDay</t>
  </si>
  <si>
    <t>SchemaName=Service,Client=ALL,DataSet=Prod,Host=ALL,HostGroup=ALL,Instance=NONE,Marketplace=GEG1,MethodName=processPackageVerified,Metric=Count.AutoSlam.GEG1.6.GEG1-SLAM3061.Shipped,MetricClass=NONE,ServiceName=FCAutoSlamClientService,Stat=n,Period=OneDay</t>
  </si>
  <si>
    <t>SchemaName=Service,Client=ALL,DataSet=Prod,Host=ALL,HostGroup=ALL,Instance=NONE,Marketplace=GEG1,MethodName=processPackageVerified,Metric=Count.AutoSlam.GEG1.6.GEG1-SLAM3062.Shipped,MetricClass=NONE,ServiceName=FCAutoSlamClientService,Stat=n,Period=OneDay</t>
  </si>
  <si>
    <t>SchemaName=Service,Client=ALL,DataSet=Prod,Host=ALL,HostGroup=ALL,Instance=NONE,Marketplace=GEG1,MethodName=processPackageVerified,Metric=Count.AutoSlam.GEG1.7.GEG1-SLAM3071.Shipped,MetricClass=NONE,ServiceName=FCAutoSlamClientService,Stat=n,Period=OneDay</t>
  </si>
  <si>
    <t>SchemaName=Service,Client=ALL,DataSet=Prod,Host=ALL,HostGroup=ALL,Instance=NONE,Marketplace=GEG1,MethodName=processPackageVerified,Metric=Count.AutoSlam.GEG1.7.GEG1-SLAM3072.Shipped,MetricClass=NONE,ServiceName=FCAutoSlamClientService,Stat=n,Period=OneDay</t>
  </si>
  <si>
    <t>SchemaName=Service,Client=ALL,DataSet=Prod,Host=ALL,HostGroup=ALL,Instance=NONE,Marketplace=GEG1,MethodName=processPackageVerified,Metric=Count.AutoSlam.GEG1.8.GEG1-SLAM2081.Shipped,MetricClass=NONE,ServiceName=FCAutoSlamClientService,Stat=n,Period=OneDay</t>
  </si>
  <si>
    <t>SchemaName=Service,Client=ALL,DataSet=Prod,Host=ALL,HostGroup=ALL,Instance=NONE,Marketplace=GEG1,MethodName=processPackageVerified,Metric=Count.AutoSlam.GEG1.8.GEG1-SLAM2082.Shipped,MetricClass=NONE,ServiceName=FCAutoSlamClientService,Stat=n,Period=OneDay</t>
  </si>
  <si>
    <t>SchemaName=Service,Client=ALL,DataSet=Prod,Host=ALL,HostGroup=ALL,Instance=NONE,Marketplace=GEG1,MethodName=processPackageVerified,Metric=Count.AutoSlam.GEG1.801.GEG1-SLAM801.Shipped,MetricClass=NONE,ServiceName=FCAutoSlamClientService,Stat=n,Period=OneDay</t>
  </si>
  <si>
    <t>SchemaName=Service,Client=ALL,DataSet=Prod,Host=ALL,HostGroup=ALL,Instance=NONE,Marketplace=GEG1,MethodName=processPackageVerified,Metric=Count.AutoSlam.GEG1.802.GEG1-SLAM802.Shipped,MetricClass=NONE,ServiceName=FCAutoSlamClientService,Stat=n,Period=OneDay</t>
  </si>
  <si>
    <t>SchemaName=Service,Client=ALL,DataSet=Prod,Host=ALL,HostGroup=ALL,Instance=NONE,Marketplace=GEG1,MethodName=processPackageVerified,Metric=Count.AutoSlam.GEG1.803.GEG1-SLAM803.Shipped,MetricClass=NONE,ServiceName=FCAutoSlamClientService,Stat=n,Period=OneDay</t>
  </si>
  <si>
    <t>SchemaName=Service,Client=ALL,DataSet=Prod,Host=ALL,HostGroup=ALL,Instance=NONE,Marketplace=GEG1,MethodName=processPackageVerified,Metric=Count.AutoSlam.GEG1.804.GEG1-SLAM804.Shipped,MetricClass=NONE,ServiceName=FCAutoSlamClientService,Stat=n,Period=OneDay</t>
  </si>
  <si>
    <t>SchemaName=Service,Client=ALL,DataSet=Prod,Host=ALL,HostGroup=ALL,Instance=NONE,Marketplace=GEG1,MethodName=processPackageVerified,Metric=Count.AutoSlam.GEG1.805.GEG1-SLAM805.Shipped,MetricClass=NONE,ServiceName=FCAutoSlamClientService,Stat=n,Period=OneDay</t>
  </si>
  <si>
    <t>SchemaName=Service,Client=ALL,DataSet=Prod,Host=ALL,HostGroup=ALL,Instance=NONE,Marketplace=GEG1,MethodName=processPackageVerified,Metric=Count.AutoSlam.GEG1.806.GEG1-SLAM806.Shipped,MetricClass=NONE,ServiceName=FCAutoSlamClientService,Stat=n,Period=OneDay</t>
  </si>
  <si>
    <t>SchemaName=Service,Client=ALL,DataSet=Prod,Host=ALL,HostGroup=ALL,Instance=NONE,Marketplace=GEG1,MethodName=processPackageVerified,Metric=Count.AutoSlam.GEG1.807.GEG1-SLAM807.Shipped,MetricClass=NONE,ServiceName=FCAutoSlamClientService,Stat=n,Period=OneDay</t>
  </si>
  <si>
    <t>SchemaName=Service,Client=ALL,DataSet=Prod,Host=ALL,HostGroup=ALL,Instance=NONE,Marketplace=GEG1,MethodName=processPackageVerified,Metric=Count.AutoSlam.GEG1.808.GEG1-SLAM808.Shipped,MetricClass=NONE,ServiceName=FCAutoSlamClientService,Stat=n,Period=OneDay</t>
  </si>
  <si>
    <t>SchemaName=Service,Client=ALL,DataSet=Prod,Host=ALL,HostGroup=ALL,Instance=NONE,Marketplace=GEG1,MethodName=processPackageVerified,Metric=Count.AutoSlam.GEG1.809.GEG1-SLAM809.Shipped,MetricClass=NONE,ServiceName=FCAutoSlamClientService,Stat=n,Period=OneDay</t>
  </si>
  <si>
    <t>SchemaName=Service,Client=ALL,DataSet=Prod,Host=ALL,HostGroup=ALL,Instance=NONE,Marketplace=GEG1,MethodName=processPackageVerified,Metric=Count.AutoSlam.GEG1.810.GEG1-SLAM810.Shipped,MetricClass=NONE,ServiceName=FCAutoSlamClientService,Stat=n,Period=OneDay</t>
  </si>
  <si>
    <t>SchemaName=Service,Client=ALL,DataSet=Prod,Host=ALL,HostGroup=ALL,Instance=NONE,Marketplace=GEG1,MethodName=processPackageVerified,Metric=Count.AutoSlam.GEG1.811.GEG1-SLAM811.Shipped,MetricClass=NONE,ServiceName=FCAutoSlamClientService,Stat=n,Period=OneDay</t>
  </si>
  <si>
    <t>SchemaName=Service,Client=ALL,DataSet=Prod,Host=ALL,HostGroup=ALL,Instance=NONE,Marketplace=GEG1,MethodName=processPackageVerified,Metric=Count.AutoSlam.GEG1.812.GEG1-SLAM812.Shipped,MetricClass=NONE,ServiceName=FCAutoSlamClientService,Stat=n,Period=OneDay</t>
  </si>
  <si>
    <t>SchemaName=Service,Client=ALL,DataSet=Prod,Host=ALL,HostGroup=ALL,Instance=NONE,Marketplace=GEG1,MethodName=processPackageVerified,Metric=Count.AutoSlam.GEG1.9.GEG1-SLAM2091.Shipped,MetricClass=NONE,ServiceName=FCAutoSlamClientService,Stat=n,Period=OneDay</t>
  </si>
  <si>
    <t>SchemaName=Service,Client=ALL,DataSet=Prod,Host=ALL,HostGroup=ALL,Instance=NONE,Marketplace=GEG1,MethodName=processPackageVerified,Metric=Count.AutoSlam.GEG1.9.GEG1-SLAM2092.Shipped,MetricClass=NONE,ServiceName=FCAutoSlamClientService,Stat=n,Period=OneDay</t>
  </si>
  <si>
    <t>ALL Count.AutoSlam.GEG1.801.GEG1-SLAM801.Kickout.Controller.BadLabelScan.17 sum</t>
  </si>
  <si>
    <t>ALL Count.AutoSlam.GEG1.802.GEG1-SLAM802.Kickout.Controller.BadLabelScan.17 sum</t>
  </si>
  <si>
    <t>ALL Count.AutoSlam.GEG1.803.GEG1-SLAM803.Kickout.Controller.BadLabelScan.17 sum</t>
  </si>
  <si>
    <t>ALL Count.AutoSlam.GEG1.804.GEG1-SLAM804.Kickout.Controller.BadLabelScan.17 sum</t>
  </si>
  <si>
    <t>ALL Count.AutoSlam.GEG1.805.GEG1-SLAM805.Kickout.Controller.BadLabelScan.17 sum</t>
  </si>
  <si>
    <t>ALL Count.AutoSlam.GEG1.806.GEG1-SLAM806.Kickout.Controller.BadLabelScan.17 sum</t>
  </si>
  <si>
    <t>ALL Count.AutoSlam.GEG1.807.GEG1-SLAM807.Kickout.Controller.BadLabelScan.17 sum</t>
  </si>
  <si>
    <t>ALL Count.AutoSlam.GEG1.808.GEG1-SLAM808.Kickout.Controller.BadLabelScan.17 sum</t>
  </si>
  <si>
    <t>ALL Count.AutoSlam.GEG1.809.GEG1-SLAM809.Kickout.Controller.BadLabelScan.17 sum</t>
  </si>
  <si>
    <t>ALL Count.AutoSlam.GEG1.810.GEG1-SLAM810.Kickout.Controller.BadLabelScan.17 sum</t>
  </si>
  <si>
    <t>ALL Count.AutoSlam.GEG1.811.GEG1-SLAM811.Kickout.Controller.BadLabelScan.17 sum</t>
  </si>
  <si>
    <t>ALL Count.AutoSlam.GEG1.812.GEG1-SLAM812.Kickout.Controller.BadLabelScan.17 sum</t>
  </si>
  <si>
    <t>processPackageVerified Count.AutoSlam.GEG1.10.GEG1-SLAM2101.Shipped n</t>
  </si>
  <si>
    <t>processPackageVerified Count.AutoSlam.GEG1.10.GEG1-SLAM2102.Shipped n</t>
  </si>
  <si>
    <t>processPackageVerified Count.AutoSlam.GEG1.2.GEG1-SLAM1021.Shipped n</t>
  </si>
  <si>
    <t>processPackageVerified Count.AutoSlam.GEG1.2.GEG1-SLAM1022.Shipped n</t>
  </si>
  <si>
    <t>processPackageVerified Count.AutoSlam.GEG1.3.GEG1-SLAM1031.Shipped n</t>
  </si>
  <si>
    <t>processPackageVerified Count.AutoSlam.GEG1.3.GEG1-SLAM1032.Shipped n</t>
  </si>
  <si>
    <t>processPackageVerified Count.AutoSlam.GEG1.4.GEG1-SLAM3041.Shipped n</t>
  </si>
  <si>
    <t>processPackageVerified Count.AutoSlam.GEG1.4.GEG1-SLAM3042.Shipped n</t>
  </si>
  <si>
    <t>processPackageVerified Count.AutoSlam.GEG1.5.GEG1-SLAM3051.Shipped n</t>
  </si>
  <si>
    <t>processPackageVerified Count.AutoSlam.GEG1.5.GEG1-SLAM3052.Shipped n</t>
  </si>
  <si>
    <t>processPackageVerified Count.AutoSlam.GEG1.6.GEG1-SLAM3061.Shipped n</t>
  </si>
  <si>
    <t>processPackageVerified Count.AutoSlam.GEG1.6.GEG1-SLAM3062.Shipped n</t>
  </si>
  <si>
    <t>processPackageVerified Count.AutoSlam.GEG1.7.GEG1-SLAM3071.Shipped n</t>
  </si>
  <si>
    <t>processPackageVerified Count.AutoSlam.GEG1.7.GEG1-SLAM3072.Shipped n</t>
  </si>
  <si>
    <t>processPackageVerified Count.AutoSlam.GEG1.8.GEG1-SLAM2081.Shipped n</t>
  </si>
  <si>
    <t>processPackageVerified Count.AutoSlam.GEG1.8.GEG1-SLAM2082.Shipped n</t>
  </si>
  <si>
    <t>processPackageVerified Count.AutoSlam.GEG1.801.GEG1-SLAM801.Shipped n</t>
  </si>
  <si>
    <t>processPackageVerified Count.AutoSlam.GEG1.802.GEG1-SLAM802.Shipped n</t>
  </si>
  <si>
    <t>processPackageVerified Count.AutoSlam.GEG1.803.GEG1-SLAM803.Shipped n</t>
  </si>
  <si>
    <t>processPackageVerified Count.AutoSlam.GEG1.804.GEG1-SLAM804.Shipped n</t>
  </si>
  <si>
    <t>processPackageVerified Count.AutoSlam.GEG1.805.GEG1-SLAM805.Shipped n</t>
  </si>
  <si>
    <t>processPackageVerified Count.AutoSlam.GEG1.806.GEG1-SLAM806.Shipped n</t>
  </si>
  <si>
    <t>processPackageVerified Count.AutoSlam.GEG1.807.GEG1-SLAM807.Shipped n</t>
  </si>
  <si>
    <t>processPackageVerified Count.AutoSlam.GEG1.808.GEG1-SLAM808.Shipped n</t>
  </si>
  <si>
    <t>processPackageVerified Count.AutoSlam.GEG1.809.GEG1-SLAM809.Shipped n</t>
  </si>
  <si>
    <t>processPackageVerified Count.AutoSlam.GEG1.810.GEG1-SLAM810.Shipped n</t>
  </si>
  <si>
    <t>processPackageVerified Count.AutoSlam.GEG1.811.GEG1-SLAM811.Shipped n</t>
  </si>
  <si>
    <t>processPackageVerified Count.AutoSlam.GEG1.812.GEG1-SLAM812.Shipped n</t>
  </si>
  <si>
    <t>processPackageVerified Count.AutoSlam.GEG1.9.GEG1-SLAM2091.Shipped n</t>
  </si>
  <si>
    <t>processPackageVerified Count.AutoSlam.GEG1.9.GEG1-SLAM2092.Shipped n</t>
  </si>
  <si>
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</si>
  <si>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</si>
  <si>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SchemaName=Service,Client=ALL,DataSet=Prod,Host=ALL,HostGroup=ALL,Instance=NONE,Marketplace=GEG1,MethodName=ALL,Metric=Count.AutoSlam.GEG1.10.GEG1-SLAM2101.Kickout.Ship.AutoFlushFailure,MetricClass=NONE,ServiceName=FCAutoSlamClientService,Stat=sum,Period=OneDay</t>
  </si>
  <si>
    <t>SchemaName=Service,Client=ALL,DataSet=Prod,Host=ALL,HostGroup=ALL,Instance=NONE,Marketplace=GEG1,MethodName=ALL,Metric=Count.AutoSlam.GEG1.10.GEG1-SLAM2101.Kickout.Ship.ExtraHazmatLabel,MetricClass=NONE,ServiceName=FCAutoSlamClientService,Stat=sum,Period=OneDay</t>
  </si>
  <si>
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</si>
  <si>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SchemaName=Service,Client=ALL,DataSet=Prod,Host=ALL,HostGroup=ALL,Instance=NONE,Marketplace=GEG1,MethodName=ALL,Metric=Count.AutoSlam.GEG1.10.GEG1-SLAM2101.Kickout.Ship.MissingHazmatLabel,MetricClass=NONE,ServiceName=FCAutoSlamClientService,Stat=sum,Period=OneDay</t>
  </si>
  <si>
    <t>SchemaName=Service,Client=ALL,DataSet=Prod,Host=ALL,HostGroup=ALL,Instance=NONE,Marketplace=GEG1,MethodName=ALL,Metric=Count.AutoSlam.GEG1.10.GEG1-SLAM2101.Kickout.Ship.WeightOutOfTolerance,MetricClass=NONE,ServiceName=FCAutoSlamClientService,Stat=sum,Period=OneDay</t>
  </si>
  <si>
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</si>
  <si>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</si>
  <si>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SchemaName=Service,Client=ALL,DataSet=Prod,Host=ALL,HostGroup=ALL,Instance=NONE,Marketplace=GEG1,MethodName=ALL,Metric=Count.AutoSlam.GEG1.10.GEG1-SLAM2102.Kickout.Ship.AutoFlushFailure,MetricClass=NONE,ServiceName=FCAutoSlamClientService,Stat=sum,Period=OneDay</t>
  </si>
  <si>
    <t>SchemaName=Service,Client=ALL,DataSet=Prod,Host=ALL,HostGroup=ALL,Instance=NONE,Marketplace=GEG1,MethodName=ALL,Metric=Count.AutoSlam.GEG1.10.GEG1-SLAM2102.Kickout.Ship.ExtraHazmatLabel,MetricClass=NONE,ServiceName=FCAutoSlamClientService,Stat=sum,Period=OneDay</t>
  </si>
  <si>
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</si>
  <si>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SchemaName=Service,Client=ALL,DataSet=Prod,Host=ALL,HostGroup=ALL,Instance=NONE,Marketplace=GEG1,MethodName=ALL,Metric=Count.AutoSlam.GEG1.10.GEG1-SLAM2102.Kickout.Ship.MissingHazmatLabel,MetricClass=NONE,ServiceName=FCAutoSlamClientService,Stat=sum,Period=OneDay</t>
  </si>
  <si>
    <t>SchemaName=Service,Client=ALL,DataSet=Prod,Host=ALL,HostGroup=ALL,Instance=NONE,Marketplace=GEG1,MethodName=ALL,Metric=Count.AutoSlam.GEG1.10.GEG1-SLAM2102.Kickout.Ship.WeightOutOfTolerance,MetricClass=NONE,ServiceName=FCAutoSlamClientService,Stat=sum,Period=OneDay</t>
  </si>
  <si>
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</si>
  <si>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</si>
  <si>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SchemaName=Service,Client=ALL,DataSet=Prod,Host=ALL,HostGroup=ALL,Instance=NONE,Marketplace=GEG1,MethodName=ALL,Metric=Count.AutoSlam.GEG1.2.GEG1-SLAM1021.Kickout.Ship.AutoFlushFailure,MetricClass=NONE,ServiceName=FCAutoSlamClientService,Stat=sum,Period=OneDay</t>
  </si>
  <si>
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</si>
  <si>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SchemaName=Service,Client=ALL,DataSet=Prod,Host=ALL,HostGroup=ALL,Instance=NONE,Marketplace=GEG1,MethodName=ALL,Metric=Count.AutoSlam.GEG1.2.GEG1-SLAM1021.Kickout.Ship.MissingHazmatLabel,MetricClass=NONE,ServiceName=FCAutoSlamClientService,Stat=sum,Period=OneDay</t>
  </si>
  <si>
    <t>SchemaName=Service,Client=ALL,DataSet=Prod,Host=ALL,HostGroup=ALL,Instance=NONE,Marketplace=GEG1,MethodName=ALL,Metric=Count.AutoSlam.GEG1.2.GEG1-SLAM1021.Kickout.Ship.WeightOutOfTolerance,MetricClass=NONE,ServiceName=FCAutoSlamClientService,Stat=sum,Period=OneDay</t>
  </si>
  <si>
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</si>
  <si>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</si>
  <si>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SchemaName=Service,Client=ALL,DataSet=Prod,Host=ALL,HostGroup=ALL,Instance=NONE,Marketplace=GEG1,MethodName=ALL,Metric=Count.AutoSlam.GEG1.2.GEG1-SLAM1022.Kickout.Ship.AutoFlushFailure,MetricClass=NONE,ServiceName=FCAutoSlamClientService,Stat=sum,Period=OneDay</t>
  </si>
  <si>
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</si>
  <si>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SchemaName=Service,Client=ALL,DataSet=Prod,Host=ALL,HostGroup=ALL,Instance=NONE,Marketplace=GEG1,MethodName=ALL,Metric=Count.AutoSlam.GEG1.2.GEG1-SLAM1022.Kickout.Ship.MissingHazmatLabel,MetricClass=NONE,ServiceName=FCAutoSlamClientService,Stat=sum,Period=OneDay</t>
  </si>
  <si>
    <t>SchemaName=Service,Client=ALL,DataSet=Prod,Host=ALL,HostGroup=ALL,Instance=NONE,Marketplace=GEG1,MethodName=ALL,Metric=Count.AutoSlam.GEG1.2.GEG1-SLAM1022.Kickout.Ship.WeightOutOfTolerance,MetricClass=NONE,ServiceName=FCAutoSlamClientService,Stat=sum,Period=OneDay</t>
  </si>
  <si>
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</si>
  <si>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</si>
  <si>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SchemaName=Service,Client=ALL,DataSet=Prod,Host=ALL,HostGroup=ALL,Instance=NONE,Marketplace=GEG1,MethodName=ALL,Metric=Count.AutoSlam.GEG1.3.GEG1-SLAM1031.Kickout.Ship.AutoFlushFailure,MetricClass=NONE,ServiceName=FCAutoSlamClientService,Stat=sum,Period=OneDay</t>
  </si>
  <si>
    <t>SchemaName=Service,Client=ALL,DataSet=Prod,Host=ALL,HostGroup=ALL,Instance=NONE,Marketplace=GEG1,MethodName=ALL,Metric=Count.AutoSlam.GEG1.3.GEG1-SLAM1031.Kickout.Ship.ExtraHazmatLabel,MetricClass=NONE,ServiceName=FCAutoSlamClientService,Stat=sum,Period=OneDay</t>
  </si>
  <si>
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</si>
  <si>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SchemaName=Service,Client=ALL,DataSet=Prod,Host=ALL,HostGroup=ALL,Instance=NONE,Marketplace=GEG1,MethodName=ALL,Metric=Count.AutoSlam.GEG1.3.GEG1-SLAM1031.Kickout.Ship.MissingHazmatLabel,MetricClass=NONE,ServiceName=FCAutoSlamClientService,Stat=sum,Period=OneDay</t>
  </si>
  <si>
    <t>SchemaName=Service,Client=ALL,DataSet=Prod,Host=ALL,HostGroup=ALL,Instance=NONE,Marketplace=GEG1,MethodName=ALL,Metric=Count.AutoSlam.GEG1.3.GEG1-SLAM1031.Kickout.Ship.WeightOutOfTolerance,MetricClass=NONE,ServiceName=FCAutoSlamClientService,Stat=sum,Period=OneDay</t>
  </si>
  <si>
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</si>
  <si>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</si>
  <si>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SchemaName=Service,Client=ALL,DataSet=Prod,Host=ALL,HostGroup=ALL,Instance=NONE,Marketplace=GEG1,MethodName=ALL,Metric=Count.AutoSlam.GEG1.3.GEG1-SLAM1032.Kickout.Ship.AutoFlushFailure,MetricClass=NONE,ServiceName=FCAutoSlamClientService,Stat=sum,Period=OneDay</t>
  </si>
  <si>
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</si>
  <si>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SchemaName=Service,Client=ALL,DataSet=Prod,Host=ALL,HostGroup=ALL,Instance=NONE,Marketplace=GEG1,MethodName=ALL,Metric=Count.AutoSlam.GEG1.3.GEG1-SLAM1032.Kickout.Ship.MissingHazmatLabel,MetricClass=NONE,ServiceName=FCAutoSlamClientService,Stat=sum,Period=OneDay</t>
  </si>
  <si>
    <t>SchemaName=Service,Client=ALL,DataSet=Prod,Host=ALL,HostGroup=ALL,Instance=NONE,Marketplace=GEG1,MethodName=ALL,Metric=Count.AutoSlam.GEG1.3.GEG1-SLAM1032.Kickout.Ship.WeightOutOfTolerance,MetricClass=NONE,ServiceName=FCAutoSlamClientService,Stat=sum,Period=OneDay</t>
  </si>
  <si>
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</si>
  <si>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</si>
  <si>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SchemaName=Service,Client=ALL,DataSet=Prod,Host=ALL,HostGroup=ALL,Instance=NONE,Marketplace=GEG1,MethodName=ALL,Metric=Count.AutoSlam.GEG1.4.GEG1-SLAM3041.Kickout.Ship.AutoFlushFailure,MetricClass=NONE,ServiceName=FCAutoSlamClientService,Stat=sum,Period=OneDay</t>
  </si>
  <si>
    <t>SchemaName=Service,Client=ALL,DataSet=Prod,Host=ALL,HostGroup=ALL,Instance=NONE,Marketplace=GEG1,MethodName=ALL,Metric=Count.AutoSlam.GEG1.4.GEG1-SLAM3041.Kickout.Ship.ExtraHazmatLabel,MetricClass=NONE,ServiceName=FCAutoSlamClientService,Stat=sum,Period=OneDay</t>
  </si>
  <si>
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</si>
  <si>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SchemaName=Service,Client=ALL,DataSet=Prod,Host=ALL,HostGroup=ALL,Instance=NONE,Marketplace=GEG1,MethodName=ALL,Metric=Count.AutoSlam.GEG1.4.GEG1-SLAM3041.Kickout.Ship.MissingHazmatLabel,MetricClass=NONE,ServiceName=FCAutoSlamClientService,Stat=sum,Period=OneDay</t>
  </si>
  <si>
    <t>SchemaName=Service,Client=ALL,DataSet=Prod,Host=ALL,HostGroup=ALL,Instance=NONE,Marketplace=GEG1,MethodName=ALL,Metric=Count.AutoSlam.GEG1.4.GEG1-SLAM3041.Kickout.Ship.WeightOutOfTolerance,MetricClass=NONE,ServiceName=FCAutoSlamClientService,Stat=sum,Period=OneDay</t>
  </si>
  <si>
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</si>
  <si>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</si>
  <si>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SchemaName=Service,Client=ALL,DataSet=Prod,Host=ALL,HostGroup=ALL,Instance=NONE,Marketplace=GEG1,MethodName=ALL,Metric=Count.AutoSlam.GEG1.4.GEG1-SLAM3042.Kickout.Ship.AutoFlushFailure,MetricClass=NONE,ServiceName=FCAutoSlamClientService,Stat=sum,Period=OneDay</t>
  </si>
  <si>
    <t>SchemaName=Service,Client=ALL,DataSet=Prod,Host=ALL,HostGroup=ALL,Instance=NONE,Marketplace=GEG1,MethodName=ALL,Metric=Count.AutoSlam.GEG1.4.GEG1-SLAM3042.Kickout.Ship.ExtraHazmatLabel,MetricClass=NONE,ServiceName=FCAutoSlamClientService,Stat=sum,Period=OneDay</t>
  </si>
  <si>
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</si>
  <si>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SchemaName=Service,Client=ALL,DataSet=Prod,Host=ALL,HostGroup=ALL,Instance=NONE,Marketplace=GEG1,MethodName=ALL,Metric=Count.AutoSlam.GEG1.4.GEG1-SLAM3042.Kickout.Ship.MissingHazmatLabel,MetricClass=NONE,ServiceName=FCAutoSlamClientService,Stat=sum,Period=OneDay</t>
  </si>
  <si>
    <t>SchemaName=Service,Client=ALL,DataSet=Prod,Host=ALL,HostGroup=ALL,Instance=NONE,Marketplace=GEG1,MethodName=ALL,Metric=Count.AutoSlam.GEG1.4.GEG1-SLAM3042.Kickout.Ship.WeightOutOfTolerance,MetricClass=NONE,ServiceName=FCAutoSlamClientService,Stat=sum,Period=OneDay</t>
  </si>
  <si>
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</si>
  <si>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</si>
  <si>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SchemaName=Service,Client=ALL,DataSet=Prod,Host=ALL,HostGroup=ALL,Instance=NONE,Marketplace=GEG1,MethodName=ALL,Metric=Count.AutoSlam.GEG1.5.GEG1-SLAM3051.Kickout.Ship.AutoFlushFailure,MetricClass=NONE,ServiceName=FCAutoSlamClientService,Stat=sum,Period=OneDay</t>
  </si>
  <si>
    <t>SchemaName=Service,Client=ALL,DataSet=Prod,Host=ALL,HostGroup=ALL,Instance=NONE,Marketplace=GEG1,MethodName=ALL,Metric=Count.AutoSlam.GEG1.5.GEG1-SLAM3051.Kickout.Ship.ExtraHazmatLabel,MetricClass=NONE,ServiceName=FCAutoSlamClientService,Stat=sum,Period=OneDay</t>
  </si>
  <si>
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</si>
  <si>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SchemaName=Service,Client=ALL,DataSet=Prod,Host=ALL,HostGroup=ALL,Instance=NONE,Marketplace=GEG1,MethodName=ALL,Metric=Count.AutoSlam.GEG1.5.GEG1-SLAM3051.Kickout.Ship.MissingHazmatLabel,MetricClass=NONE,ServiceName=FCAutoSlamClientService,Stat=sum,Period=OneDay</t>
  </si>
  <si>
    <t>SchemaName=Service,Client=ALL,DataSet=Prod,Host=ALL,HostGroup=ALL,Instance=NONE,Marketplace=GEG1,MethodName=ALL,Metric=Count.AutoSlam.GEG1.5.GEG1-SLAM3051.Kickout.Ship.WeightOutOfTolerance,MetricClass=NONE,ServiceName=FCAutoSlamClientService,Stat=sum,Period=OneDay</t>
  </si>
  <si>
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</si>
  <si>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SchemaName=Service,Client=ALL,DataSet=Prod,Host=ALL,HostGroup=ALL,Instance=NONE,Marketplace=GEG1,MethodName=ALL,Metric=Count.AutoSlam.GEG1.5.GEG1-SLAM3052.Kickout.Ship.AutoFlushFailure,MetricClass=NONE,ServiceName=FCAutoSlamClientService,Stat=sum,Period=OneDay</t>
  </si>
  <si>
    <t>SchemaName=Service,Client=ALL,DataSet=Prod,Host=ALL,HostGroup=ALL,Instance=NONE,Marketplace=GEG1,MethodName=ALL,Metric=Count.AutoSlam.GEG1.5.GEG1-SLAM3052.Kickout.Ship.ExtraHazmatLabel,MetricClass=NONE,ServiceName=FCAutoSlamClientService,Stat=sum,Period=OneDay</t>
  </si>
  <si>
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</si>
  <si>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SchemaName=Service,Client=ALL,DataSet=Prod,Host=ALL,HostGroup=ALL,Instance=NONE,Marketplace=GEG1,MethodName=ALL,Metric=Count.AutoSlam.GEG1.5.GEG1-SLAM3052.Kickout.Ship.MissingHazmatLabel,MetricClass=NONE,ServiceName=FCAutoSlamClientService,Stat=sum,Period=OneDay</t>
  </si>
  <si>
    <t>SchemaName=Service,Client=ALL,DataSet=Prod,Host=ALL,HostGroup=ALL,Instance=NONE,Marketplace=GEG1,MethodName=ALL,Metric=Count.AutoSlam.GEG1.5.GEG1-SLAM3052.Kickout.Ship.WeightOutOfTolerance,MetricClass=NONE,ServiceName=FCAutoSlamClientService,Stat=sum,Period=OneDay</t>
  </si>
  <si>
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</si>
  <si>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</si>
  <si>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SchemaName=Service,Client=ALL,DataSet=Prod,Host=ALL,HostGroup=ALL,Instance=NONE,Marketplace=GEG1,MethodName=ALL,Metric=Count.AutoSlam.GEG1.6.GEG1-SLAM3061.Kickout.Ship.AutoFlushFailure,MetricClass=NONE,ServiceName=FCAutoSlamClientService,Stat=sum,Period=OneDay</t>
  </si>
  <si>
    <t>SchemaName=Service,Client=ALL,DataSet=Prod,Host=ALL,HostGroup=ALL,Instance=NONE,Marketplace=GEG1,MethodName=ALL,Metric=Count.AutoSlam.GEG1.6.GEG1-SLAM3061.Kickout.Ship.ExtraHazmatLabel,MetricClass=NONE,ServiceName=FCAutoSlamClientService,Stat=sum,Period=OneDay</t>
  </si>
  <si>
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</si>
  <si>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SchemaName=Service,Client=ALL,DataSet=Prod,Host=ALL,HostGroup=ALL,Instance=NONE,Marketplace=GEG1,MethodName=ALL,Metric=Count.AutoSlam.GEG1.6.GEG1-SLAM3061.Kickout.Ship.MissingHazmatLabel,MetricClass=NONE,ServiceName=FCAutoSlamClientService,Stat=sum,Period=OneDay</t>
  </si>
  <si>
    <t>SchemaName=Service,Client=ALL,DataSet=Prod,Host=ALL,HostGroup=ALL,Instance=NONE,Marketplace=GEG1,MethodName=ALL,Metric=Count.AutoSlam.GEG1.6.GEG1-SLAM3061.Kickout.Ship.WeightOutOfTolerance,MetricClass=NONE,ServiceName=FCAutoSlamClientService,Stat=sum,Period=OneDay</t>
  </si>
  <si>
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</si>
  <si>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</si>
  <si>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SchemaName=Service,Client=ALL,DataSet=Prod,Host=ALL,HostGroup=ALL,Instance=NONE,Marketplace=GEG1,MethodName=ALL,Metric=Count.AutoSlam.GEG1.6.GEG1-SLAM3062.Kickout.Ship.AutoFlushFailure,MetricClass=NONE,ServiceName=FCAutoSlamClientService,Stat=sum,Period=OneDay</t>
  </si>
  <si>
    <t>SchemaName=Service,Client=ALL,DataSet=Prod,Host=ALL,HostGroup=ALL,Instance=NONE,Marketplace=GEG1,MethodName=ALL,Metric=Count.AutoSlam.GEG1.6.GEG1-SLAM3062.Kickout.Ship.ExtraHazmatLabel,MetricClass=NONE,ServiceName=FCAutoSlamClientService,Stat=sum,Period=OneDay</t>
  </si>
  <si>
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</si>
  <si>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SchemaName=Service,Client=ALL,DataSet=Prod,Host=ALL,HostGroup=ALL,Instance=NONE,Marketplace=GEG1,MethodName=ALL,Metric=Count.AutoSlam.GEG1.6.GEG1-SLAM3062.Kickout.Ship.MissingHazmatLabel,MetricClass=NONE,ServiceName=FCAutoSlamClientService,Stat=sum,Period=OneDay</t>
  </si>
  <si>
    <t>SchemaName=Service,Client=ALL,DataSet=Prod,Host=ALL,HostGroup=ALL,Instance=NONE,Marketplace=GEG1,MethodName=ALL,Metric=Count.AutoSlam.GEG1.6.GEG1-SLAM3062.Kickout.Ship.WeightOutOfTolerance,MetricClass=NONE,ServiceName=FCAutoSlamClientService,Stat=sum,Period=OneDay</t>
  </si>
  <si>
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</si>
  <si>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</si>
  <si>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SchemaName=Service,Client=ALL,DataSet=Prod,Host=ALL,HostGroup=ALL,Instance=NONE,Marketplace=GEG1,MethodName=ALL,Metric=Count.AutoSlam.GEG1.7.GEG1-SLAM3071.Kickout.Ship.AutoFlushFailure,MetricClass=NONE,ServiceName=FCAutoSlamClientService,Stat=sum,Period=OneDay</t>
  </si>
  <si>
    <t>SchemaName=Service,Client=ALL,DataSet=Prod,Host=ALL,HostGroup=ALL,Instance=NONE,Marketplace=GEG1,MethodName=ALL,Metric=Count.AutoSlam.GEG1.7.GEG1-SLAM3071.Kickout.Ship.ExtraHazmatLabel,MetricClass=NONE,ServiceName=FCAutoSlamClientService,Stat=sum,Period=OneDay</t>
  </si>
  <si>
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</si>
  <si>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SchemaName=Service,Client=ALL,DataSet=Prod,Host=ALL,HostGroup=ALL,Instance=NONE,Marketplace=GEG1,MethodName=ALL,Metric=Count.AutoSlam.GEG1.7.GEG1-SLAM3071.Kickout.Ship.MissingHazmatLabel,MetricClass=NONE,ServiceName=FCAutoSlamClientService,Stat=sum,Period=OneDay</t>
  </si>
  <si>
    <t>SchemaName=Service,Client=ALL,DataSet=Prod,Host=ALL,HostGroup=ALL,Instance=NONE,Marketplace=GEG1,MethodName=ALL,Metric=Count.AutoSlam.GEG1.7.GEG1-SLAM3071.Kickout.Ship.WeightOutOfTolerance,MetricClass=NONE,ServiceName=FCAutoSlamClientService,Stat=sum,Period=OneDay</t>
  </si>
  <si>
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</si>
  <si>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</si>
  <si>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SchemaName=Service,Client=ALL,DataSet=Prod,Host=ALL,HostGroup=ALL,Instance=NONE,Marketplace=GEG1,MethodName=ALL,Metric=Count.AutoSlam.GEG1.7.GEG1-SLAM3072.Kickout.Ship.AutoFlushFailure,MetricClass=NONE,ServiceName=FCAutoSlamClientService,Stat=sum,Period=OneDay</t>
  </si>
  <si>
    <t>SchemaName=Service,Client=ALL,DataSet=Prod,Host=ALL,HostGroup=ALL,Instance=NONE,Marketplace=GEG1,MethodName=ALL,Metric=Count.AutoSlam.GEG1.7.GEG1-SLAM3072.Kickout.Ship.ExtraHazmatLabel,MetricClass=NONE,ServiceName=FCAutoSlamClientService,Stat=sum,Period=OneDay</t>
  </si>
  <si>
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</si>
  <si>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SchemaName=Service,Client=ALL,DataSet=Prod,Host=ALL,HostGroup=ALL,Instance=NONE,Marketplace=GEG1,MethodName=ALL,Metric=Count.AutoSlam.GEG1.7.GEG1-SLAM3072.Kickout.Ship.MissingHazmatLabel,MetricClass=NONE,ServiceName=FCAutoSlamClientService,Stat=sum,Period=OneDay</t>
  </si>
  <si>
    <t>SchemaName=Service,Client=ALL,DataSet=Prod,Host=ALL,HostGroup=ALL,Instance=NONE,Marketplace=GEG1,MethodName=ALL,Metric=Count.AutoSlam.GEG1.7.GEG1-SLAM3072.Kickout.Ship.WeightOutOfTolerance,MetricClass=NONE,ServiceName=FCAutoSlamClientService,Stat=sum,Period=OneDay</t>
  </si>
  <si>
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</si>
  <si>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</si>
  <si>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SchemaName=Service,Client=ALL,DataSet=Prod,Host=ALL,HostGroup=ALL,Instance=NONE,Marketplace=GEG1,MethodName=ALL,Metric=Count.AutoSlam.GEG1.8.GEG1-SLAM2081.Kickout.Ship.AutoFlushFailure,MetricClass=NONE,ServiceName=FCAutoSlamClientService,Stat=sum,Period=OneDay</t>
  </si>
  <si>
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</si>
  <si>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SchemaName=Service,Client=ALL,DataSet=Prod,Host=ALL,HostGroup=ALL,Instance=NONE,Marketplace=GEG1,MethodName=ALL,Metric=Count.AutoSlam.GEG1.8.GEG1-SLAM2081.Kickout.Ship.MissingHazmatLabel,MetricClass=NONE,ServiceName=FCAutoSlamClientService,Stat=sum,Period=OneDay</t>
  </si>
  <si>
    <t>SchemaName=Service,Client=ALL,DataSet=Prod,Host=ALL,HostGroup=ALL,Instance=NONE,Marketplace=GEG1,MethodName=ALL,Metric=Count.AutoSlam.GEG1.8.GEG1-SLAM2081.Kickout.Ship.WeightOutOfTolerance,MetricClass=NONE,ServiceName=FCAutoSlamClientService,Stat=sum,Period=OneDay</t>
  </si>
  <si>
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</si>
  <si>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</si>
  <si>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SchemaName=Service,Client=ALL,DataSet=Prod,Host=ALL,HostGroup=ALL,Instance=NONE,Marketplace=GEG1,MethodName=ALL,Metric=Count.AutoSlam.GEG1.8.GEG1-SLAM2082.Kickout.Ship.AutoFlushFailure,MetricClass=NONE,ServiceName=FCAutoSlamClientService,Stat=sum,Period=OneDay</t>
  </si>
  <si>
    <t>SchemaName=Service,Client=ALL,DataSet=Prod,Host=ALL,HostGroup=ALL,Instance=NONE,Marketplace=GEG1,MethodName=ALL,Metric=Count.AutoSlam.GEG1.8.GEG1-SLAM2082.Kickout.Ship.ExtraHazmatLabel,MetricClass=NONE,ServiceName=FCAutoSlamClientService,Stat=sum,Period=OneDay</t>
  </si>
  <si>
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</si>
  <si>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SchemaName=Service,Client=ALL,DataSet=Prod,Host=ALL,HostGroup=ALL,Instance=NONE,Marketplace=GEG1,MethodName=ALL,Metric=Count.AutoSlam.GEG1.8.GEG1-SLAM2082.Kickout.Ship.MissingHazmatLabel,MetricClass=NONE,ServiceName=FCAutoSlamClientService,Stat=sum,Period=OneDay</t>
  </si>
  <si>
    <t>SchemaName=Service,Client=ALL,DataSet=Prod,Host=ALL,HostGroup=ALL,Instance=NONE,Marketplace=GEG1,MethodName=ALL,Metric=Count.AutoSlam.GEG1.8.GEG1-SLAM2082.Kickout.Ship.WeightOutOfTolerance,MetricClass=NONE,ServiceName=FCAutoSlamClientService,Stat=sum,Period=OneDay</t>
  </si>
  <si>
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</si>
  <si>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</si>
  <si>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SchemaName=Service,Client=ALL,DataSet=Prod,Host=ALL,HostGroup=ALL,Instance=NONE,Marketplace=GEG1,MethodName=ALL,Metric=Count.AutoSlam.GEG1.9.GEG1-SLAM2091.Kickout.Ship.AutoFlushFailure,MetricClass=NONE,ServiceName=FCAutoSlamClientService,Stat=sum,Period=OneDay</t>
  </si>
  <si>
    <t>SchemaName=Service,Client=ALL,DataSet=Prod,Host=ALL,HostGroup=ALL,Instance=NONE,Marketplace=GEG1,MethodName=ALL,Metric=Count.AutoSlam.GEG1.9.GEG1-SLAM2091.Kickout.Ship.ExtraHazmatLabel,MetricClass=NONE,ServiceName=FCAutoSlamClientService,Stat=sum,Period=OneDay</t>
  </si>
  <si>
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</si>
  <si>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SchemaName=Service,Client=ALL,DataSet=Prod,Host=ALL,HostGroup=ALL,Instance=NONE,Marketplace=GEG1,MethodName=ALL,Metric=Count.AutoSlam.GEG1.9.GEG1-SLAM2091.Kickout.Ship.MissingHazmatLabel,MetricClass=NONE,ServiceName=FCAutoSlamClientService,Stat=sum,Period=OneDay</t>
  </si>
  <si>
    <t>SchemaName=Service,Client=ALL,DataSet=Prod,Host=ALL,HostGroup=ALL,Instance=NONE,Marketplace=GEG1,MethodName=ALL,Metric=Count.AutoSlam.GEG1.9.GEG1-SLAM2091.Kickout.Ship.WeightOutOfTolerance,MetricClass=NONE,ServiceName=FCAutoSlamClientService,Stat=sum,Period=OneDay</t>
  </si>
  <si>
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</si>
  <si>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</si>
  <si>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SchemaName=Service,Client=ALL,DataSet=Prod,Host=ALL,HostGroup=ALL,Instance=NONE,Marketplace=GEG1,MethodName=ALL,Metric=Count.AutoSlam.GEG1.9.GEG1-SLAM2092.Kickout.Ship.AutoFlushFailure,MetricClass=NONE,ServiceName=FCAutoSlamClientService,Stat=sum,Period=OneDay</t>
  </si>
  <si>
    <t>SchemaName=Service,Client=ALL,DataSet=Prod,Host=ALL,HostGroup=ALL,Instance=NONE,Marketplace=GEG1,MethodName=ALL,Metric=Count.AutoSlam.GEG1.9.GEG1-SLAM2092.Kickout.Ship.ExtraHazmatLabel,MetricClass=NONE,ServiceName=FCAutoSlamClientService,Stat=sum,Period=OneDay</t>
  </si>
  <si>
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</si>
  <si>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SchemaName=Service,Client=ALL,DataSet=Prod,Host=ALL,HostGroup=ALL,Instance=NONE,Marketplace=GEG1,MethodName=ALL,Metric=Count.AutoSlam.GEG1.9.GEG1-SLAM2092.Kickout.Ship.MissingHazmatLabel,MetricClass=NONE,ServiceName=FCAutoSlamClientService,Stat=sum,Period=OneDay</t>
  </si>
  <si>
    <t>SchemaName=Service,Client=ALL,DataSet=Prod,Host=ALL,HostGroup=ALL,Instance=NONE,Marketplace=GEG1,MethodName=ALL,Metric=Count.AutoSlam.GEG1.9.GEG1-SLAM2092.Kickout.Ship.WeightOutOfTolerance,MetricClass=NONE,ServiceName=FCAutoSlamClientService,Stat=sum,Period=OneDay</t>
  </si>
  <si>
    <t>SchemaName=Service,Client=ALL,DataSet=Prod,Host=ALL,HostGroup=ALL,Instance=NONE,Marketplace=GEG1,MethodName=ALL,Metric=Count.AutoSlam.GEG1.GEG1-SLAM102.Log.Alarm.HIGH.JamAtApply2Xfr.401,MetricClass=NONE,ServiceName=FCAutoSlamClientService,Stat=sum,Period=OneDay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</si>
  <si>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SchemaName=Service,Client=ALL,DataSet=Prod,Host=ALL,HostGroup=ALL,Instance=NONE,Marketplace=GEG1,MethodName=ALL,Metric=Count.AutoSlam.GEG1.GEG1-SLAM102.Log.Alarm.HIGH.JamAtScaleExitPE.254,MetricClass=NONE,ServiceName=FCAutoSlamClientService,Stat=sum,Period=OneDay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</si>
  <si>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SchemaName=Service,Client=ALL,DataSet=Prod,Host=ALL,HostGroup=ALL,Instance=NONE,Marketplace=GEG1,MethodName=ALL,Metric=Count.AutoSlam.GEG1.GEG1-SLAM102.Log.Alarm.HIGH.JamAtScaleInd.253,MetricClass=NONE,ServiceName=FCAutoSlamClientService,Stat=sum,Period=OneDay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</si>
  <si>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SchemaName=Service,Client=ALL,DataSet=Prod,Host=ALL,HostGroup=ALL,Instance=NONE,Marketplace=GEG1,MethodName=ALL,Metric=Count.AutoSlam.GEG1.GEG1-SLAM102.Log.Alarm.HIGH.LostPkgsApply1Ind.360,MetricClass=NONE,ServiceName=FCAutoSlamClientService,Stat=sum,Period=OneDay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</si>
  <si>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SchemaName=Service,Client=ALL,DataSet=Prod,Host=ALL,HostGroup=ALL,Instance=NONE,Marketplace=GEG1,MethodName=ALL,Metric=Count.AutoSlam.GEG1.GEG1-SLAM102.Log.Alarm.HIGH.LostPkgsApply2Ind.410,MetricClass=NONE,ServiceName=FCAutoSlamClientService,Stat=sum,Period=OneDay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</si>
  <si>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SchemaName=Service,Client=ALL,DataSet=Prod,Host=ALL,HostGroup=ALL,Instance=NONE,Marketplace=GEG1,MethodName=ALL,Metric=Count.AutoSlam.GEG1.GEG1-SLAM102.Log.Alarm.HIGH.LostPkgsAtBuffer.301,MetricClass=NONE,ServiceName=FCAutoSlamClientService,Stat=sum,Period=OneDay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</si>
  <si>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SchemaName=Service,Client=ALL,DataSet=Prod,Host=ALL,HostGroup=ALL,Instance=NONE,Marketplace=GEG1,MethodName=ALL,Metric=Count.AutoSlam.GEG1.GEG1-SLAM102.Log.Alarm.HIGH.LostPkgsVerifyInd.458,MetricClass=NONE,ServiceName=FCAutoSlamClientService,Stat=sum,Period=OneDay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</si>
  <si>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SchemaName=Service,Client=ALL,DataSet=Prod,Host=ALL,HostGroup=ALL,Instance=NONE,Marketplace=GEG1,MethodName=ALL,Metric=Count.AutoSlam.GEG1.GEG1-SLAM102.Log.Alarm.HIGH.ScannerOutOfSync.257,MetricClass=NONE,ServiceName=FCAutoSlamClientService,Stat=sum,Period=OneDay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</si>
  <si>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SchemaName=Service,Client=ALL,DataSet=Prod,Host=ALL,HostGroup=ALL,Instance=NONE,Marketplace=GEG1,MethodName=ALL,Metric=Count.AutoSlam.GEG1.GEG1-SLAM102.Log.Alarm.HIGH.ScannerOutOfSync.455,MetricClass=NONE,ServiceName=FCAutoSlamClientService,Stat=sum,Period=OneDay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</si>
  <si>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SchemaName=Service,Client=ALL,DataSet=Prod,Host=ALL,HostGroup=ALL,Instance=NONE,Marketplace=GEG1,MethodName=ALL,Metric=Count.AutoSlam.GEG1.GEG1-SLAM102.Log.Alarm.LOW.Divert1Failed.552,MetricClass=NONE,ServiceName=FCAutoSlamClientService,Stat=sum,Period=OneDay</t>
  </si>
  <si>
    <t>SchemaName=Service,Client=ALL,DataSet=Prod,Host=ALL,HostGroup=ALL,Instance=NONE,Marketplace=GEG1,MethodName=ALL,Metric=Count.AutoSlam.GEG1.GEG1-SLAM102.Log.Alarm.LOW.Divert2Failed.558,MetricClass=NONE,ServiceName=FCAutoSlamClientService,Stat=sum,Period=OneDay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</si>
  <si>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SchemaName=Service,Client=ALL,DataSet=Prod,Host=ALL,HostGroup=ALL,Instance=NONE,Marketplace=GEG1,MethodName=ALL,Metric=Count.AutoSlam.GEG1.GEG1-SLAM102.Log.Alarm.LOW.JamAtDivert1.457,MetricClass=NONE,ServiceName=FCAutoSlamClientService,Stat=sum,Period=OneDay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</si>
  <si>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SchemaName=Service,Client=ALL,DataSet=Prod,Host=ALL,HostGroup=ALL,Instance=NONE,Marketplace=GEG1,MethodName=ALL,Metric=Count.AutoSlam.GEG1.GEG1-SLAM102.Log.Alarm.LOW.JamAtDivert2Chute.557,MetricClass=NONE,ServiceName=FCAutoSlamClientService,Stat=sum,Period=OneDay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</si>
  <si>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SchemaName=Service,Client=ALL,DataSet=Prod,Host=ALL,HostGroup=ALL,Instance=NONE,Marketplace=GEG1,MethodName=ALL,Metric=Count.AutoSlam.GEG1.GEG1-SLAM102.Log.Alarm.LOW.JamAtStraightExit.503,MetricClass=NONE,ServiceName=FCAutoSlamClientService,Stat=sum,Period=OneDay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</si>
  <si>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SchemaName=Service,Client=ALL,DataSet=Prod,Host=ALL,HostGroup=ALL,Instance=NONE,Marketplace=GEG1,MethodName=ALL,Metric=Count.AutoSlam.GEG1.GEG1-SLAM102.Log.Alarm.LOW.LPFailOnLostRtry.460,MetricClass=NONE,ServiceName=FCAutoSlamClientService,Stat=sum,Period=OneDay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</si>
  <si>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</si>
  <si>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</si>
  <si>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SchemaName=Service,Client=ALL,DataSet=Prod,Host=ALL,HostGroup=ALL,Instance=NONE,Marketplace=GEG1,MethodName=ALL,Metric=Count.AutoSlam.GEG1.GEG1-SLAM102.Log.Alarm.MEDIUM.JamAtMeter1.205,MetricClass=NONE,ServiceName=FCAutoSlamClientService,Stat=sum,Period=OneDay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</si>
  <si>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SchemaName=Service,Client=ALL,DataSet=Prod,Host=ALL,HostGroup=ALL,Instance=NONE,Marketplace=GEG1,MethodName=ALL,Metric=Count.AutoSlam.GEG1.GEG1-SLAM102.Log.Alarm.MEDIUM.JamAtMeter2Exit.207,MetricClass=NONE,ServiceName=FCAutoSlamClientService,Stat=sum,Period=OneDay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</si>
  <si>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</si>
  <si>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</si>
  <si>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SchemaName=Service,Client=ALL,DataSet=Prod,Host=ALL,HostGroup=ALL,Instance=NONE,Marketplace=GEG1,MethodName=ALL,Metric=Count.AutoSlam.GEG1.GEG1-SLAM102.Log.Alarm.WARNING.AutoFlushing.26,MetricClass=NONE,ServiceName=FCAutoSlamClientService,Stat=sum,Period=OneDay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</si>
  <si>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</si>
  <si>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</si>
  <si>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</si>
  <si>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SchemaName=Service,Client=ALL,DataSet=Prod,Host=ALL,HostGroup=ALL,Instance=NONE,Marketplace=GEG1,MethodName=ALL,Metric=Count.AutoSlam.GEG1.GEG1-SLAM102.Log.Alarm.WARNING.NoLabelOnTamp.353,MetricClass=NONE,ServiceName=FCAutoSlamClientService,Stat=sum,Period=OneDay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</si>
  <si>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SchemaName=Service,Client=ALL,DataSet=Prod,Host=ALL,HostGroup=ALL,Instance=NONE,Marketplace=GEG1,MethodName=ALL,Metric=Count.AutoSlam.GEG1.GEG1-SLAM102.Log.Alarm.WARNING.NoLabelOnTamp.403,MetricClass=NONE,ServiceName=FCAutoSlamClientService,Stat=sum,Period=OneDay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</si>
  <si>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</si>
  <si>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SchemaName=Service,Client=ALL,DataSet=Prod,Host=ALL,HostGroup=ALL,Instance=NONE,Marketplace=GEG1,MethodName=ALL,Metric=Count.AutoSlam.GEG1.GEG1-SLAM1021.StopToApply.WaitforLabel,MetricClass=NONE,ServiceName=FCAutoSlamClientService,Stat=sum,Period=OneDay</t>
  </si>
  <si>
    <t>SchemaName=Service,Client=ALL,DataSet=Prod,Host=ALL,HostGroup=ALL,Instance=NONE,Marketplace=GEG1,MethodName=ALL,Metric=Count.AutoSlam.GEG1.GEG1-SLAM1022.StopToApply.WaitforLabel,MetricClass=NONE,ServiceName=FCAutoSlamClientService,Stat=sum,Period=OneDay</t>
  </si>
  <si>
    <t>SchemaName=Service,Client=ALL,DataSet=Prod,Host=ALL,HostGroup=ALL,Instance=NONE,Marketplace=GEG1,MethodName=ALL,Metric=Count.AutoSlam.GEG1.GEG1-SLAM103.Log.Alarm.HIGH.JamAtApply1Xfr.351,MetricClass=NONE,ServiceName=FCAutoSlamClientService,Stat=sum,Period=OneDay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</si>
  <si>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SchemaName=Service,Client=ALL,DataSet=Prod,Host=ALL,HostGroup=ALL,Instance=NONE,Marketplace=GEG1,MethodName=ALL,Metric=Count.AutoSlam.GEG1.GEG1-SLAM103.Log.Alarm.HIGH.JamAtApply2Xfr.401,MetricClass=NONE,ServiceName=FCAutoSlamClientService,Stat=sum,Period=OneDay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</si>
  <si>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SchemaName=Service,Client=ALL,DataSet=Prod,Host=ALL,HostGroup=ALL,Instance=NONE,Marketplace=GEG1,MethodName=ALL,Metric=Count.AutoSlam.GEG1.GEG1-SLAM103.Log.Alarm.HIGH.JamAtScaleInd.253,MetricClass=NONE,ServiceName=FCAutoSlamClientService,Stat=sum,Period=OneDay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</si>
  <si>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SchemaName=Service,Client=ALL,DataSet=Prod,Host=ALL,HostGroup=ALL,Instance=NONE,Marketplace=GEG1,MethodName=ALL,Metric=Count.AutoSlam.GEG1.GEG1-SLAM103.Log.Alarm.HIGH.LostPkgsApply1Ind.360,MetricClass=NONE,ServiceName=FCAutoSlamClientService,Stat=sum,Period=OneDay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</si>
  <si>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SchemaName=Service,Client=ALL,DataSet=Prod,Host=ALL,HostGroup=ALL,Instance=NONE,Marketplace=GEG1,MethodName=ALL,Metric=Count.AutoSlam.GEG1.GEG1-SLAM103.Log.Alarm.HIGH.LostPkgsApply2Ind.410,MetricClass=NONE,ServiceName=FCAutoSlamClientService,Stat=sum,Period=OneDay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</si>
  <si>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SchemaName=Service,Client=ALL,DataSet=Prod,Host=ALL,HostGroup=ALL,Instance=NONE,Marketplace=GEG1,MethodName=ALL,Metric=Count.AutoSlam.GEG1.GEG1-SLAM103.Log.Alarm.HIGH.LostPkgsAtBuffer.301,MetricClass=NONE,ServiceName=FCAutoSlamClientService,Stat=sum,Period=OneDay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</si>
  <si>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SchemaName=Service,Client=ALL,DataSet=Prod,Host=ALL,HostGroup=ALL,Instance=NONE,Marketplace=GEG1,MethodName=ALL,Metric=Count.AutoSlam.GEG1.GEG1-SLAM103.Log.Alarm.HIGH.LostPkgsVerifyInd.458,MetricClass=NONE,ServiceName=FCAutoSlamClientService,Stat=sum,Period=OneDay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</si>
  <si>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SchemaName=Service,Client=ALL,DataSet=Prod,Host=ALL,HostGroup=ALL,Instance=NONE,Marketplace=GEG1,MethodName=ALL,Metric=Count.AutoSlam.GEG1.GEG1-SLAM103.Log.Alarm.HIGH.ScannerOutOfSync.455,MetricClass=NONE,ServiceName=FCAutoSlamClientService,Stat=sum,Period=OneDay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</si>
  <si>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SchemaName=Service,Client=ALL,DataSet=Prod,Host=ALL,HostGroup=ALL,Instance=NONE,Marketplace=GEG1,MethodName=ALL,Metric=Count.AutoSlam.GEG1.GEG1-SLAM103.Log.Alarm.LOW.Divert2Failed.558,MetricClass=NONE,ServiceName=FCAutoSlamClientService,Stat=sum,Period=OneDay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</si>
  <si>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SchemaName=Service,Client=ALL,DataSet=Prod,Host=ALL,HostGroup=ALL,Instance=NONE,Marketplace=GEG1,MethodName=ALL,Metric=Count.AutoSlam.GEG1.GEG1-SLAM103.Log.Alarm.LOW.JamAtDivert1.457,MetricClass=NONE,ServiceName=FCAutoSlamClientService,Stat=sum,Period=OneDay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</si>
  <si>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SchemaName=Service,Client=ALL,DataSet=Prod,Host=ALL,HostGroup=ALL,Instance=NONE,Marketplace=GEG1,MethodName=ALL,Metric=Count.AutoSlam.GEG1.GEG1-SLAM103.Log.Alarm.LOW.JamAtStraightExit.503,MetricClass=NONE,ServiceName=FCAutoSlamClientService,Stat=sum,Period=OneDay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</si>
  <si>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SchemaName=Service,Client=ALL,DataSet=Prod,Host=ALL,HostGroup=ALL,Instance=NONE,Marketplace=GEG1,MethodName=ALL,Metric=Count.AutoSlam.GEG1.GEG1-SLAM103.Log.Alarm.LOW.LPFailOnLostRtry.460,MetricClass=NONE,ServiceName=FCAutoSlamClientService,Stat=sum,Period=OneDay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</si>
  <si>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</si>
  <si>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</si>
  <si>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SchemaName=Service,Client=ALL,DataSet=Prod,Host=ALL,HostGroup=ALL,Instance=NONE,Marketplace=GEG1,MethodName=ALL,Metric=Count.AutoSlam.GEG1.GEG1-SLAM103.Log.Alarm.MEDIUM.JamAtMeter1.205,MetricClass=NONE,ServiceName=FCAutoSlamClientService,Stat=sum,Period=OneDay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</si>
  <si>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SchemaName=Service,Client=ALL,DataSet=Prod,Host=ALL,HostGroup=ALL,Instance=NONE,Marketplace=GEG1,MethodName=ALL,Metric=Count.AutoSlam.GEG1.GEG1-SLAM103.Log.Alarm.MEDIUM.JamAtMeter2Exit.207,MetricClass=NONE,ServiceName=FCAutoSlamClientService,Stat=sum,Period=OneDay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</si>
  <si>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</si>
  <si>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</si>
  <si>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SchemaName=Service,Client=ALL,DataSet=Prod,Host=ALL,HostGroup=ALL,Instance=NONE,Marketplace=GEG1,MethodName=ALL,Metric=Count.AutoSlam.GEG1.GEG1-SLAM103.Log.Alarm.WARNING.AutoFlushing.26,MetricClass=NONE,ServiceName=FCAutoSlamClientService,Stat=sum,Period=OneDay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</si>
  <si>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</si>
  <si>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</si>
  <si>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SchemaName=Service,Client=ALL,DataSet=Prod,Host=ALL,HostGroup=ALL,Instance=NONE,Marketplace=GEG1,MethodName=ALL,Metric=Count.AutoSlam.GEG1.GEG1-SLAM103.Log.Alarm.WARNING.NoLabelOnTamp.353,MetricClass=NONE,ServiceName=FCAutoSlamClientService,Stat=sum,Period=OneDay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</si>
  <si>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SchemaName=Service,Client=ALL,DataSet=Prod,Host=ALL,HostGroup=ALL,Instance=NONE,Marketplace=GEG1,MethodName=ALL,Metric=Count.AutoSlam.GEG1.GEG1-SLAM103.Log.Alarm.WARNING.NoLabelOnTamp.403,MetricClass=NONE,ServiceName=FCAutoSlamClientService,Stat=sum,Period=OneDay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</si>
  <si>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</si>
  <si>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SchemaName=Service,Client=ALL,DataSet=Prod,Host=ALL,HostGroup=ALL,Instance=NONE,Marketplace=GEG1,MethodName=ALL,Metric=Count.AutoSlam.GEG1.GEG1-SLAM1031.StopToApply.WaitforLabel,MetricClass=NONE,ServiceName=FCAutoSlamClientService,Stat=sum,Period=OneDay</t>
  </si>
  <si>
    <t>SchemaName=Service,Client=ALL,DataSet=Prod,Host=ALL,HostGroup=ALL,Instance=NONE,Marketplace=GEG1,MethodName=ALL,Metric=Count.AutoSlam.GEG1.GEG1-SLAM1032.StopToApply.WaitforLabel,MetricClass=NONE,ServiceName=FCAutoSlamClientService,Stat=sum,Period=OneDay</t>
  </si>
  <si>
    <t>SchemaName=Service,Client=ALL,DataSet=Prod,Host=ALL,HostGroup=ALL,Instance=NONE,Marketplace=GEG1,MethodName=ALL,Metric=Count.AutoSlam.GEG1.GEG1-SLAM208.Log.Alarm.CRITICAL.AutoflushFailed.12,MetricClass=NONE,ServiceName=FCAutoSlamClientService,Stat=sum,Period=OneDay</t>
  </si>
  <si>
    <t>SchemaName=Service,Client=ALL,DataSet=Prod,Host=ALL,HostGroup=ALL,Instance=NONE,Marketplace=GEG1,MethodName=ALL,Metric=Count.AutoSlam.GEG1.GEG1-SLAM208.Log.Alarm.HIGH.JamAtApply1Xfr.351,MetricClass=NONE,ServiceName=FCAutoSlamClientService,Stat=sum,Period=OneDay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</si>
  <si>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SchemaName=Service,Client=ALL,DataSet=Prod,Host=ALL,HostGroup=ALL,Instance=NONE,Marketplace=GEG1,MethodName=ALL,Metric=Count.AutoSlam.GEG1.GEG1-SLAM208.Log.Alarm.HIGH.JamAtApply2Xfr.401,MetricClass=NONE,ServiceName=FCAutoSlamClientService,Stat=sum,Period=OneDay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</si>
  <si>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SchemaName=Service,Client=ALL,DataSet=Prod,Host=ALL,HostGroup=ALL,Instance=NONE,Marketplace=GEG1,MethodName=ALL,Metric=Count.AutoSlam.GEG1.GEG1-SLAM208.Log.Alarm.HIGH.JamAtScaleExitPE.254,MetricClass=NONE,ServiceName=FCAutoSlamClientService,Stat=sum,Period=OneDay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</si>
  <si>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SchemaName=Service,Client=ALL,DataSet=Prod,Host=ALL,HostGroup=ALL,Instance=NONE,Marketplace=GEG1,MethodName=ALL,Metric=Count.AutoSlam.GEG1.GEG1-SLAM208.Log.Alarm.HIGH.JamAtScaleInd.253,MetricClass=NONE,ServiceName=FCAutoSlamClientService,Stat=sum,Period=OneDay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</si>
  <si>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SchemaName=Service,Client=ALL,DataSet=Prod,Host=ALL,HostGroup=ALL,Instance=NONE,Marketplace=GEG1,MethodName=ALL,Metric=Count.AutoSlam.GEG1.GEG1-SLAM208.Log.Alarm.HIGH.JamAtVerifyInd.451,MetricClass=NONE,ServiceName=FCAutoSlamClientService,Stat=sum,Period=OneDay</t>
  </si>
  <si>
    <t>SchemaName=Service,Client=ALL,DataSet=Prod,Host=ALL,HostGroup=ALL,Instance=NONE,Marketplace=GEG1,MethodName=ALL,Metric=Count.AutoSlam.GEG1.GEG1-SLAM208.Log.Alarm.HIGH.LostPkgsApply1Ind.360,MetricClass=NONE,ServiceName=FCAutoSlamClientService,Stat=sum,Period=OneDay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</si>
  <si>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SchemaName=Service,Client=ALL,DataSet=Prod,Host=ALL,HostGroup=ALL,Instance=NONE,Marketplace=GEG1,MethodName=ALL,Metric=Count.AutoSlam.GEG1.GEG1-SLAM208.Log.Alarm.HIGH.LostPkgsApply2Ind.410,MetricClass=NONE,ServiceName=FCAutoSlamClientService,Stat=sum,Period=OneDay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</si>
  <si>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SchemaName=Service,Client=ALL,DataSet=Prod,Host=ALL,HostGroup=ALL,Instance=NONE,Marketplace=GEG1,MethodName=ALL,Metric=Count.AutoSlam.GEG1.GEG1-SLAM208.Log.Alarm.HIGH.LostPkgsAtBuffer.301,MetricClass=NONE,ServiceName=FCAutoSlamClientService,Stat=sum,Period=OneDay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</si>
  <si>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SchemaName=Service,Client=ALL,DataSet=Prod,Host=ALL,HostGroup=ALL,Instance=NONE,Marketplace=GEG1,MethodName=ALL,Metric=Count.AutoSlam.GEG1.GEG1-SLAM208.Log.Alarm.HIGH.LostPkgsVerifyInd.458,MetricClass=NONE,ServiceName=FCAutoSlamClientService,Stat=sum,Period=OneDay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</si>
  <si>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SchemaName=Service,Client=ALL,DataSet=Prod,Host=ALL,HostGroup=ALL,Instance=NONE,Marketplace=GEG1,MethodName=ALL,Metric=Count.AutoSlam.GEG1.GEG1-SLAM208.Log.Alarm.HIGH.ScannerOutOfSync.257,MetricClass=NONE,ServiceName=FCAutoSlamClientService,Stat=sum,Period=OneDay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</si>
  <si>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SchemaName=Service,Client=ALL,DataSet=Prod,Host=ALL,HostGroup=ALL,Instance=NONE,Marketplace=GEG1,MethodName=ALL,Metric=Count.AutoSlam.GEG1.GEG1-SLAM208.Log.Alarm.HIGH.ScannerOutOfSync.455,MetricClass=NONE,ServiceName=FCAutoSlamClientService,Stat=sum,Period=OneDay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</si>
  <si>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SchemaName=Service,Client=ALL,DataSet=Prod,Host=ALL,HostGroup=ALL,Instance=NONE,Marketplace=GEG1,MethodName=ALL,Metric=Count.AutoSlam.GEG1.GEG1-SLAM208.Log.Alarm.LOW.Divert1Failed.552,MetricClass=NONE,ServiceName=FCAutoSlamClientService,Stat=sum,Period=OneDay</t>
  </si>
  <si>
    <t>SchemaName=Service,Client=ALL,DataSet=Prod,Host=ALL,HostGroup=ALL,Instance=NONE,Marketplace=GEG1,MethodName=ALL,Metric=Count.AutoSlam.GEG1.GEG1-SLAM208.Log.Alarm.LOW.Divert2Failed.558,MetricClass=NONE,ServiceName=FCAutoSlamClientService,Stat=sum,Period=OneDay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</si>
  <si>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SchemaName=Service,Client=ALL,DataSet=Prod,Host=ALL,HostGroup=ALL,Instance=NONE,Marketplace=GEG1,MethodName=ALL,Metric=Count.AutoSlam.GEG1.GEG1-SLAM208.Log.Alarm.LOW.JamAtDivert1.457,MetricClass=NONE,ServiceName=FCAutoSlamClientService,Stat=sum,Period=OneDay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</si>
  <si>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SchemaName=Service,Client=ALL,DataSet=Prod,Host=ALL,HostGroup=ALL,Instance=NONE,Marketplace=GEG1,MethodName=ALL,Metric=Count.AutoSlam.GEG1.GEG1-SLAM208.Log.Alarm.LOW.JamAtDivert2Chute.557,MetricClass=NONE,ServiceName=FCAutoSlamClientService,Stat=sum,Period=OneDay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</si>
  <si>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SchemaName=Service,Client=ALL,DataSet=Prod,Host=ALL,HostGroup=ALL,Instance=NONE,Marketplace=GEG1,MethodName=ALL,Metric=Count.AutoSlam.GEG1.GEG1-SLAM208.Log.Alarm.LOW.JamAtStraightExit.503,MetricClass=NONE,ServiceName=FCAutoSlamClientService,Stat=sum,Period=OneDay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</si>
  <si>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SchemaName=Service,Client=ALL,DataSet=Prod,Host=ALL,HostGroup=ALL,Instance=NONE,Marketplace=GEG1,MethodName=ALL,Metric=Count.AutoSlam.GEG1.GEG1-SLAM208.Log.Alarm.LOW.LPFailOnLostRtry.460,MetricClass=NONE,ServiceName=FCAutoSlamClientService,Stat=sum,Period=OneDay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</si>
  <si>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</si>
  <si>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</si>
  <si>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SchemaName=Service,Client=ALL,DataSet=Prod,Host=ALL,HostGroup=ALL,Instance=NONE,Marketplace=GEG1,MethodName=ALL,Metric=Count.AutoSlam.GEG1.GEG1-SLAM208.Log.Alarm.MEDIUM.JamAtMeter1.205,MetricClass=NONE,ServiceName=FCAutoSlamClientService,Stat=sum,Period=OneDay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</si>
  <si>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</si>
  <si>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</si>
  <si>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SchemaName=Service,Client=ALL,DataSet=Prod,Host=ALL,HostGroup=ALL,Instance=NONE,Marketplace=GEG1,MethodName=ALL,Metric=Count.AutoSlam.GEG1.GEG1-SLAM208.Log.Alarm.WARNING.AutoFlushing.26,MetricClass=NONE,ServiceName=FCAutoSlamClientService,Stat=sum,Period=OneDay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</si>
  <si>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</si>
  <si>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</si>
  <si>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</si>
  <si>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SchemaName=Service,Client=ALL,DataSet=Prod,Host=ALL,HostGroup=ALL,Instance=NONE,Marketplace=GEG1,MethodName=ALL,Metric=Count.AutoSlam.GEG1.GEG1-SLAM208.Log.Alarm.WARNING.NoLabelOnTamp.353,MetricClass=NONE,ServiceName=FCAutoSlamClientService,Stat=sum,Period=OneDay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</si>
  <si>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SchemaName=Service,Client=ALL,DataSet=Prod,Host=ALL,HostGroup=ALL,Instance=NONE,Marketplace=GEG1,MethodName=ALL,Metric=Count.AutoSlam.GEG1.GEG1-SLAM208.Log.Alarm.WARNING.NoLabelOnTamp.403,MetricClass=NONE,ServiceName=FCAutoSlamClientService,Stat=sum,Period=OneDay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</si>
  <si>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</si>
  <si>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SchemaName=Service,Client=ALL,DataSet=Prod,Host=ALL,HostGroup=ALL,Instance=NONE,Marketplace=GEG1,MethodName=ALL,Metric=Count.AutoSlam.GEG1.GEG1-SLAM2081.StopToApply.WaitforLabel,MetricClass=NONE,ServiceName=FCAutoSlamClientService,Stat=sum,Period=OneDay</t>
  </si>
  <si>
    <t>SchemaName=Service,Client=ALL,DataSet=Prod,Host=ALL,HostGroup=ALL,Instance=NONE,Marketplace=GEG1,MethodName=ALL,Metric=Count.AutoSlam.GEG1.GEG1-SLAM2082.StopToApply.WaitforLabel,MetricClass=NONE,ServiceName=FCAutoSlamClientService,Stat=sum,Period=OneDay</t>
  </si>
  <si>
    <t>SchemaName=Service,Client=ALL,DataSet=Prod,Host=ALL,HostGroup=ALL,Instance=NONE,Marketplace=GEG1,MethodName=ALL,Metric=Count.AutoSlam.GEG1.GEG1-SLAM209.Log.Alarm.HIGH.JamAtApply1Xfr.351,MetricClass=NONE,ServiceName=FCAutoSlamClientService,Stat=sum,Period=OneDay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</si>
  <si>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SchemaName=Service,Client=ALL,DataSet=Prod,Host=ALL,HostGroup=ALL,Instance=NONE,Marketplace=GEG1,MethodName=ALL,Metric=Count.AutoSlam.GEG1.GEG1-SLAM209.Log.Alarm.HIGH.JamAtApply2Xfr.401,MetricClass=NONE,ServiceName=FCAutoSlamClientService,Stat=sum,Period=OneDay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</si>
  <si>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SchemaName=Service,Client=ALL,DataSet=Prod,Host=ALL,HostGroup=ALL,Instance=NONE,Marketplace=GEG1,MethodName=ALL,Metric=Count.AutoSlam.GEG1.GEG1-SLAM209.Log.Alarm.HIGH.JamAtScaleExitPE.254,MetricClass=NONE,ServiceName=FCAutoSlamClientService,Stat=sum,Period=OneDay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</si>
  <si>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SchemaName=Service,Client=ALL,DataSet=Prod,Host=ALL,HostGroup=ALL,Instance=NONE,Marketplace=GEG1,MethodName=ALL,Metric=Count.AutoSlam.GEG1.GEG1-SLAM209.Log.Alarm.HIGH.JamAtScaleInd.253,MetricClass=NONE,ServiceName=FCAutoSlamClientService,Stat=sum,Period=OneDay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</si>
  <si>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SchemaName=Service,Client=ALL,DataSet=Prod,Host=ALL,HostGroup=ALL,Instance=NONE,Marketplace=GEG1,MethodName=ALL,Metric=Count.AutoSlam.GEG1.GEG1-SLAM209.Log.Alarm.HIGH.JamAtVerifyInd.451,MetricClass=NONE,ServiceName=FCAutoSlamClientService,Stat=sum,Period=OneDay</t>
  </si>
  <si>
    <t>SchemaName=Service,Client=ALL,DataSet=Prod,Host=ALL,HostGroup=ALL,Instance=NONE,Marketplace=GEG1,MethodName=ALL,Metric=Count.AutoSlam.GEG1.GEG1-SLAM209.Log.Alarm.HIGH.LostPkgsApply1Ind.360,MetricClass=NONE,ServiceName=FCAutoSlamClientService,Stat=sum,Period=OneDay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</si>
  <si>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SchemaName=Service,Client=ALL,DataSet=Prod,Host=ALL,HostGroup=ALL,Instance=NONE,Marketplace=GEG1,MethodName=ALL,Metric=Count.AutoSlam.GEG1.GEG1-SLAM209.Log.Alarm.HIGH.LostPkgsApply2Ind.410,MetricClass=NONE,ServiceName=FCAutoSlamClientService,Stat=sum,Period=OneDay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</si>
  <si>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SchemaName=Service,Client=ALL,DataSet=Prod,Host=ALL,HostGroup=ALL,Instance=NONE,Marketplace=GEG1,MethodName=ALL,Metric=Count.AutoSlam.GEG1.GEG1-SLAM209.Log.Alarm.HIGH.LostPkgsAtBuffer.301,MetricClass=NONE,ServiceName=FCAutoSlamClientService,Stat=sum,Period=OneDay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</si>
  <si>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SchemaName=Service,Client=ALL,DataSet=Prod,Host=ALL,HostGroup=ALL,Instance=NONE,Marketplace=GEG1,MethodName=ALL,Metric=Count.AutoSlam.GEG1.GEG1-SLAM209.Log.Alarm.HIGH.LostPkgsVerifyInd.458,MetricClass=NONE,ServiceName=FCAutoSlamClientService,Stat=sum,Period=OneDay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</si>
  <si>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SchemaName=Service,Client=ALL,DataSet=Prod,Host=ALL,HostGroup=ALL,Instance=NONE,Marketplace=GEG1,MethodName=ALL,Metric=Count.AutoSlam.GEG1.GEG1-SLAM209.Log.Alarm.HIGH.ScannerOutOfSync.257,MetricClass=NONE,ServiceName=FCAutoSlamClientService,Stat=sum,Period=OneDay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</si>
  <si>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SchemaName=Service,Client=ALL,DataSet=Prod,Host=ALL,HostGroup=ALL,Instance=NONE,Marketplace=GEG1,MethodName=ALL,Metric=Count.AutoSlam.GEG1.GEG1-SLAM209.Log.Alarm.HIGH.ScannerOutOfSync.455,MetricClass=NONE,ServiceName=FCAutoSlamClientService,Stat=sum,Period=OneDay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</si>
  <si>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SchemaName=Service,Client=ALL,DataSet=Prod,Host=ALL,HostGroup=ALL,Instance=NONE,Marketplace=GEG1,MethodName=ALL,Metric=Count.AutoSlam.GEG1.GEG1-SLAM209.Log.Alarm.LOW.Divert2Failed.558,MetricClass=NONE,ServiceName=FCAutoSlamClientService,Stat=sum,Period=OneDay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</si>
  <si>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SchemaName=Service,Client=ALL,DataSet=Prod,Host=ALL,HostGroup=ALL,Instance=NONE,Marketplace=GEG1,MethodName=ALL,Metric=Count.AutoSlam.GEG1.GEG1-SLAM209.Log.Alarm.LOW.JamAtDivert1.457,MetricClass=NONE,ServiceName=FCAutoSlamClientService,Stat=sum,Period=OneDay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</si>
  <si>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SchemaName=Service,Client=ALL,DataSet=Prod,Host=ALL,HostGroup=ALL,Instance=NONE,Marketplace=GEG1,MethodName=ALL,Metric=Count.AutoSlam.GEG1.GEG1-SLAM209.Log.Alarm.LOW.JamAtStraightExit.503,MetricClass=NONE,ServiceName=FCAutoSlamClientService,Stat=sum,Period=OneDay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</si>
  <si>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SchemaName=Service,Client=ALL,DataSet=Prod,Host=ALL,HostGroup=ALL,Instance=NONE,Marketplace=GEG1,MethodName=ALL,Metric=Count.AutoSlam.GEG1.GEG1-SLAM209.Log.Alarm.LOW.LPFailOnLostRtry.460,MetricClass=NONE,ServiceName=FCAutoSlamClientService,Stat=sum,Period=OneDay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</si>
  <si>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</si>
  <si>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</si>
  <si>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SchemaName=Service,Client=ALL,DataSet=Prod,Host=ALL,HostGroup=ALL,Instance=NONE,Marketplace=GEG1,MethodName=ALL,Metric=Count.AutoSlam.GEG1.GEG1-SLAM209.Log.Alarm.MEDIUM.JamAtMeter1.205,MetricClass=NONE,ServiceName=FCAutoSlamClientService,Stat=sum,Period=OneDay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</si>
  <si>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</si>
  <si>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</si>
  <si>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SchemaName=Service,Client=ALL,DataSet=Prod,Host=ALL,HostGroup=ALL,Instance=NONE,Marketplace=GEG1,MethodName=ALL,Metric=Count.AutoSlam.GEG1.GEG1-SLAM209.Log.Alarm.WARNING.AutoFlushing.26,MetricClass=NONE,ServiceName=FCAutoSlamClientService,Stat=sum,Period=OneDay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</si>
  <si>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</si>
  <si>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</si>
  <si>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</si>
  <si>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SchemaName=Service,Client=ALL,DataSet=Prod,Host=ALL,HostGroup=ALL,Instance=NONE,Marketplace=GEG1,MethodName=ALL,Metric=Count.AutoSlam.GEG1.GEG1-SLAM209.Log.Alarm.WARNING.NoLabelOnTamp.353,MetricClass=NONE,ServiceName=FCAutoSlamClientService,Stat=sum,Period=OneDay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</si>
  <si>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SchemaName=Service,Client=ALL,DataSet=Prod,Host=ALL,HostGroup=ALL,Instance=NONE,Marketplace=GEG1,MethodName=ALL,Metric=Count.AutoSlam.GEG1.GEG1-SLAM209.Log.Alarm.WARNING.NoLabelOnTamp.403,MetricClass=NONE,ServiceName=FCAutoSlamClientService,Stat=sum,Period=OneDay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</si>
  <si>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</si>
  <si>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SchemaName=Service,Client=ALL,DataSet=Prod,Host=ALL,HostGroup=ALL,Instance=NONE,Marketplace=GEG1,MethodName=ALL,Metric=Count.AutoSlam.GEG1.GEG1-SLAM2091.StopToApply.WaitforLabel,MetricClass=NONE,ServiceName=FCAutoSlamClientService,Stat=sum,Period=OneDay</t>
  </si>
  <si>
    <t>SchemaName=Service,Client=ALL,DataSet=Prod,Host=ALL,HostGroup=ALL,Instance=NONE,Marketplace=GEG1,MethodName=ALL,Metric=Count.AutoSlam.GEG1.GEG1-SLAM2092.StopToApply.WaitforLabel,MetricClass=NONE,ServiceName=FCAutoSlamClientService,Stat=sum,Period=OneDay</t>
  </si>
  <si>
    <t>SchemaName=Service,Client=ALL,DataSet=Prod,Host=ALL,HostGroup=ALL,Instance=NONE,Marketplace=GEG1,MethodName=ALL,Metric=Count.AutoSlam.GEG1.GEG1-SLAM210.Log.Alarm.HIGH.JamAtApply2Xfr.401,MetricClass=NONE,ServiceName=FCAutoSlamClientService,Stat=sum,Period=OneDay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</si>
  <si>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SchemaName=Service,Client=ALL,DataSet=Prod,Host=ALL,HostGroup=ALL,Instance=NONE,Marketplace=GEG1,MethodName=ALL,Metric=Count.AutoSlam.GEG1.GEG1-SLAM210.Log.Alarm.HIGH.JamAtScaleExitPE.254,MetricClass=NONE,ServiceName=FCAutoSlamClientService,Stat=sum,Period=OneDay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</si>
  <si>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SchemaName=Service,Client=ALL,DataSet=Prod,Host=ALL,HostGroup=ALL,Instance=NONE,Marketplace=GEG1,MethodName=ALL,Metric=Count.AutoSlam.GEG1.GEG1-SLAM210.Log.Alarm.HIGH.JamAtScaleInd.253,MetricClass=NONE,ServiceName=FCAutoSlamClientService,Stat=sum,Period=OneDay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</si>
  <si>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SchemaName=Service,Client=ALL,DataSet=Prod,Host=ALL,HostGroup=ALL,Instance=NONE,Marketplace=GEG1,MethodName=ALL,Metric=Count.AutoSlam.GEG1.GEG1-SLAM210.Log.Alarm.HIGH.JamAtVerifyInd.451,MetricClass=NONE,ServiceName=FCAutoSlamClientService,Stat=sum,Period=OneDay</t>
  </si>
  <si>
    <t>SchemaName=Service,Client=ALL,DataSet=Prod,Host=ALL,HostGroup=ALL,Instance=NONE,Marketplace=GEG1,MethodName=ALL,Metric=Count.AutoSlam.GEG1.GEG1-SLAM210.Log.Alarm.HIGH.LostPkgsApply1Ind.360,MetricClass=NONE,ServiceName=FCAutoSlamClientService,Stat=sum,Period=OneDay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</si>
  <si>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SchemaName=Service,Client=ALL,DataSet=Prod,Host=ALL,HostGroup=ALL,Instance=NONE,Marketplace=GEG1,MethodName=ALL,Metric=Count.AutoSlam.GEG1.GEG1-SLAM210.Log.Alarm.HIGH.LostPkgsApply2Ind.410,MetricClass=NONE,ServiceName=FCAutoSlamClientService,Stat=sum,Period=OneDay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</si>
  <si>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SchemaName=Service,Client=ALL,DataSet=Prod,Host=ALL,HostGroup=ALL,Instance=NONE,Marketplace=GEG1,MethodName=ALL,Metric=Count.AutoSlam.GEG1.GEG1-SLAM210.Log.Alarm.HIGH.LostPkgsAtBuffer.301,MetricClass=NONE,ServiceName=FCAutoSlamClientService,Stat=sum,Period=OneDay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</si>
  <si>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SchemaName=Service,Client=ALL,DataSet=Prod,Host=ALL,HostGroup=ALL,Instance=NONE,Marketplace=GEG1,MethodName=ALL,Metric=Count.AutoSlam.GEG1.GEG1-SLAM210.Log.Alarm.HIGH.LostPkgsVerifyInd.458,MetricClass=NONE,ServiceName=FCAutoSlamClientService,Stat=sum,Period=OneDay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</si>
  <si>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SchemaName=Service,Client=ALL,DataSet=Prod,Host=ALL,HostGroup=ALL,Instance=NONE,Marketplace=GEG1,MethodName=ALL,Metric=Count.AutoSlam.GEG1.GEG1-SLAM210.Log.Alarm.HIGH.ScannerOutOfSync.257,MetricClass=NONE,ServiceName=FCAutoSlamClientService,Stat=sum,Period=OneDay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</si>
  <si>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SchemaName=Service,Client=ALL,DataSet=Prod,Host=ALL,HostGroup=ALL,Instance=NONE,Marketplace=GEG1,MethodName=ALL,Metric=Count.AutoSlam.GEG1.GEG1-SLAM210.Log.Alarm.HIGH.ScannerOutOfSync.455,MetricClass=NONE,ServiceName=FCAutoSlamClientService,Stat=sum,Period=OneDay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</si>
  <si>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SchemaName=Service,Client=ALL,DataSet=Prod,Host=ALL,HostGroup=ALL,Instance=NONE,Marketplace=GEG1,MethodName=ALL,Metric=Count.AutoSlam.GEG1.GEG1-SLAM210.Log.Alarm.LOW.Divert1Failed.552,MetricClass=NONE,ServiceName=FCAutoSlamClientService,Stat=sum,Period=OneDay</t>
  </si>
  <si>
    <t>SchemaName=Service,Client=ALL,DataSet=Prod,Host=ALL,HostGroup=ALL,Instance=NONE,Marketplace=GEG1,MethodName=ALL,Metric=Count.AutoSlam.GEG1.GEG1-SLAM210.Log.Alarm.LOW.Divert2Failed.558,MetricClass=NONE,ServiceName=FCAutoSlamClientService,Stat=sum,Period=OneDay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</si>
  <si>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SchemaName=Service,Client=ALL,DataSet=Prod,Host=ALL,HostGroup=ALL,Instance=NONE,Marketplace=GEG1,MethodName=ALL,Metric=Count.AutoSlam.GEG1.GEG1-SLAM210.Log.Alarm.LOW.JamAtDivert1.457,MetricClass=NONE,ServiceName=FCAutoSlamClientService,Stat=sum,Period=OneDay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</si>
  <si>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SchemaName=Service,Client=ALL,DataSet=Prod,Host=ALL,HostGroup=ALL,Instance=NONE,Marketplace=GEG1,MethodName=ALL,Metric=Count.AutoSlam.GEG1.GEG1-SLAM210.Log.Alarm.LOW.JamAtDivert2Chute.557,MetricClass=NONE,ServiceName=FCAutoSlamClientService,Stat=sum,Period=OneDay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</si>
  <si>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SchemaName=Service,Client=ALL,DataSet=Prod,Host=ALL,HostGroup=ALL,Instance=NONE,Marketplace=GEG1,MethodName=ALL,Metric=Count.AutoSlam.GEG1.GEG1-SLAM210.Log.Alarm.LOW.JamAtStraightExit.503,MetricClass=NONE,ServiceName=FCAutoSlamClientService,Stat=sum,Period=OneDay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</si>
  <si>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SchemaName=Service,Client=ALL,DataSet=Prod,Host=ALL,HostGroup=ALL,Instance=NONE,Marketplace=GEG1,MethodName=ALL,Metric=Count.AutoSlam.GEG1.GEG1-SLAM210.Log.Alarm.LOW.LPFailOnLostRtry.460,MetricClass=NONE,ServiceName=FCAutoSlamClientService,Stat=sum,Period=OneDay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</si>
  <si>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</si>
  <si>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</si>
  <si>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SchemaName=Service,Client=ALL,DataSet=Prod,Host=ALL,HostGroup=ALL,Instance=NONE,Marketplace=GEG1,MethodName=ALL,Metric=Count.AutoSlam.GEG1.GEG1-SLAM210.Log.Alarm.MEDIUM.JamAtMeter1.205,MetricClass=NONE,ServiceName=FCAutoSlamClientService,Stat=sum,Period=OneDay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</si>
  <si>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</si>
  <si>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</si>
  <si>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SchemaName=Service,Client=ALL,DataSet=Prod,Host=ALL,HostGroup=ALL,Instance=NONE,Marketplace=GEG1,MethodName=ALL,Metric=Count.AutoSlam.GEG1.GEG1-SLAM210.Log.Alarm.WARNING.AutoFlushing.26,MetricClass=NONE,ServiceName=FCAutoSlamClientService,Stat=sum,Period=OneDay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</si>
  <si>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</si>
  <si>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SchemaName=Service,Client=ALL,DataSet=Prod,Host=ALL,HostGroup=ALL,Instance=NONE,Marketplace=GEG1,MethodName=ALL,Metric=Count.AutoSlam.GEG1.GEG1-SLAM210.Log.Alarm.WARNING.NoLabelOnTamp.353,MetricClass=NONE,ServiceName=FCAutoSlamClientService,Stat=sum,Period=OneDay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</si>
  <si>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SchemaName=Service,Client=ALL,DataSet=Prod,Host=ALL,HostGroup=ALL,Instance=NONE,Marketplace=GEG1,MethodName=ALL,Metric=Count.AutoSlam.GEG1.GEG1-SLAM210.Log.Alarm.WARNING.NoLabelOnTamp.403,MetricClass=NONE,ServiceName=FCAutoSlamClientService,Stat=sum,Period=OneDay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</si>
  <si>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</si>
  <si>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SchemaName=Service,Client=ALL,DataSet=Prod,Host=ALL,HostGroup=ALL,Instance=NONE,Marketplace=GEG1,MethodName=ALL,Metric=Count.AutoSlam.GEG1.GEG1-SLAM2101.StopToApply.WaitforLabel,MetricClass=NONE,ServiceName=FCAutoSlamClientService,Stat=sum,Period=OneDay</t>
  </si>
  <si>
    <t>SchemaName=Service,Client=ALL,DataSet=Prod,Host=ALL,HostGroup=ALL,Instance=NONE,Marketplace=GEG1,MethodName=ALL,Metric=Count.AutoSlam.GEG1.GEG1-SLAM2102.StopToApply.WaitforLabel,MetricClass=NONE,ServiceName=FCAutoSlamClientService,Stat=sum,Period=OneDay</t>
  </si>
  <si>
    <t>SchemaName=Service,Client=ALL,DataSet=Prod,Host=ALL,HostGroup=ALL,Instance=NONE,Marketplace=GEG1,MethodName=ALL,Metric=Count.AutoSlam.GEG1.GEG1-SLAM304.Log.Alarm.HIGH.JamAtApply2Xfr.401,MetricClass=NONE,ServiceName=FCAutoSlamClientService,Stat=sum,Period=OneDay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</si>
  <si>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SchemaName=Service,Client=ALL,DataSet=Prod,Host=ALL,HostGroup=ALL,Instance=NONE,Marketplace=GEG1,MethodName=ALL,Metric=Count.AutoSlam.GEG1.GEG1-SLAM304.Log.Alarm.HIGH.JamAtScaleExitPE.254,MetricClass=NONE,ServiceName=FCAutoSlamClientService,Stat=sum,Period=OneDay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</si>
  <si>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SchemaName=Service,Client=ALL,DataSet=Prod,Host=ALL,HostGroup=ALL,Instance=NONE,Marketplace=GEG1,MethodName=ALL,Metric=Count.AutoSlam.GEG1.GEG1-SLAM304.Log.Alarm.HIGH.LostPkgsApply1Ind.360,MetricClass=NONE,ServiceName=FCAutoSlamClientService,Stat=sum,Period=OneDay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</si>
  <si>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SchemaName=Service,Client=ALL,DataSet=Prod,Host=ALL,HostGroup=ALL,Instance=NONE,Marketplace=GEG1,MethodName=ALL,Metric=Count.AutoSlam.GEG1.GEG1-SLAM304.Log.Alarm.HIGH.LostPkgsApply2Ind.410,MetricClass=NONE,ServiceName=FCAutoSlamClientService,Stat=sum,Period=OneDay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</si>
  <si>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SchemaName=Service,Client=ALL,DataSet=Prod,Host=ALL,HostGroup=ALL,Instance=NONE,Marketplace=GEG1,MethodName=ALL,Metric=Count.AutoSlam.GEG1.GEG1-SLAM304.Log.Alarm.HIGH.LostPkgsAtBuffer.301,MetricClass=NONE,ServiceName=FCAutoSlamClientService,Stat=sum,Period=OneDay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</si>
  <si>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SchemaName=Service,Client=ALL,DataSet=Prod,Host=ALL,HostGroup=ALL,Instance=NONE,Marketplace=GEG1,MethodName=ALL,Metric=Count.AutoSlam.GEG1.GEG1-SLAM304.Log.Alarm.HIGH.LostPkgsVerifyInd.458,MetricClass=NONE,ServiceName=FCAutoSlamClientService,Stat=sum,Period=OneDay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</si>
  <si>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SchemaName=Service,Client=ALL,DataSet=Prod,Host=ALL,HostGroup=ALL,Instance=NONE,Marketplace=GEG1,MethodName=ALL,Metric=Count.AutoSlam.GEG1.GEG1-SLAM304.Log.Alarm.HIGH.ScannerOutOfSync.455,MetricClass=NONE,ServiceName=FCAutoSlamClientService,Stat=sum,Period=OneDay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</si>
  <si>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SchemaName=Service,Client=ALL,DataSet=Prod,Host=ALL,HostGroup=ALL,Instance=NONE,Marketplace=GEG1,MethodName=ALL,Metric=Count.AutoSlam.GEG1.GEG1-SLAM304.Log.Alarm.LOW.Divert2Failed.558,MetricClass=NONE,ServiceName=FCAutoSlamClientService,Stat=sum,Period=OneDay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</si>
  <si>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SchemaName=Service,Client=ALL,DataSet=Prod,Host=ALL,HostGroup=ALL,Instance=NONE,Marketplace=GEG1,MethodName=ALL,Metric=Count.AutoSlam.GEG1.GEG1-SLAM304.Log.Alarm.LOW.JamAtDivert2Chute.557,MetricClass=NONE,ServiceName=FCAutoSlamClientService,Stat=sum,Period=OneDay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</si>
  <si>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SchemaName=Service,Client=ALL,DataSet=Prod,Host=ALL,HostGroup=ALL,Instance=NONE,Marketplace=GEG1,MethodName=ALL,Metric=Count.AutoSlam.GEG1.GEG1-SLAM304.Log.Alarm.LOW.JamAtStraightExit.503,MetricClass=NONE,ServiceName=FCAutoSlamClientService,Stat=sum,Period=OneDay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</si>
  <si>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SchemaName=Service,Client=ALL,DataSet=Prod,Host=ALL,HostGroup=ALL,Instance=NONE,Marketplace=GEG1,MethodName=ALL,Metric=Count.AutoSlam.GEG1.GEG1-SLAM304.Log.Alarm.LOW.LPFailOnLostRtry.460,MetricClass=NONE,ServiceName=FCAutoSlamClientService,Stat=sum,Period=OneDay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</si>
  <si>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</si>
  <si>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SchemaName=Service,Client=ALL,DataSet=Prod,Host=ALL,HostGroup=ALL,Instance=NONE,Marketplace=GEG1,MethodName=ALL,Metric=Count.AutoSlam.GEG1.GEG1-SLAM304.Log.Alarm.MEDIUM.JamAtMeter1.205,MetricClass=NONE,ServiceName=FCAutoSlamClientService,Stat=sum,Period=OneDay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</si>
  <si>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SchemaName=Service,Client=ALL,DataSet=Prod,Host=ALL,HostGroup=ALL,Instance=NONE,Marketplace=GEG1,MethodName=ALL,Metric=Count.AutoSlam.GEG1.GEG1-SLAM304.Log.Alarm.MEDIUM.JamAtMeter2Exit.207,MetricClass=NONE,ServiceName=FCAutoSlamClientService,Stat=sum,Period=OneDay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</si>
  <si>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</si>
  <si>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</si>
  <si>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SchemaName=Service,Client=ALL,DataSet=Prod,Host=ALL,HostGroup=ALL,Instance=NONE,Marketplace=GEG1,MethodName=ALL,Metric=Count.AutoSlam.GEG1.GEG1-SLAM304.Log.Alarm.WARNING.AutoFlushing.26,MetricClass=NONE,ServiceName=FCAutoSlamClientService,Stat=sum,Period=OneDay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</si>
  <si>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</si>
  <si>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</si>
  <si>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SchemaName=Service,Client=ALL,DataSet=Prod,Host=ALL,HostGroup=ALL,Instance=NONE,Marketplace=GEG1,MethodName=ALL,Metric=Count.AutoSlam.GEG1.GEG1-SLAM304.Log.Alarm.WARNING.NoLabelOnTamp.353,MetricClass=NONE,ServiceName=FCAutoSlamClientService,Stat=sum,Period=OneDay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</si>
  <si>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</si>
  <si>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SchemaName=Service,Client=ALL,DataSet=Prod,Host=ALL,HostGroup=ALL,Instance=NONE,Marketplace=GEG1,MethodName=ALL,Metric=Count.AutoSlam.GEG1.GEG1-SLAM3041.StopToApply.WaitforLabel,MetricClass=NONE,ServiceName=FCAutoSlamClientService,Stat=sum,Period=OneDay</t>
  </si>
  <si>
    <t>SchemaName=Service,Client=ALL,DataSet=Prod,Host=ALL,HostGroup=ALL,Instance=NONE,Marketplace=GEG1,MethodName=ALL,Metric=Count.AutoSlam.GEG1.GEG1-SLAM3042.StopToApply.WaitforLabel,MetricClass=NONE,ServiceName=FCAutoSlamClientService,Stat=sum,Period=OneDay</t>
  </si>
  <si>
    <t>SchemaName=Service,Client=ALL,DataSet=Prod,Host=ALL,HostGroup=ALL,Instance=NONE,Marketplace=GEG1,MethodName=ALL,Metric=Count.AutoSlam.GEG1.GEG1-SLAM305.Log.Alarm.HIGH.JamAtApply1Xfr.351,MetricClass=NONE,ServiceName=FCAutoSlamClientService,Stat=sum,Period=OneDay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</si>
  <si>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SchemaName=Service,Client=ALL,DataSet=Prod,Host=ALL,HostGroup=ALL,Instance=NONE,Marketplace=GEG1,MethodName=ALL,Metric=Count.AutoSlam.GEG1.GEG1-SLAM305.Log.Alarm.HIGH.JamAtApply2Xfr.401,MetricClass=NONE,ServiceName=FCAutoSlamClientService,Stat=sum,Period=OneDay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</si>
  <si>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SchemaName=Service,Client=ALL,DataSet=Prod,Host=ALL,HostGroup=ALL,Instance=NONE,Marketplace=GEG1,MethodName=ALL,Metric=Count.AutoSlam.GEG1.GEG1-SLAM305.Log.Alarm.HIGH.JamAtScaleExitPE.254,MetricClass=NONE,ServiceName=FCAutoSlamClientService,Stat=sum,Period=OneDay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</si>
  <si>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SchemaName=Service,Client=ALL,DataSet=Prod,Host=ALL,HostGroup=ALL,Instance=NONE,Marketplace=GEG1,MethodName=ALL,Metric=Count.AutoSlam.GEG1.GEG1-SLAM305.Log.Alarm.HIGH.JamAtScaleInd.253,MetricClass=NONE,ServiceName=FCAutoSlamClientService,Stat=sum,Period=OneDay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</si>
  <si>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SchemaName=Service,Client=ALL,DataSet=Prod,Host=ALL,HostGroup=ALL,Instance=NONE,Marketplace=GEG1,MethodName=ALL,Metric=Count.AutoSlam.GEG1.GEG1-SLAM305.Log.Alarm.HIGH.LostPkgsApply1Ind.360,MetricClass=NONE,ServiceName=FCAutoSlamClientService,Stat=sum,Period=OneDay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</si>
  <si>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SchemaName=Service,Client=ALL,DataSet=Prod,Host=ALL,HostGroup=ALL,Instance=NONE,Marketplace=GEG1,MethodName=ALL,Metric=Count.AutoSlam.GEG1.GEG1-SLAM305.Log.Alarm.HIGH.LostPkgsApply2Ind.410,MetricClass=NONE,ServiceName=FCAutoSlamClientService,Stat=sum,Period=OneDay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</si>
  <si>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SchemaName=Service,Client=ALL,DataSet=Prod,Host=ALL,HostGroup=ALL,Instance=NONE,Marketplace=GEG1,MethodName=ALL,Metric=Count.AutoSlam.GEG1.GEG1-SLAM305.Log.Alarm.HIGH.LostPkgsAtBuffer.301,MetricClass=NONE,ServiceName=FCAutoSlamClientService,Stat=sum,Period=OneDay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</si>
  <si>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SchemaName=Service,Client=ALL,DataSet=Prod,Host=ALL,HostGroup=ALL,Instance=NONE,Marketplace=GEG1,MethodName=ALL,Metric=Count.AutoSlam.GEG1.GEG1-SLAM305.Log.Alarm.HIGH.LostPkgsVerifyInd.458,MetricClass=NONE,ServiceName=FCAutoSlamClientService,Stat=sum,Period=OneDay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</si>
  <si>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SchemaName=Service,Client=ALL,DataSet=Prod,Host=ALL,HostGroup=ALL,Instance=NONE,Marketplace=GEG1,MethodName=ALL,Metric=Count.AutoSlam.GEG1.GEG1-SLAM305.Log.Alarm.HIGH.ScannerOutOfSync.257,MetricClass=NONE,ServiceName=FCAutoSlamClientService,Stat=sum,Period=OneDay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</si>
  <si>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SchemaName=Service,Client=ALL,DataSet=Prod,Host=ALL,HostGroup=ALL,Instance=NONE,Marketplace=GEG1,MethodName=ALL,Metric=Count.AutoSlam.GEG1.GEG1-SLAM305.Log.Alarm.LOW.Divert2Failed.558,MetricClass=NONE,ServiceName=FCAutoSlamClientService,Stat=sum,Period=OneDay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</si>
  <si>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SchemaName=Service,Client=ALL,DataSet=Prod,Host=ALL,HostGroup=ALL,Instance=NONE,Marketplace=GEG1,MethodName=ALL,Metric=Count.AutoSlam.GEG1.GEG1-SLAM305.Log.Alarm.LOW.JamAtDivert1.457,MetricClass=NONE,ServiceName=FCAutoSlamClientService,Stat=sum,Period=OneDay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</si>
  <si>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SchemaName=Service,Client=ALL,DataSet=Prod,Host=ALL,HostGroup=ALL,Instance=NONE,Marketplace=GEG1,MethodName=ALL,Metric=Count.AutoSlam.GEG1.GEG1-SLAM305.Log.Alarm.LOW.JamAtDivert2Chute.557,MetricClass=NONE,ServiceName=FCAutoSlamClientService,Stat=sum,Period=OneDay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</si>
  <si>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SchemaName=Service,Client=ALL,DataSet=Prod,Host=ALL,HostGroup=ALL,Instance=NONE,Marketplace=GEG1,MethodName=ALL,Metric=Count.AutoSlam.GEG1.GEG1-SLAM305.Log.Alarm.LOW.JamAtStraightExit.503,MetricClass=NONE,ServiceName=FCAutoSlamClientService,Stat=sum,Period=OneDay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</si>
  <si>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SchemaName=Service,Client=ALL,DataSet=Prod,Host=ALL,HostGroup=ALL,Instance=NONE,Marketplace=GEG1,MethodName=ALL,Metric=Count.AutoSlam.GEG1.GEG1-SLAM305.Log.Alarm.LOW.LPFailOnLostRtry.460,MetricClass=NONE,ServiceName=FCAutoSlamClientService,Stat=sum,Period=OneDay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</si>
  <si>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</si>
  <si>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</si>
  <si>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SchemaName=Service,Client=ALL,DataSet=Prod,Host=ALL,HostGroup=ALL,Instance=NONE,Marketplace=GEG1,MethodName=ALL,Metric=Count.AutoSlam.GEG1.GEG1-SLAM305.Log.Alarm.MEDIUM.JamAtMeter2Exit.207,MetricClass=NONE,ServiceName=FCAutoSlamClientService,Stat=sum,Period=OneDay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</si>
  <si>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</si>
  <si>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</si>
  <si>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SchemaName=Service,Client=ALL,DataSet=Prod,Host=ALL,HostGroup=ALL,Instance=NONE,Marketplace=GEG1,MethodName=ALL,Metric=Count.AutoSlam.GEG1.GEG1-SLAM305.Log.Alarm.WARNING.AutoFlushing.26,MetricClass=NONE,ServiceName=FCAutoSlamClientService,Stat=sum,Period=OneDay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</si>
  <si>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</si>
  <si>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</si>
  <si>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</si>
  <si>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SchemaName=Service,Client=ALL,DataSet=Prod,Host=ALL,HostGroup=ALL,Instance=NONE,Marketplace=GEG1,MethodName=ALL,Metric=Count.AutoSlam.GEG1.GEG1-SLAM305.Log.Alarm.WARNING.NoLabelOnTamp.353,MetricClass=NONE,ServiceName=FCAutoSlamClientService,Stat=sum,Period=OneDay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</si>
  <si>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SchemaName=Service,Client=ALL,DataSet=Prod,Host=ALL,HostGroup=ALL,Instance=NONE,Marketplace=GEG1,MethodName=ALL,Metric=Count.AutoSlam.GEG1.GEG1-SLAM305.Log.Alarm.WARNING.NoLabelOnTamp.403,MetricClass=NONE,ServiceName=FCAutoSlamClientService,Stat=sum,Period=OneDay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</si>
  <si>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</si>
  <si>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SchemaName=Service,Client=ALL,DataSet=Prod,Host=ALL,HostGroup=ALL,Instance=NONE,Marketplace=GEG1,MethodName=ALL,Metric=Count.AutoSlam.GEG1.GEG1-SLAM3051.StopToApply.WaitforLabel,MetricClass=NONE,ServiceName=FCAutoSlamClientService,Stat=sum,Period=OneDay</t>
  </si>
  <si>
    <t>SchemaName=Service,Client=ALL,DataSet=Prod,Host=ALL,HostGroup=ALL,Instance=NONE,Marketplace=GEG1,MethodName=ALL,Metric=Count.AutoSlam.GEG1.GEG1-SLAM3052.StopToApply.WaitforLabel,MetricClass=NONE,ServiceName=FCAutoSlamClientService,Stat=sum,Period=OneDay</t>
  </si>
  <si>
    <t>SchemaName=Service,Client=ALL,DataSet=Prod,Host=ALL,HostGroup=ALL,Instance=NONE,Marketplace=GEG1,MethodName=ALL,Metric=Count.AutoSlam.GEG1.GEG1-SLAM306.Log.Alarm.HIGH.JamAtApply1Xfr.351,MetricClass=NONE,ServiceName=FCAutoSlamClientService,Stat=sum,Period=OneDay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</si>
  <si>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SchemaName=Service,Client=ALL,DataSet=Prod,Host=ALL,HostGroup=ALL,Instance=NONE,Marketplace=GEG1,MethodName=ALL,Metric=Count.AutoSlam.GEG1.GEG1-SLAM306.Log.Alarm.HIGH.JamAtApply2Xfr.401,MetricClass=NONE,ServiceName=FCAutoSlamClientService,Stat=sum,Period=OneDay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</si>
  <si>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SchemaName=Service,Client=ALL,DataSet=Prod,Host=ALL,HostGroup=ALL,Instance=NONE,Marketplace=GEG1,MethodName=ALL,Metric=Count.AutoSlam.GEG1.GEG1-SLAM306.Log.Alarm.HIGH.JamAtScaleExitPE.254,MetricClass=NONE,ServiceName=FCAutoSlamClientService,Stat=sum,Period=OneDay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</si>
  <si>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SchemaName=Service,Client=ALL,DataSet=Prod,Host=ALL,HostGroup=ALL,Instance=NONE,Marketplace=GEG1,MethodName=ALL,Metric=Count.AutoSlam.GEG1.GEG1-SLAM306.Log.Alarm.HIGH.JamAtScaleInd.253,MetricClass=NONE,ServiceName=FCAutoSlamClientService,Stat=sum,Period=OneDay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</si>
  <si>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SchemaName=Service,Client=ALL,DataSet=Prod,Host=ALL,HostGroup=ALL,Instance=NONE,Marketplace=GEG1,MethodName=ALL,Metric=Count.AutoSlam.GEG1.GEG1-SLAM306.Log.Alarm.HIGH.LostPkgsApply1Ind.360,MetricClass=NONE,ServiceName=FCAutoSlamClientService,Stat=sum,Period=OneDay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</si>
  <si>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SchemaName=Service,Client=ALL,DataSet=Prod,Host=ALL,HostGroup=ALL,Instance=NONE,Marketplace=GEG1,MethodName=ALL,Metric=Count.AutoSlam.GEG1.GEG1-SLAM306.Log.Alarm.HIGH.LostPkgsApply2Ind.410,MetricClass=NONE,ServiceName=FCAutoSlamClientService,Stat=sum,Period=OneDay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</si>
  <si>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SchemaName=Service,Client=ALL,DataSet=Prod,Host=ALL,HostGroup=ALL,Instance=NONE,Marketplace=GEG1,MethodName=ALL,Metric=Count.AutoSlam.GEG1.GEG1-SLAM306.Log.Alarm.HIGH.LostPkgsAtBuffer.301,MetricClass=NONE,ServiceName=FCAutoSlamClientService,Stat=sum,Period=OneDay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</si>
  <si>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SchemaName=Service,Client=ALL,DataSet=Prod,Host=ALL,HostGroup=ALL,Instance=NONE,Marketplace=GEG1,MethodName=ALL,Metric=Count.AutoSlam.GEG1.GEG1-SLAM306.Log.Alarm.HIGH.LostPkgsVerifyInd.458,MetricClass=NONE,ServiceName=FCAutoSlamClientService,Stat=sum,Period=OneDay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</si>
  <si>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SchemaName=Service,Client=ALL,DataSet=Prod,Host=ALL,HostGroup=ALL,Instance=NONE,Marketplace=GEG1,MethodName=ALL,Metric=Count.AutoSlam.GEG1.GEG1-SLAM306.Log.Alarm.HIGH.ScannerOutOfSync.455,MetricClass=NONE,ServiceName=FCAutoSlamClientService,Stat=sum,Period=OneDay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</si>
  <si>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SchemaName=Service,Client=ALL,DataSet=Prod,Host=ALL,HostGroup=ALL,Instance=NONE,Marketplace=GEG1,MethodName=ALL,Metric=Count.AutoSlam.GEG1.GEG1-SLAM306.Log.Alarm.LOW.Divert2Failed.558,MetricClass=NONE,ServiceName=FCAutoSlamClientService,Stat=sum,Period=OneDay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</si>
  <si>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SchemaName=Service,Client=ALL,DataSet=Prod,Host=ALL,HostGroup=ALL,Instance=NONE,Marketplace=GEG1,MethodName=ALL,Metric=Count.AutoSlam.GEG1.GEG1-SLAM306.Log.Alarm.LOW.JamAtStraightExit.503,MetricClass=NONE,ServiceName=FCAutoSlamClientService,Stat=sum,Period=OneDay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</si>
  <si>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SchemaName=Service,Client=ALL,DataSet=Prod,Host=ALL,HostGroup=ALL,Instance=NONE,Marketplace=GEG1,MethodName=ALL,Metric=Count.AutoSlam.GEG1.GEG1-SLAM306.Log.Alarm.LOW.LPFailOnLostRtry.460,MetricClass=NONE,ServiceName=FCAutoSlamClientService,Stat=sum,Period=OneDay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</si>
  <si>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</si>
  <si>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</si>
  <si>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SchemaName=Service,Client=ALL,DataSet=Prod,Host=ALL,HostGroup=ALL,Instance=NONE,Marketplace=GEG1,MethodName=ALL,Metric=Count.AutoSlam.GEG1.GEG1-SLAM306.Log.Alarm.MEDIUM.JamAtMeter1.205,MetricClass=NONE,ServiceName=FCAutoSlamClientService,Stat=sum,Period=OneDay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</si>
  <si>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SchemaName=Service,Client=ALL,DataSet=Prod,Host=ALL,HostGroup=ALL,Instance=NONE,Marketplace=GEG1,MethodName=ALL,Metric=Count.AutoSlam.GEG1.GEG1-SLAM306.Log.Alarm.MEDIUM.JamAtMeter2Exit.207,MetricClass=NONE,ServiceName=FCAutoSlamClientService,Stat=sum,Period=OneDay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</si>
  <si>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</si>
  <si>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</si>
  <si>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SchemaName=Service,Client=ALL,DataSet=Prod,Host=ALL,HostGroup=ALL,Instance=NONE,Marketplace=GEG1,MethodName=ALL,Metric=Count.AutoSlam.GEG1.GEG1-SLAM306.Log.Alarm.WARNING.AutoFlushing.26,MetricClass=NONE,ServiceName=FCAutoSlamClientService,Stat=sum,Period=OneDay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</si>
  <si>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SchemaName=Service,Client=ALL,DataSet=Prod,Host=ALL,HostGroup=ALL,Instance=NONE,Marketplace=GEG1,MethodName=ALL,Metric=Count.AutoSlam.GEG1.GEG1-SLAM306.Log.Alarm.WARNING.NoLabelOnTamp.353,MetricClass=NONE,ServiceName=FCAutoSlamClientService,Stat=sum,Period=OneDay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</si>
  <si>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SchemaName=Service,Client=ALL,DataSet=Prod,Host=ALL,HostGroup=ALL,Instance=NONE,Marketplace=GEG1,MethodName=ALL,Metric=Count.AutoSlam.GEG1.GEG1-SLAM306.Log.Alarm.WARNING.NoLabelOnTamp.403,MetricClass=NONE,ServiceName=FCAutoSlamClientService,Stat=sum,Period=OneDay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</si>
  <si>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</si>
  <si>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SchemaName=Service,Client=ALL,DataSet=Prod,Host=ALL,HostGroup=ALL,Instance=NONE,Marketplace=GEG1,MethodName=ALL,Metric=Count.AutoSlam.GEG1.GEG1-SLAM3061.StopToApply.WaitforLabel,MetricClass=NONE,ServiceName=FCAutoSlamClientService,Stat=sum,Period=OneDay</t>
  </si>
  <si>
    <t>SchemaName=Service,Client=ALL,DataSet=Prod,Host=ALL,HostGroup=ALL,Instance=NONE,Marketplace=GEG1,MethodName=ALL,Metric=Count.AutoSlam.GEG1.GEG1-SLAM3062.StopToApply.WaitforLabel,MetricClass=NONE,ServiceName=FCAutoSlamClientService,Stat=sum,Period=OneDay</t>
  </si>
  <si>
    <t>SchemaName=Service,Client=ALL,DataSet=Prod,Host=ALL,HostGroup=ALL,Instance=NONE,Marketplace=GEG1,MethodName=ALL,Metric=Count.AutoSlam.GEG1.GEG1-SLAM307.Log.Alarm.HIGH.JamAtApply1Xfr.351,MetricClass=NONE,ServiceName=FCAutoSlamClientService,Stat=sum,Period=OneDay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</si>
  <si>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SchemaName=Service,Client=ALL,DataSet=Prod,Host=ALL,HostGroup=ALL,Instance=NONE,Marketplace=GEG1,MethodName=ALL,Metric=Count.AutoSlam.GEG1.GEG1-SLAM307.Log.Alarm.HIGH.JamAtApply2Xfr.401,MetricClass=NONE,ServiceName=FCAutoSlamClientService,Stat=sum,Period=OneDay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</si>
  <si>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SchemaName=Service,Client=ALL,DataSet=Prod,Host=ALL,HostGroup=ALL,Instance=NONE,Marketplace=GEG1,MethodName=ALL,Metric=Count.AutoSlam.GEG1.GEG1-SLAM307.Log.Alarm.HIGH.JamAtScaleExitPE.254,MetricClass=NONE,ServiceName=FCAutoSlamClientService,Stat=sum,Period=OneDay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</si>
  <si>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SchemaName=Service,Client=ALL,DataSet=Prod,Host=ALL,HostGroup=ALL,Instance=NONE,Marketplace=GEG1,MethodName=ALL,Metric=Count.AutoSlam.GEG1.GEG1-SLAM307.Log.Alarm.HIGH.JamAtScaleInd.253,MetricClass=NONE,ServiceName=FCAutoSlamClientService,Stat=sum,Period=OneDay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</si>
  <si>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SchemaName=Service,Client=ALL,DataSet=Prod,Host=ALL,HostGroup=ALL,Instance=NONE,Marketplace=GEG1,MethodName=ALL,Metric=Count.AutoSlam.GEG1.GEG1-SLAM307.Log.Alarm.HIGH.LostPkgsApply1Ind.360,MetricClass=NONE,ServiceName=FCAutoSlamClientService,Stat=sum,Period=OneDay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</si>
  <si>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SchemaName=Service,Client=ALL,DataSet=Prod,Host=ALL,HostGroup=ALL,Instance=NONE,Marketplace=GEG1,MethodName=ALL,Metric=Count.AutoSlam.GEG1.GEG1-SLAM307.Log.Alarm.HIGH.LostPkgsApply2Ind.410,MetricClass=NONE,ServiceName=FCAutoSlamClientService,Stat=sum,Period=OneDay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</si>
  <si>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SchemaName=Service,Client=ALL,DataSet=Prod,Host=ALL,HostGroup=ALL,Instance=NONE,Marketplace=GEG1,MethodName=ALL,Metric=Count.AutoSlam.GEG1.GEG1-SLAM307.Log.Alarm.HIGH.LostPkgsAtBuffer.301,MetricClass=NONE,ServiceName=FCAutoSlamClientService,Stat=sum,Period=OneDay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</si>
  <si>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SchemaName=Service,Client=ALL,DataSet=Prod,Host=ALL,HostGroup=ALL,Instance=NONE,Marketplace=GEG1,MethodName=ALL,Metric=Count.AutoSlam.GEG1.GEG1-SLAM307.Log.Alarm.HIGH.LostPkgsVerifyInd.458,MetricClass=NONE,ServiceName=FCAutoSlamClientService,Stat=sum,Period=OneDay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</si>
  <si>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SchemaName=Service,Client=ALL,DataSet=Prod,Host=ALL,HostGroup=ALL,Instance=NONE,Marketplace=GEG1,MethodName=ALL,Metric=Count.AutoSlam.GEG1.GEG1-SLAM307.Log.Alarm.HIGH.ScannerOutOfSync.257,MetricClass=NONE,ServiceName=FCAutoSlamClientService,Stat=sum,Period=OneDay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</si>
  <si>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SchemaName=Service,Client=ALL,DataSet=Prod,Host=ALL,HostGroup=ALL,Instance=NONE,Marketplace=GEG1,MethodName=ALL,Metric=Count.AutoSlam.GEG1.GEG1-SLAM307.Log.Alarm.HIGH.ScannerOutOfSync.455,MetricClass=NONE,ServiceName=FCAutoSlamClientService,Stat=sum,Period=OneDay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</si>
  <si>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SchemaName=Service,Client=ALL,DataSet=Prod,Host=ALL,HostGroup=ALL,Instance=NONE,Marketplace=GEG1,MethodName=ALL,Metric=Count.AutoSlam.GEG1.GEG1-SLAM307.Log.Alarm.LOW.Divert1Failed.552,MetricClass=NONE,ServiceName=FCAutoSlamClientService,Stat=sum,Period=OneDay</t>
  </si>
  <si>
    <t>SchemaName=Service,Client=ALL,DataSet=Prod,Host=ALL,HostGroup=ALL,Instance=NONE,Marketplace=GEG1,MethodName=ALL,Metric=Count.AutoSlam.GEG1.GEG1-SLAM307.Log.Alarm.LOW.Divert2Failed.558,MetricClass=NONE,ServiceName=FCAutoSlamClientService,Stat=sum,Period=OneDay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</si>
  <si>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SchemaName=Service,Client=ALL,DataSet=Prod,Host=ALL,HostGroup=ALL,Instance=NONE,Marketplace=GEG1,MethodName=ALL,Metric=Count.AutoSlam.GEG1.GEG1-SLAM307.Log.Alarm.LOW.JamAtDivert1.457,MetricClass=NONE,ServiceName=FCAutoSlamClientService,Stat=sum,Period=OneDay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</si>
  <si>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SchemaName=Service,Client=ALL,DataSet=Prod,Host=ALL,HostGroup=ALL,Instance=NONE,Marketplace=GEG1,MethodName=ALL,Metric=Count.AutoSlam.GEG1.GEG1-SLAM307.Log.Alarm.LOW.JamAtStraightExit.503,MetricClass=NONE,ServiceName=FCAutoSlamClientService,Stat=sum,Period=OneDay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</si>
  <si>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SchemaName=Service,Client=ALL,DataSet=Prod,Host=ALL,HostGroup=ALL,Instance=NONE,Marketplace=GEG1,MethodName=ALL,Metric=Count.AutoSlam.GEG1.GEG1-SLAM307.Log.Alarm.LOW.LPFailOnLostRtry.460,MetricClass=NONE,ServiceName=FCAutoSlamClientService,Stat=sum,Period=OneDay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</si>
  <si>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</si>
  <si>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</si>
  <si>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</si>
  <si>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SchemaName=Service,Client=ALL,DataSet=Prod,Host=ALL,HostGroup=ALL,Instance=NONE,Marketplace=GEG1,MethodName=ALL,Metric=Count.AutoSlam.GEG1.GEG1-SLAM307.Log.Alarm.WARNING.AutoFlushing.26,MetricClass=NONE,ServiceName=FCAutoSlamClientService,Stat=sum,Period=OneDay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</si>
  <si>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</si>
  <si>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</si>
  <si>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SchemaName=Service,Client=ALL,DataSet=Prod,Host=ALL,HostGroup=ALL,Instance=NONE,Marketplace=GEG1,MethodName=ALL,Metric=Count.AutoSlam.GEG1.GEG1-SLAM307.Log.Alarm.WARNING.NoLabelOnTamp.353,MetricClass=NONE,ServiceName=FCAutoSlamClientService,Stat=sum,Period=OneDay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</si>
  <si>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SchemaName=Service,Client=ALL,DataSet=Prod,Host=ALL,HostGroup=ALL,Instance=NONE,Marketplace=GEG1,MethodName=ALL,Metric=Count.AutoSlam.GEG1.GEG1-SLAM307.Log.Alarm.WARNING.NoLabelOnTamp.403,MetricClass=NONE,ServiceName=FCAutoSlamClientService,Stat=sum,Period=OneDay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</si>
  <si>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</si>
  <si>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SchemaName=Service,Client=ALL,DataSet=Prod,Host=ALL,HostGroup=ALL,Instance=NONE,Marketplace=GEG1,MethodName=ALL,Metric=Count.AutoSlam.GEG1.GEG1-SLAM3071.StopToApply.WaitforLabel,MetricClass=NONE,ServiceName=FCAutoSlamClientService,Stat=sum,Period=OneDay</t>
  </si>
  <si>
    <t>SchemaName=Service,Client=ALL,DataSet=Prod,Host=ALL,HostGroup=ALL,Instance=NONE,Marketplace=GEG1,MethodName=ALL,Metric=Count.AutoSlam.GEG1.GEG1-SLAM3072.StopToApply.WaitforLabel,MetricClass=NONE,ServiceName=FCAutoSlamClientService,Stat=sum,Period=OneDay</t>
  </si>
  <si>
    <t>ALL Count.AutoSlam.GEG1.10.GEG1-SLAM2101.Kickout.Controller.NoSorterAvailable sum</t>
  </si>
  <si>
    <t>ALL Count.AutoSlam.GEG1.10.GEG1-SLAM2101.Kickout.RestrictionAuthority.NonShippableHazmat sum</t>
  </si>
  <si>
    <t>ALL Count.AutoSlam.GEG1.10.GEG1-SLAM2101.Kickout.Ship.AutoFlushFailure sum</t>
  </si>
  <si>
    <t>ALL Count.AutoSlam.GEG1.10.GEG1-SLAM2101.Kickout.Ship.ExtraHazmatLabel sum</t>
  </si>
  <si>
    <t>ALL Count.AutoSlam.GEG1.10.GEG1-SLAM2101.Kickout.Ship.LargerThanRecommendedBoxFailure sum</t>
  </si>
  <si>
    <t>ALL Count.AutoSlam.GEG1.10.GEG1-SLAM2101.Kickout.Ship.MissingHazmatLabel sum</t>
  </si>
  <si>
    <t>ALL Count.AutoSlam.GEG1.10.GEG1-SLAM2101.Kickout.Ship.WeightOutOfTolerance sum</t>
  </si>
  <si>
    <t>ALL Count.AutoSlam.GEG1.10.GEG1-SLAM2102.Kickout.Controller.NoSorterAvailable sum</t>
  </si>
  <si>
    <t>ALL Count.AutoSlam.GEG1.10.GEG1-SLAM2102.Kickout.RestrictionAuthority.NonShippableHazmat sum</t>
  </si>
  <si>
    <t>ALL Count.AutoSlam.GEG1.10.GEG1-SLAM2102.Kickout.Ship.AutoFlushFailure sum</t>
  </si>
  <si>
    <t>ALL Count.AutoSlam.GEG1.10.GEG1-SLAM2102.Kickout.Ship.ExtraHazmatLabel sum</t>
  </si>
  <si>
    <t>ALL Count.AutoSlam.GEG1.10.GEG1-SLAM2102.Kickout.Ship.LargerThanRecommendedBoxFailure sum</t>
  </si>
  <si>
    <t>ALL Count.AutoSlam.GEG1.10.GEG1-SLAM2102.Kickout.Ship.MissingHazmatLabel sum</t>
  </si>
  <si>
    <t>ALL Count.AutoSlam.GEG1.10.GEG1-SLAM2102.Kickout.Ship.WeightOutOfTolerance sum</t>
  </si>
  <si>
    <t>ALL Count.AutoSlam.GEG1.2.GEG1-SLAM1021.Kickout.Controller.NoSorterAvailable sum</t>
  </si>
  <si>
    <t>ALL Count.AutoSlam.GEG1.2.GEG1-SLAM1021.Kickout.RestrictionAuthority.NonShippableHazmat sum</t>
  </si>
  <si>
    <t>ALL Count.AutoSlam.GEG1.2.GEG1-SLAM1021.Kickout.Ship.AutoFlushFailure sum</t>
  </si>
  <si>
    <t>ALL Count.AutoSlam.GEG1.2.GEG1-SLAM1021.Kickout.Ship.LargerThanRecommendedBoxFailure sum</t>
  </si>
  <si>
    <t>ALL Count.AutoSlam.GEG1.2.GEG1-SLAM1021.Kickout.Ship.MissingHazmatLabel sum</t>
  </si>
  <si>
    <t>ALL Count.AutoSlam.GEG1.2.GEG1-SLAM1021.Kickout.Ship.WeightOutOfTolerance sum</t>
  </si>
  <si>
    <t>ALL Count.AutoSlam.GEG1.2.GEG1-SLAM1022.Kickout.Controller.NoSorterAvailable sum</t>
  </si>
  <si>
    <t>ALL Count.AutoSlam.GEG1.2.GEG1-SLAM1022.Kickout.RestrictionAuthority.NonShippableHazmat sum</t>
  </si>
  <si>
    <t>ALL Count.AutoSlam.GEG1.2.GEG1-SLAM1022.Kickout.Ship.AutoFlushFailure sum</t>
  </si>
  <si>
    <t>ALL Count.AutoSlam.GEG1.2.GEG1-SLAM1022.Kickout.Ship.LargerThanRecommendedBoxFailure sum</t>
  </si>
  <si>
    <t>ALL Count.AutoSlam.GEG1.2.GEG1-SLAM1022.Kickout.Ship.MissingHazmatLabel sum</t>
  </si>
  <si>
    <t>ALL Count.AutoSlam.GEG1.2.GEG1-SLAM1022.Kickout.Ship.WeightOutOfTolerance sum</t>
  </si>
  <si>
    <t>ALL Count.AutoSlam.GEG1.3.GEG1-SLAM1031.Kickout.Controller.NoSorterAvailable sum</t>
  </si>
  <si>
    <t>ALL Count.AutoSlam.GEG1.3.GEG1-SLAM1031.Kickout.RestrictionAuthority.NonShippableHazmat sum</t>
  </si>
  <si>
    <t>ALL Count.AutoSlam.GEG1.3.GEG1-SLAM1031.Kickout.Ship.AutoFlushFailure sum</t>
  </si>
  <si>
    <t>ALL Count.AutoSlam.GEG1.3.GEG1-SLAM1031.Kickout.Ship.ExtraHazmatLabel sum</t>
  </si>
  <si>
    <t>ALL Count.AutoSlam.GEG1.3.GEG1-SLAM1031.Kickout.Ship.LargerThanRecommendedBoxFailure sum</t>
  </si>
  <si>
    <t>ALL Count.AutoSlam.GEG1.3.GEG1-SLAM1031.Kickout.Ship.MissingHazmatLabel sum</t>
  </si>
  <si>
    <t>ALL Count.AutoSlam.GEG1.3.GEG1-SLAM1031.Kickout.Ship.WeightOutOfTolerance sum</t>
  </si>
  <si>
    <t>ALL Count.AutoSlam.GEG1.3.GEG1-SLAM1032.Kickout.Controller.NoSorterAvailable sum</t>
  </si>
  <si>
    <t>ALL Count.AutoSlam.GEG1.3.GEG1-SLAM1032.Kickout.RestrictionAuthority.NonShippableHazmat sum</t>
  </si>
  <si>
    <t>ALL Count.AutoSlam.GEG1.3.GEG1-SLAM1032.Kickout.Ship.AutoFlushFailure sum</t>
  </si>
  <si>
    <t>ALL Count.AutoSlam.GEG1.3.GEG1-SLAM1032.Kickout.Ship.LargerThanRecommendedBoxFailure sum</t>
  </si>
  <si>
    <t>ALL Count.AutoSlam.GEG1.3.GEG1-SLAM1032.Kickout.Ship.MissingHazmatLabel sum</t>
  </si>
  <si>
    <t>ALL Count.AutoSlam.GEG1.3.GEG1-SLAM1032.Kickout.Ship.WeightOutOfTolerance sum</t>
  </si>
  <si>
    <t>ALL Count.AutoSlam.GEG1.4.GEG1-SLAM3041.Kickout.Controller.NoSorterAvailable sum</t>
  </si>
  <si>
    <t>ALL Count.AutoSlam.GEG1.4.GEG1-SLAM3041.Kickout.RestrictionAuthority.NonShippableHazmat sum</t>
  </si>
  <si>
    <t>ALL Count.AutoSlam.GEG1.4.GEG1-SLAM3041.Kickout.Ship.AutoFlushFailure sum</t>
  </si>
  <si>
    <t>ALL Count.AutoSlam.GEG1.4.GEG1-SLAM3041.Kickout.Ship.ExtraHazmatLabel sum</t>
  </si>
  <si>
    <t>ALL Count.AutoSlam.GEG1.4.GEG1-SLAM3041.Kickout.Ship.LargerThanRecommendedBoxFailure sum</t>
  </si>
  <si>
    <t>ALL Count.AutoSlam.GEG1.4.GEG1-SLAM3041.Kickout.Ship.MissingHazmatLabel sum</t>
  </si>
  <si>
    <t>ALL Count.AutoSlam.GEG1.4.GEG1-SLAM3041.Kickout.Ship.WeightOutOfTolerance sum</t>
  </si>
  <si>
    <t>ALL Count.AutoSlam.GEG1.4.GEG1-SLAM3042.Kickout.Controller.NoSorterAvailable sum</t>
  </si>
  <si>
    <t>ALL Count.AutoSlam.GEG1.4.GEG1-SLAM3042.Kickout.RestrictionAuthority.NonShippableHazmat sum</t>
  </si>
  <si>
    <t>ALL Count.AutoSlam.GEG1.4.GEG1-SLAM3042.Kickout.Ship.AutoFlushFailure sum</t>
  </si>
  <si>
    <t>ALL Count.AutoSlam.GEG1.4.GEG1-SLAM3042.Kickout.Ship.ExtraHazmatLabel sum</t>
  </si>
  <si>
    <t>ALL Count.AutoSlam.GEG1.4.GEG1-SLAM3042.Kickout.Ship.LargerThanRecommendedBoxFailure sum</t>
  </si>
  <si>
    <t>ALL Count.AutoSlam.GEG1.4.GEG1-SLAM3042.Kickout.Ship.MissingHazmatLabel sum</t>
  </si>
  <si>
    <t>ALL Count.AutoSlam.GEG1.4.GEG1-SLAM3042.Kickout.Ship.WeightOutOfTolerance sum</t>
  </si>
  <si>
    <t>ALL Count.AutoSlam.GEG1.5.GEG1-SLAM3051.Kickout.Controller.NoSorterAvailable sum</t>
  </si>
  <si>
    <t>ALL Count.AutoSlam.GEG1.5.GEG1-SLAM3051.Kickout.RestrictionAuthority.NonShippableHazmat sum</t>
  </si>
  <si>
    <t>ALL Count.AutoSlam.GEG1.5.GEG1-SLAM3051.Kickout.Ship.AutoFlushFailure sum</t>
  </si>
  <si>
    <t>ALL Count.AutoSlam.GEG1.5.GEG1-SLAM3051.Kickout.Ship.ExtraHazmatLabel sum</t>
  </si>
  <si>
    <t>ALL Count.AutoSlam.GEG1.5.GEG1-SLAM3051.Kickout.Ship.LargerThanRecommendedBoxFailure sum</t>
  </si>
  <si>
    <t>ALL Count.AutoSlam.GEG1.5.GEG1-SLAM3051.Kickout.Ship.MissingHazmatLabel sum</t>
  </si>
  <si>
    <t>ALL Count.AutoSlam.GEG1.5.GEG1-SLAM3051.Kickout.Ship.WeightOutOfTolerance sum</t>
  </si>
  <si>
    <t>ALL Count.AutoSlam.GEG1.5.GEG1-SLAM3052.Kickout.Controller.NoSorterAvailable sum</t>
  </si>
  <si>
    <t>ALL Count.AutoSlam.GEG1.5.GEG1-SLAM3052.Kickout.Ship.AutoFlushFailure sum</t>
  </si>
  <si>
    <t>ALL Count.AutoSlam.GEG1.5.GEG1-SLAM3052.Kickout.Ship.ExtraHazmatLabel sum</t>
  </si>
  <si>
    <t>ALL Count.AutoSlam.GEG1.5.GEG1-SLAM3052.Kickout.Ship.LargerThanRecommendedBoxFailure sum</t>
  </si>
  <si>
    <t>ALL Count.AutoSlam.GEG1.5.GEG1-SLAM3052.Kickout.Ship.MissingHazmatLabel sum</t>
  </si>
  <si>
    <t>ALL Count.AutoSlam.GEG1.5.GEG1-SLAM3052.Kickout.Ship.WeightOutOfTolerance sum</t>
  </si>
  <si>
    <t>ALL Count.AutoSlam.GEG1.6.GEG1-SLAM3061.Kickout.Controller.NoSorterAvailable sum</t>
  </si>
  <si>
    <t>ALL Count.AutoSlam.GEG1.6.GEG1-SLAM3061.Kickout.RestrictionAuthority.NonShippableHazmat sum</t>
  </si>
  <si>
    <t>ALL Count.AutoSlam.GEG1.6.GEG1-SLAM3061.Kickout.Ship.AutoFlushFailure sum</t>
  </si>
  <si>
    <t>ALL Count.AutoSlam.GEG1.6.GEG1-SLAM3061.Kickout.Ship.ExtraHazmatLabel sum</t>
  </si>
  <si>
    <t>ALL Count.AutoSlam.GEG1.6.GEG1-SLAM3061.Kickout.Ship.LargerThanRecommendedBoxFailure sum</t>
  </si>
  <si>
    <t>ALL Count.AutoSlam.GEG1.6.GEG1-SLAM3061.Kickout.Ship.MissingHazmatLabel sum</t>
  </si>
  <si>
    <t>ALL Count.AutoSlam.GEG1.6.GEG1-SLAM3061.Kickout.Ship.WeightOutOfTolerance sum</t>
  </si>
  <si>
    <t>ALL Count.AutoSlam.GEG1.6.GEG1-SLAM3062.Kickout.Controller.NoSorterAvailable sum</t>
  </si>
  <si>
    <t>ALL Count.AutoSlam.GEG1.6.GEG1-SLAM3062.Kickout.RestrictionAuthority.NonShippableHazmat sum</t>
  </si>
  <si>
    <t>ALL Count.AutoSlam.GEG1.6.GEG1-SLAM3062.Kickout.Ship.AutoFlushFailure sum</t>
  </si>
  <si>
    <t>ALL Count.AutoSlam.GEG1.6.GEG1-SLAM3062.Kickout.Ship.ExtraHazmatLabel sum</t>
  </si>
  <si>
    <t>ALL Count.AutoSlam.GEG1.6.GEG1-SLAM3062.Kickout.Ship.LargerThanRecommendedBoxFailure sum</t>
  </si>
  <si>
    <t>ALL Count.AutoSlam.GEG1.6.GEG1-SLAM3062.Kickout.Ship.MissingHazmatLabel sum</t>
  </si>
  <si>
    <t>ALL Count.AutoSlam.GEG1.6.GEG1-SLAM3062.Kickout.Ship.WeightOutOfTolerance sum</t>
  </si>
  <si>
    <t>ALL Count.AutoSlam.GEG1.7.GEG1-SLAM3071.Kickout.Controller.NoSorterAvailable sum</t>
  </si>
  <si>
    <t>ALL Count.AutoSlam.GEG1.7.GEG1-SLAM3071.Kickout.RestrictionAuthority.NonShippableHazmat sum</t>
  </si>
  <si>
    <t>ALL Count.AutoSlam.GEG1.7.GEG1-SLAM3071.Kickout.Ship.AutoFlushFailure sum</t>
  </si>
  <si>
    <t>ALL Count.AutoSlam.GEG1.7.GEG1-SLAM3071.Kickout.Ship.ExtraHazmatLabel sum</t>
  </si>
  <si>
    <t>ALL Count.AutoSlam.GEG1.7.GEG1-SLAM3071.Kickout.Ship.LargerThanRecommendedBoxFailure sum</t>
  </si>
  <si>
    <t>ALL Count.AutoSlam.GEG1.7.GEG1-SLAM3071.Kickout.Ship.MissingHazmatLabel sum</t>
  </si>
  <si>
    <t>ALL Count.AutoSlam.GEG1.7.GEG1-SLAM3071.Kickout.Ship.WeightOutOfTolerance sum</t>
  </si>
  <si>
    <t>ALL Count.AutoSlam.GEG1.7.GEG1-SLAM3072.Kickout.Controller.NoSorterAvailable sum</t>
  </si>
  <si>
    <t>ALL Count.AutoSlam.GEG1.7.GEG1-SLAM3072.Kickout.RestrictionAuthority.NonShippableHazmat sum</t>
  </si>
  <si>
    <t>ALL Count.AutoSlam.GEG1.7.GEG1-SLAM3072.Kickout.Ship.AutoFlushFailure sum</t>
  </si>
  <si>
    <t>ALL Count.AutoSlam.GEG1.7.GEG1-SLAM3072.Kickout.Ship.ExtraHazmatLabel sum</t>
  </si>
  <si>
    <t>ALL Count.AutoSlam.GEG1.7.GEG1-SLAM3072.Kickout.Ship.LargerThanRecommendedBoxFailure sum</t>
  </si>
  <si>
    <t>ALL Count.AutoSlam.GEG1.7.GEG1-SLAM3072.Kickout.Ship.MissingHazmatLabel sum</t>
  </si>
  <si>
    <t>ALL Count.AutoSlam.GEG1.7.GEG1-SLAM3072.Kickout.Ship.WeightOutOfTolerance sum</t>
  </si>
  <si>
    <t>ALL Count.AutoSlam.GEG1.8.GEG1-SLAM2081.Kickout.Controller.NoSorterAvailable sum</t>
  </si>
  <si>
    <t>ALL Count.AutoSlam.GEG1.8.GEG1-SLAM2081.Kickout.RestrictionAuthority.NonShippableHazmat sum</t>
  </si>
  <si>
    <t>ALL Count.AutoSlam.GEG1.8.GEG1-SLAM2081.Kickout.Ship.AutoFlushFailure sum</t>
  </si>
  <si>
    <t>ALL Count.AutoSlam.GEG1.8.GEG1-SLAM2081.Kickout.Ship.LargerThanRecommendedBoxFailure sum</t>
  </si>
  <si>
    <t>ALL Count.AutoSlam.GEG1.8.GEG1-SLAM2081.Kickout.Ship.MissingHazmatLabel sum</t>
  </si>
  <si>
    <t>ALL Count.AutoSlam.GEG1.8.GEG1-SLAM2081.Kickout.Ship.WeightOutOfTolerance sum</t>
  </si>
  <si>
    <t>ALL Count.AutoSlam.GEG1.8.GEG1-SLAM2082.Kickout.Controller.NoSorterAvailable sum</t>
  </si>
  <si>
    <t>ALL Count.AutoSlam.GEG1.8.GEG1-SLAM2082.Kickout.RestrictionAuthority.NonShippableHazmat sum</t>
  </si>
  <si>
    <t>ALL Count.AutoSlam.GEG1.8.GEG1-SLAM2082.Kickout.Ship.AutoFlushFailure sum</t>
  </si>
  <si>
    <t>ALL Count.AutoSlam.GEG1.8.GEG1-SLAM2082.Kickout.Ship.ExtraHazmatLabel sum</t>
  </si>
  <si>
    <t>ALL Count.AutoSlam.GEG1.8.GEG1-SLAM2082.Kickout.Ship.LargerThanRecommendedBoxFailure sum</t>
  </si>
  <si>
    <t>ALL Count.AutoSlam.GEG1.8.GEG1-SLAM2082.Kickout.Ship.MissingHazmatLabel sum</t>
  </si>
  <si>
    <t>ALL Count.AutoSlam.GEG1.8.GEG1-SLAM2082.Kickout.Ship.WeightOutOfTolerance sum</t>
  </si>
  <si>
    <t>ALL Count.AutoSlam.GEG1.9.GEG1-SLAM2091.Kickout.Controller.NoSorterAvailable sum</t>
  </si>
  <si>
    <t>ALL Count.AutoSlam.GEG1.9.GEG1-SLAM2091.Kickout.RestrictionAuthority.NonShippableHazmat sum</t>
  </si>
  <si>
    <t>ALL Count.AutoSlam.GEG1.9.GEG1-SLAM2091.Kickout.Ship.AutoFlushFailure sum</t>
  </si>
  <si>
    <t>ALL Count.AutoSlam.GEG1.9.GEG1-SLAM2091.Kickout.Ship.ExtraHazmatLabel sum</t>
  </si>
  <si>
    <t>ALL Count.AutoSlam.GEG1.9.GEG1-SLAM2091.Kickout.Ship.LargerThanRecommendedBoxFailure sum</t>
  </si>
  <si>
    <t>ALL Count.AutoSlam.GEG1.9.GEG1-SLAM2091.Kickout.Ship.MissingHazmatLabel sum</t>
  </si>
  <si>
    <t>ALL Count.AutoSlam.GEG1.9.GEG1-SLAM2091.Kickout.Ship.WeightOutOfTolerance sum</t>
  </si>
  <si>
    <t>ALL Count.AutoSlam.GEG1.9.GEG1-SLAM2092.Kickout.Controller.NoSorterAvailable sum</t>
  </si>
  <si>
    <t>ALL Count.AutoSlam.GEG1.9.GEG1-SLAM2092.Kickout.RestrictionAuthority.NonShippableHazmat sum</t>
  </si>
  <si>
    <t>ALL Count.AutoSlam.GEG1.9.GEG1-SLAM2092.Kickout.Ship.AutoFlushFailure sum</t>
  </si>
  <si>
    <t>ALL Count.AutoSlam.GEG1.9.GEG1-SLAM2092.Kickout.Ship.ExtraHazmatLabel sum</t>
  </si>
  <si>
    <t>ALL Count.AutoSlam.GEG1.9.GEG1-SLAM2092.Kickout.Ship.LargerThanRecommendedBoxFailure sum</t>
  </si>
  <si>
    <t>ALL Count.AutoSlam.GEG1.9.GEG1-SLAM2092.Kickout.Ship.MissingHazmatLabel sum</t>
  </si>
  <si>
    <t>ALL Count.AutoSlam.GEG1.9.GEG1-SLAM2092.Kickout.Ship.WeightOutOfTolerance sum</t>
  </si>
  <si>
    <t>ALL Count.AutoSlam.GEG1.GEG1-SLAM102.Log.Alarm.HIGH.JamAtApply2Xfr.401 sum</t>
  </si>
  <si>
    <t>ALL Count.AutoSlam.GEG1.GEG1-SLAM102.Log.Alarm.HIGH.JamAtScaleExitPE.254 sum</t>
  </si>
  <si>
    <t>ALL Count.AutoSlam.GEG1.GEG1-SLAM102.Log.Alarm.HIGH.JamAtScaleInd.253 sum</t>
  </si>
  <si>
    <t>ALL Count.AutoSlam.GEG1.GEG1-SLAM102.Log.Alarm.HIGH.LostPkgsApply1Ind.360 sum</t>
  </si>
  <si>
    <t>ALL Count.AutoSlam.GEG1.GEG1-SLAM102.Log.Alarm.HIGH.LostPkgsApply2Ind.410 sum</t>
  </si>
  <si>
    <t>ALL Count.AutoSlam.GEG1.GEG1-SLAM102.Log.Alarm.HIGH.LostPkgsAtBuffer.301 sum</t>
  </si>
  <si>
    <t>ALL Count.AutoSlam.GEG1.GEG1-SLAM102.Log.Alarm.HIGH.LostPkgsVerifyInd.458 sum</t>
  </si>
  <si>
    <t>ALL Count.AutoSlam.GEG1.GEG1-SLAM102.Log.Alarm.HIGH.ScannerOutOfSync.257 sum</t>
  </si>
  <si>
    <t>ALL Count.AutoSlam.GEG1.GEG1-SLAM102.Log.Alarm.HIGH.ScannerOutOfSync.455 sum</t>
  </si>
  <si>
    <t>ALL Count.AutoSlam.GEG1.GEG1-SLAM102.Log.Alarm.LOW.Divert1Failed.552 sum</t>
  </si>
  <si>
    <t>ALL Count.AutoSlam.GEG1.GEG1-SLAM102.Log.Alarm.LOW.Divert2Failed.558 sum</t>
  </si>
  <si>
    <t>ALL Count.AutoSlam.GEG1.GEG1-SLAM102.Log.Alarm.LOW.JamAtDivert1.457 sum</t>
  </si>
  <si>
    <t>ALL Count.AutoSlam.GEG1.GEG1-SLAM102.Log.Alarm.LOW.JamAtDivert2Chute.557 sum</t>
  </si>
  <si>
    <t>ALL Count.AutoSlam.GEG1.GEG1-SLAM102.Log.Alarm.LOW.JamAtStraightExit.503 sum</t>
  </si>
  <si>
    <t>ALL Count.AutoSlam.GEG1.GEG1-SLAM102.Log.Alarm.LOW.LPFailOnLostRtry.460 sum</t>
  </si>
  <si>
    <t>ALL Count.AutoSlam.GEG1.GEG1-SLAM102.Log.Alarm.MEDIUM.Apply1FailedRelease.365 sum</t>
  </si>
  <si>
    <t>ALL Count.AutoSlam.GEG1.GEG1-SLAM102.Log.Alarm.MEDIUM.Apply2FailedRelease.415 sum</t>
  </si>
  <si>
    <t>ALL Count.AutoSlam.GEG1.GEG1-SLAM102.Log.Alarm.MEDIUM.JamAtMeter1.205 sum</t>
  </si>
  <si>
    <t>ALL Count.AutoSlam.GEG1.GEG1-SLAM102.Log.Alarm.MEDIUM.JamAtMeter2Exit.207 sum</t>
  </si>
  <si>
    <t>ALL Count.AutoSlam.GEG1.GEG1-SLAM102.Log.Alarm.WARNING.Apply1ZoneLostRtry.361 sum</t>
  </si>
  <si>
    <t>ALL Count.AutoSlam.GEG1.GEG1-SLAM102.Log.Alarm.WARNING.Apply2ZoneLostRtry.411 sum</t>
  </si>
  <si>
    <t>ALL Count.AutoSlam.GEG1.GEG1-SLAM102.Log.Alarm.WARNING.AutoFlushing.26 sum</t>
  </si>
  <si>
    <t>ALL Count.AutoSlam.GEG1.GEG1-SLAM102.Log.Alarm.WARNING.BufferZoneLostRetry.302 sum</t>
  </si>
  <si>
    <t>ALL Count.AutoSlam.GEG1.GEG1-SLAM102.Log.Alarm.WARNING.FrequentVacFailure.359 sum</t>
  </si>
  <si>
    <t>ALL Count.AutoSlam.GEG1.GEG1-SLAM102.Log.Alarm.WARNING.FrequentVacFailure.409 sum</t>
  </si>
  <si>
    <t>ALL Count.AutoSlam.GEG1.GEG1-SLAM102.Log.Alarm.WARNING.NoLabelOnTamp.353 sum</t>
  </si>
  <si>
    <t>ALL Count.AutoSlam.GEG1.GEG1-SLAM102.Log.Alarm.WARNING.NoLabelOnTamp.403 sum</t>
  </si>
  <si>
    <t>ALL Count.AutoSlam.GEG1.GEG1-SLAM102.Log.Alarm.WARNING.VerifyZoneLostRetry.456 sum</t>
  </si>
  <si>
    <t>ALL Count.AutoSlam.GEG1.GEG1-SLAM1021.StopToApply.WaitforLabel sum</t>
  </si>
  <si>
    <t>ALL Count.AutoSlam.GEG1.GEG1-SLAM1022.StopToApply.WaitforLabel sum</t>
  </si>
  <si>
    <t>ALL Count.AutoSlam.GEG1.GEG1-SLAM103.Log.Alarm.HIGH.JamAtApply1Xfr.351 sum</t>
  </si>
  <si>
    <t>ALL Count.AutoSlam.GEG1.GEG1-SLAM103.Log.Alarm.HIGH.JamAtApply2Xfr.401 sum</t>
  </si>
  <si>
    <t>ALL Count.AutoSlam.GEG1.GEG1-SLAM103.Log.Alarm.HIGH.JamAtScaleInd.253 sum</t>
  </si>
  <si>
    <t>ALL Count.AutoSlam.GEG1.GEG1-SLAM103.Log.Alarm.HIGH.LostPkgsApply1Ind.360 sum</t>
  </si>
  <si>
    <t>ALL Count.AutoSlam.GEG1.GEG1-SLAM103.Log.Alarm.HIGH.LostPkgsApply2Ind.410 sum</t>
  </si>
  <si>
    <t>ALL Count.AutoSlam.GEG1.GEG1-SLAM103.Log.Alarm.HIGH.LostPkgsAtBuffer.301 sum</t>
  </si>
  <si>
    <t>ALL Count.AutoSlam.GEG1.GEG1-SLAM103.Log.Alarm.HIGH.LostPkgsVerifyInd.458 sum</t>
  </si>
  <si>
    <t>ALL Count.AutoSlam.GEG1.GEG1-SLAM103.Log.Alarm.HIGH.ScannerOutOfSync.455 sum</t>
  </si>
  <si>
    <t>ALL Count.AutoSlam.GEG1.GEG1-SLAM103.Log.Alarm.LOW.Divert2Failed.558 sum</t>
  </si>
  <si>
    <t>ALL Count.AutoSlam.GEG1.GEG1-SLAM103.Log.Alarm.LOW.JamAtDivert1.457 sum</t>
  </si>
  <si>
    <t>ALL Count.AutoSlam.GEG1.GEG1-SLAM103.Log.Alarm.LOW.JamAtStraightExit.503 sum</t>
  </si>
  <si>
    <t>ALL Count.AutoSlam.GEG1.GEG1-SLAM103.Log.Alarm.LOW.LPFailOnLostRtry.460 sum</t>
  </si>
  <si>
    <t>ALL Count.AutoSlam.GEG1.GEG1-SLAM103.Log.Alarm.MEDIUM.Apply1FailedRelease.365 sum</t>
  </si>
  <si>
    <t>ALL Count.AutoSlam.GEG1.GEG1-SLAM103.Log.Alarm.MEDIUM.Apply2FailedRelease.415 sum</t>
  </si>
  <si>
    <t>ALL Count.AutoSlam.GEG1.GEG1-SLAM103.Log.Alarm.MEDIUM.JamAtMeter1.205 sum</t>
  </si>
  <si>
    <t>ALL Count.AutoSlam.GEG1.GEG1-SLAM103.Log.Alarm.MEDIUM.JamAtMeter2Exit.207 sum</t>
  </si>
  <si>
    <t>ALL Count.AutoSlam.GEG1.GEG1-SLAM103.Log.Alarm.WARNING.Apply1ZoneLostRtry.361 sum</t>
  </si>
  <si>
    <t>ALL Count.AutoSlam.GEG1.GEG1-SLAM103.Log.Alarm.WARNING.Apply2ZoneLostRtry.411 sum</t>
  </si>
  <si>
    <t>ALL Count.AutoSlam.GEG1.GEG1-SLAM103.Log.Alarm.WARNING.AutoFlushing.26 sum</t>
  </si>
  <si>
    <t>ALL Count.AutoSlam.GEG1.GEG1-SLAM103.Log.Alarm.WARNING.FrequentVacFailure.359 sum</t>
  </si>
  <si>
    <t>ALL Count.AutoSlam.GEG1.GEG1-SLAM103.Log.Alarm.WARNING.FrequentVacFailure.409 sum</t>
  </si>
  <si>
    <t>ALL Count.AutoSlam.GEG1.GEG1-SLAM103.Log.Alarm.WARNING.NoLabelOnTamp.353 sum</t>
  </si>
  <si>
    <t>ALL Count.AutoSlam.GEG1.GEG1-SLAM103.Log.Alarm.WARNING.NoLabelOnTamp.403 sum</t>
  </si>
  <si>
    <t>ALL Count.AutoSlam.GEG1.GEG1-SLAM103.Log.Alarm.WARNING.VerifyZoneLostRetry.456 sum</t>
  </si>
  <si>
    <t>ALL Count.AutoSlam.GEG1.GEG1-SLAM1031.StopToApply.WaitforLabel sum</t>
  </si>
  <si>
    <t>ALL Count.AutoSlam.GEG1.GEG1-SLAM1032.StopToApply.WaitforLabel sum</t>
  </si>
  <si>
    <t>ALL Count.AutoSlam.GEG1.GEG1-SLAM208.Log.Alarm.CRITICAL.AutoflushFailed.12 sum</t>
  </si>
  <si>
    <t>ALL Count.AutoSlam.GEG1.GEG1-SLAM208.Log.Alarm.HIGH.JamAtApply1Xfr.351 sum</t>
  </si>
  <si>
    <t>ALL Count.AutoSlam.GEG1.GEG1-SLAM208.Log.Alarm.HIGH.JamAtApply2Xfr.401 sum</t>
  </si>
  <si>
    <t>ALL Count.AutoSlam.GEG1.GEG1-SLAM208.Log.Alarm.HIGH.JamAtScaleExitPE.254 sum</t>
  </si>
  <si>
    <t>ALL Count.AutoSlam.GEG1.GEG1-SLAM208.Log.Alarm.HIGH.JamAtScaleInd.253 sum</t>
  </si>
  <si>
    <t>ALL Count.AutoSlam.GEG1.GEG1-SLAM208.Log.Alarm.HIGH.JamAtVerifyInd.451 sum</t>
  </si>
  <si>
    <t>ALL Count.AutoSlam.GEG1.GEG1-SLAM208.Log.Alarm.HIGH.LostPkgsApply1Ind.360 sum</t>
  </si>
  <si>
    <t>ALL Count.AutoSlam.GEG1.GEG1-SLAM208.Log.Alarm.HIGH.LostPkgsApply2Ind.410 sum</t>
  </si>
  <si>
    <t>ALL Count.AutoSlam.GEG1.GEG1-SLAM208.Log.Alarm.HIGH.LostPkgsAtBuffer.301 sum</t>
  </si>
  <si>
    <t>ALL Count.AutoSlam.GEG1.GEG1-SLAM208.Log.Alarm.HIGH.LostPkgsVerifyInd.458 sum</t>
  </si>
  <si>
    <t>ALL Count.AutoSlam.GEG1.GEG1-SLAM208.Log.Alarm.HIGH.ScannerOutOfSync.257 sum</t>
  </si>
  <si>
    <t>ALL Count.AutoSlam.GEG1.GEG1-SLAM208.Log.Alarm.HIGH.ScannerOutOfSync.455 sum</t>
  </si>
  <si>
    <t>ALL Count.AutoSlam.GEG1.GEG1-SLAM208.Log.Alarm.LOW.Divert1Failed.552 sum</t>
  </si>
  <si>
    <t>ALL Count.AutoSlam.GEG1.GEG1-SLAM208.Log.Alarm.LOW.Divert2Failed.558 sum</t>
  </si>
  <si>
    <t>ALL Count.AutoSlam.GEG1.GEG1-SLAM208.Log.Alarm.LOW.JamAtDivert1.457 sum</t>
  </si>
  <si>
    <t>ALL Count.AutoSlam.GEG1.GEG1-SLAM208.Log.Alarm.LOW.JamAtDivert2Chute.557 sum</t>
  </si>
  <si>
    <t>ALL Count.AutoSlam.GEG1.GEG1-SLAM208.Log.Alarm.LOW.JamAtStraightExit.503 sum</t>
  </si>
  <si>
    <t>ALL Count.AutoSlam.GEG1.GEG1-SLAM208.Log.Alarm.LOW.LPFailOnLostRtry.460 sum</t>
  </si>
  <si>
    <t>ALL Count.AutoSlam.GEG1.GEG1-SLAM208.Log.Alarm.MEDIUM.Apply1FailedRelease.365 sum</t>
  </si>
  <si>
    <t>ALL Count.AutoSlam.GEG1.GEG1-SLAM208.Log.Alarm.MEDIUM.Apply2FailedRelease.415 sum</t>
  </si>
  <si>
    <t>ALL Count.AutoSlam.GEG1.GEG1-SLAM208.Log.Alarm.MEDIUM.JamAtMeter1.205 sum</t>
  </si>
  <si>
    <t>ALL Count.AutoSlam.GEG1.GEG1-SLAM208.Log.Alarm.WARNING.Apply1ZoneLostRtry.361 sum</t>
  </si>
  <si>
    <t>ALL Count.AutoSlam.GEG1.GEG1-SLAM208.Log.Alarm.WARNING.Apply2ZoneLostRtry.411 sum</t>
  </si>
  <si>
    <t>ALL Count.AutoSlam.GEG1.GEG1-SLAM208.Log.Alarm.WARNING.AutoFlushing.26 sum</t>
  </si>
  <si>
    <t>ALL Count.AutoSlam.GEG1.GEG1-SLAM208.Log.Alarm.WARNING.BufferZoneLostRetry.302 sum</t>
  </si>
  <si>
    <t>ALL Count.AutoSlam.GEG1.GEG1-SLAM208.Log.Alarm.WARNING.FrequentVacFailure.359 sum</t>
  </si>
  <si>
    <t>ALL Count.AutoSlam.GEG1.GEG1-SLAM208.Log.Alarm.WARNING.FrequentVacFailure.409 sum</t>
  </si>
  <si>
    <t>ALL Count.AutoSlam.GEG1.GEG1-SLAM208.Log.Alarm.WARNING.NoLabelOnTamp.353 sum</t>
  </si>
  <si>
    <t>ALL Count.AutoSlam.GEG1.GEG1-SLAM208.Log.Alarm.WARNING.NoLabelOnTamp.403 sum</t>
  </si>
  <si>
    <t>ALL Count.AutoSlam.GEG1.GEG1-SLAM208.Log.Alarm.WARNING.VerifyZoneLostRetry.456 sum</t>
  </si>
  <si>
    <t>ALL Count.AutoSlam.GEG1.GEG1-SLAM2081.StopToApply.WaitforLabel sum</t>
  </si>
  <si>
    <t>ALL Count.AutoSlam.GEG1.GEG1-SLAM2082.StopToApply.WaitforLabel sum</t>
  </si>
  <si>
    <t>ALL Count.AutoSlam.GEG1.GEG1-SLAM209.Log.Alarm.HIGH.JamAtApply1Xfr.351 sum</t>
  </si>
  <si>
    <t>ALL Count.AutoSlam.GEG1.GEG1-SLAM209.Log.Alarm.HIGH.JamAtApply2Xfr.401 sum</t>
  </si>
  <si>
    <t>ALL Count.AutoSlam.GEG1.GEG1-SLAM209.Log.Alarm.HIGH.JamAtScaleExitPE.254 sum</t>
  </si>
  <si>
    <t>ALL Count.AutoSlam.GEG1.GEG1-SLAM209.Log.Alarm.HIGH.JamAtScaleInd.253 sum</t>
  </si>
  <si>
    <t>ALL Count.AutoSlam.GEG1.GEG1-SLAM209.Log.Alarm.HIGH.JamAtVerifyInd.451 sum</t>
  </si>
  <si>
    <t>ALL Count.AutoSlam.GEG1.GEG1-SLAM209.Log.Alarm.HIGH.LostPkgsApply1Ind.360 sum</t>
  </si>
  <si>
    <t>ALL Count.AutoSlam.GEG1.GEG1-SLAM209.Log.Alarm.HIGH.LostPkgsApply2Ind.410 sum</t>
  </si>
  <si>
    <t>ALL Count.AutoSlam.GEG1.GEG1-SLAM209.Log.Alarm.HIGH.LostPkgsAtBuffer.301 sum</t>
  </si>
  <si>
    <t>ALL Count.AutoSlam.GEG1.GEG1-SLAM209.Log.Alarm.HIGH.LostPkgsVerifyInd.458 sum</t>
  </si>
  <si>
    <t>ALL Count.AutoSlam.GEG1.GEG1-SLAM209.Log.Alarm.HIGH.ScannerOutOfSync.257 sum</t>
  </si>
  <si>
    <t>ALL Count.AutoSlam.GEG1.GEG1-SLAM209.Log.Alarm.HIGH.ScannerOutOfSync.455 sum</t>
  </si>
  <si>
    <t>ALL Count.AutoSlam.GEG1.GEG1-SLAM209.Log.Alarm.LOW.Divert2Failed.558 sum</t>
  </si>
  <si>
    <t>ALL Count.AutoSlam.GEG1.GEG1-SLAM209.Log.Alarm.LOW.JamAtDivert1.457 sum</t>
  </si>
  <si>
    <t>ALL Count.AutoSlam.GEG1.GEG1-SLAM209.Log.Alarm.LOW.JamAtStraightExit.503 sum</t>
  </si>
  <si>
    <t>ALL Count.AutoSlam.GEG1.GEG1-SLAM209.Log.Alarm.LOW.LPFailOnLostRtry.460 sum</t>
  </si>
  <si>
    <t>ALL Count.AutoSlam.GEG1.GEG1-SLAM209.Log.Alarm.MEDIUM.Apply1FailedRelease.365 sum</t>
  </si>
  <si>
    <t>ALL Count.AutoSlam.GEG1.GEG1-SLAM209.Log.Alarm.MEDIUM.Apply2FailedRelease.415 sum</t>
  </si>
  <si>
    <t>ALL Count.AutoSlam.GEG1.GEG1-SLAM209.Log.Alarm.MEDIUM.JamAtMeter1.205 sum</t>
  </si>
  <si>
    <t>ALL Count.AutoSlam.GEG1.GEG1-SLAM209.Log.Alarm.WARNING.Apply1ZoneLostRtry.361 sum</t>
  </si>
  <si>
    <t>ALL Count.AutoSlam.GEG1.GEG1-SLAM209.Log.Alarm.WARNING.Apply2ZoneLostRtry.411 sum</t>
  </si>
  <si>
    <t>ALL Count.AutoSlam.GEG1.GEG1-SLAM209.Log.Alarm.WARNING.AutoFlushing.26 sum</t>
  </si>
  <si>
    <t>ALL Count.AutoSlam.GEG1.GEG1-SLAM209.Log.Alarm.WARNING.BufferZoneLostRetry.302 sum</t>
  </si>
  <si>
    <t>ALL Count.AutoSlam.GEG1.GEG1-SLAM209.Log.Alarm.WARNING.FrequentVacFailure.359 sum</t>
  </si>
  <si>
    <t>ALL Count.AutoSlam.GEG1.GEG1-SLAM209.Log.Alarm.WARNING.FrequentVacFailure.409 sum</t>
  </si>
  <si>
    <t>ALL Count.AutoSlam.GEG1.GEG1-SLAM209.Log.Alarm.WARNING.NoLabelOnTamp.353 sum</t>
  </si>
  <si>
    <t>ALL Count.AutoSlam.GEG1.GEG1-SLAM209.Log.Alarm.WARNING.NoLabelOnTamp.403 sum</t>
  </si>
  <si>
    <t>ALL Count.AutoSlam.GEG1.GEG1-SLAM209.Log.Alarm.WARNING.VerifyZoneLostRetry.456 sum</t>
  </si>
  <si>
    <t>ALL Count.AutoSlam.GEG1.GEG1-SLAM2091.StopToApply.WaitforLabel sum</t>
  </si>
  <si>
    <t>ALL Count.AutoSlam.GEG1.GEG1-SLAM2092.StopToApply.WaitforLabel sum</t>
  </si>
  <si>
    <t>ALL Count.AutoSlam.GEG1.GEG1-SLAM210.Log.Alarm.HIGH.JamAtApply2Xfr.401 sum</t>
  </si>
  <si>
    <t>ALL Count.AutoSlam.GEG1.GEG1-SLAM210.Log.Alarm.HIGH.JamAtScaleExitPE.254 sum</t>
  </si>
  <si>
    <t>ALL Count.AutoSlam.GEG1.GEG1-SLAM210.Log.Alarm.HIGH.JamAtScaleInd.253 sum</t>
  </si>
  <si>
    <t>ALL Count.AutoSlam.GEG1.GEG1-SLAM210.Log.Alarm.HIGH.JamAtVerifyInd.451 sum</t>
  </si>
  <si>
    <t>ALL Count.AutoSlam.GEG1.GEG1-SLAM210.Log.Alarm.HIGH.LostPkgsApply1Ind.360 sum</t>
  </si>
  <si>
    <t>ALL Count.AutoSlam.GEG1.GEG1-SLAM210.Log.Alarm.HIGH.LostPkgsApply2Ind.410 sum</t>
  </si>
  <si>
    <t>ALL Count.AutoSlam.GEG1.GEG1-SLAM210.Log.Alarm.HIGH.LostPkgsAtBuffer.301 sum</t>
  </si>
  <si>
    <t>ALL Count.AutoSlam.GEG1.GEG1-SLAM210.Log.Alarm.HIGH.LostPkgsVerifyInd.458 sum</t>
  </si>
  <si>
    <t>ALL Count.AutoSlam.GEG1.GEG1-SLAM210.Log.Alarm.HIGH.ScannerOutOfSync.257 sum</t>
  </si>
  <si>
    <t>ALL Count.AutoSlam.GEG1.GEG1-SLAM210.Log.Alarm.HIGH.ScannerOutOfSync.455 sum</t>
  </si>
  <si>
    <t>ALL Count.AutoSlam.GEG1.GEG1-SLAM210.Log.Alarm.LOW.Divert1Failed.552 sum</t>
  </si>
  <si>
    <t>ALL Count.AutoSlam.GEG1.GEG1-SLAM210.Log.Alarm.LOW.Divert2Failed.558 sum</t>
  </si>
  <si>
    <t>ALL Count.AutoSlam.GEG1.GEG1-SLAM210.Log.Alarm.LOW.JamAtDivert1.457 sum</t>
  </si>
  <si>
    <t>ALL Count.AutoSlam.GEG1.GEG1-SLAM210.Log.Alarm.LOW.JamAtDivert2Chute.557 sum</t>
  </si>
  <si>
    <t>ALL Count.AutoSlam.GEG1.GEG1-SLAM210.Log.Alarm.LOW.JamAtStraightExit.503 sum</t>
  </si>
  <si>
    <t>ALL Count.AutoSlam.GEG1.GEG1-SLAM210.Log.Alarm.LOW.LPFailOnLostRtry.460 sum</t>
  </si>
  <si>
    <t>ALL Count.AutoSlam.GEG1.GEG1-SLAM210.Log.Alarm.MEDIUM.Apply1FailedRelease.365 sum</t>
  </si>
  <si>
    <t>ALL Count.AutoSlam.GEG1.GEG1-SLAM210.Log.Alarm.MEDIUM.Apply2FailedRelease.415 sum</t>
  </si>
  <si>
    <t>ALL Count.AutoSlam.GEG1.GEG1-SLAM210.Log.Alarm.MEDIUM.JamAtMeter1.205 sum</t>
  </si>
  <si>
    <t>ALL Count.AutoSlam.GEG1.GEG1-SLAM210.Log.Alarm.WARNING.Apply1ZoneLostRtry.361 sum</t>
  </si>
  <si>
    <t>ALL Count.AutoSlam.GEG1.GEG1-SLAM210.Log.Alarm.WARNING.Apply2ZoneLostRtry.411 sum</t>
  </si>
  <si>
    <t>ALL Count.AutoSlam.GEG1.GEG1-SLAM210.Log.Alarm.WARNING.AutoFlushing.26 sum</t>
  </si>
  <si>
    <t>ALL Count.AutoSlam.GEG1.GEG1-SLAM210.Log.Alarm.WARNING.BufferZoneLostRetry.302 sum</t>
  </si>
  <si>
    <t>ALL Count.AutoSlam.GEG1.GEG1-SLAM210.Log.Alarm.WARNING.NoLabelOnTamp.353 sum</t>
  </si>
  <si>
    <t>ALL Count.AutoSlam.GEG1.GEG1-SLAM210.Log.Alarm.WARNING.NoLabelOnTamp.403 sum</t>
  </si>
  <si>
    <t>ALL Count.AutoSlam.GEG1.GEG1-SLAM210.Log.Alarm.WARNING.VerifyZoneLostRetry.456 sum</t>
  </si>
  <si>
    <t>ALL Count.AutoSlam.GEG1.GEG1-SLAM2101.StopToApply.WaitforLabel sum</t>
  </si>
  <si>
    <t>ALL Count.AutoSlam.GEG1.GEG1-SLAM2102.StopToApply.WaitforLabel sum</t>
  </si>
  <si>
    <t>ALL Count.AutoSlam.GEG1.GEG1-SLAM304.Log.Alarm.HIGH.JamAtApply2Xfr.401 sum</t>
  </si>
  <si>
    <t>ALL Count.AutoSlam.GEG1.GEG1-SLAM304.Log.Alarm.HIGH.JamAtScaleExitPE.254 sum</t>
  </si>
  <si>
    <t>ALL Count.AutoSlam.GEG1.GEG1-SLAM304.Log.Alarm.HIGH.LostPkgsApply1Ind.360 sum</t>
  </si>
  <si>
    <t>ALL Count.AutoSlam.GEG1.GEG1-SLAM304.Log.Alarm.HIGH.LostPkgsApply2Ind.410 sum</t>
  </si>
  <si>
    <t>ALL Count.AutoSlam.GEG1.GEG1-SLAM304.Log.Alarm.HIGH.LostPkgsAtBuffer.301 sum</t>
  </si>
  <si>
    <t>ALL Count.AutoSlam.GEG1.GEG1-SLAM304.Log.Alarm.HIGH.LostPkgsVerifyInd.458 sum</t>
  </si>
  <si>
    <t>ALL Count.AutoSlam.GEG1.GEG1-SLAM304.Log.Alarm.HIGH.ScannerOutOfSync.455 sum</t>
  </si>
  <si>
    <t>ALL Count.AutoSlam.GEG1.GEG1-SLAM304.Log.Alarm.LOW.Divert2Failed.558 sum</t>
  </si>
  <si>
    <t>ALL Count.AutoSlam.GEG1.GEG1-SLAM304.Log.Alarm.LOW.JamAtDivert2Chute.557 sum</t>
  </si>
  <si>
    <t>ALL Count.AutoSlam.GEG1.GEG1-SLAM304.Log.Alarm.LOW.JamAtStraightExit.503 sum</t>
  </si>
  <si>
    <t>ALL Count.AutoSlam.GEG1.GEG1-SLAM304.Log.Alarm.LOW.LPFailOnLostRtry.460 sum</t>
  </si>
  <si>
    <t>ALL Count.AutoSlam.GEG1.GEG1-SLAM304.Log.Alarm.MEDIUM.Apply1FailedRelease.365 sum</t>
  </si>
  <si>
    <t>ALL Count.AutoSlam.GEG1.GEG1-SLAM304.Log.Alarm.MEDIUM.JamAtMeter1.205 sum</t>
  </si>
  <si>
    <t>ALL Count.AutoSlam.GEG1.GEG1-SLAM304.Log.Alarm.MEDIUM.JamAtMeter2Exit.207 sum</t>
  </si>
  <si>
    <t>ALL Count.AutoSlam.GEG1.GEG1-SLAM304.Log.Alarm.WARNING.Apply1ZoneLostRtry.361 sum</t>
  </si>
  <si>
    <t>ALL Count.AutoSlam.GEG1.GEG1-SLAM304.Log.Alarm.WARNING.Apply2ZoneLostRtry.411 sum</t>
  </si>
  <si>
    <t>ALL Count.AutoSlam.GEG1.GEG1-SLAM304.Log.Alarm.WARNING.AutoFlushing.26 sum</t>
  </si>
  <si>
    <t>ALL Count.AutoSlam.GEG1.GEG1-SLAM304.Log.Alarm.WARNING.BufferZoneLostRetry.302 sum</t>
  </si>
  <si>
    <t>ALL Count.AutoSlam.GEG1.GEG1-SLAM304.Log.Alarm.WARNING.FrequentVacFailure.359 sum</t>
  </si>
  <si>
    <t>ALL Count.AutoSlam.GEG1.GEG1-SLAM304.Log.Alarm.WARNING.NoLabelOnTamp.353 sum</t>
  </si>
  <si>
    <t>ALL Count.AutoSlam.GEG1.GEG1-SLAM304.Log.Alarm.WARNING.VerifyZoneLostRetry.456 sum</t>
  </si>
  <si>
    <t>ALL Count.AutoSlam.GEG1.GEG1-SLAM3041.StopToApply.WaitforLabel sum</t>
  </si>
  <si>
    <t>ALL Count.AutoSlam.GEG1.GEG1-SLAM3042.StopToApply.WaitforLabel sum</t>
  </si>
  <si>
    <t>ALL Count.AutoSlam.GEG1.GEG1-SLAM305.Log.Alarm.HIGH.JamAtApply1Xfr.351 sum</t>
  </si>
  <si>
    <t>ALL Count.AutoSlam.GEG1.GEG1-SLAM305.Log.Alarm.HIGH.JamAtApply2Xfr.401 sum</t>
  </si>
  <si>
    <t>ALL Count.AutoSlam.GEG1.GEG1-SLAM305.Log.Alarm.HIGH.JamAtScaleExitPE.254 sum</t>
  </si>
  <si>
    <t>ALL Count.AutoSlam.GEG1.GEG1-SLAM305.Log.Alarm.HIGH.JamAtScaleInd.253 sum</t>
  </si>
  <si>
    <t>ALL Count.AutoSlam.GEG1.GEG1-SLAM305.Log.Alarm.HIGH.LostPkgsApply1Ind.360 sum</t>
  </si>
  <si>
    <t>ALL Count.AutoSlam.GEG1.GEG1-SLAM305.Log.Alarm.HIGH.LostPkgsApply2Ind.410 sum</t>
  </si>
  <si>
    <t>ALL Count.AutoSlam.GEG1.GEG1-SLAM305.Log.Alarm.HIGH.LostPkgsAtBuffer.301 sum</t>
  </si>
  <si>
    <t>ALL Count.AutoSlam.GEG1.GEG1-SLAM305.Log.Alarm.HIGH.LostPkgsVerifyInd.458 sum</t>
  </si>
  <si>
    <t>ALL Count.AutoSlam.GEG1.GEG1-SLAM305.Log.Alarm.HIGH.ScannerOutOfSync.257 sum</t>
  </si>
  <si>
    <t>ALL Count.AutoSlam.GEG1.GEG1-SLAM305.Log.Alarm.LOW.Divert2Failed.558 sum</t>
  </si>
  <si>
    <t>ALL Count.AutoSlam.GEG1.GEG1-SLAM305.Log.Alarm.LOW.JamAtDivert1.457 sum</t>
  </si>
  <si>
    <t>ALL Count.AutoSlam.GEG1.GEG1-SLAM305.Log.Alarm.LOW.JamAtDivert2Chute.557 sum</t>
  </si>
  <si>
    <t>ALL Count.AutoSlam.GEG1.GEG1-SLAM305.Log.Alarm.LOW.JamAtStraightExit.503 sum</t>
  </si>
  <si>
    <t>ALL Count.AutoSlam.GEG1.GEG1-SLAM305.Log.Alarm.LOW.LPFailOnLostRtry.460 sum</t>
  </si>
  <si>
    <t>ALL Count.AutoSlam.GEG1.GEG1-SLAM305.Log.Alarm.MEDIUM.Apply1FailedRelease.365 sum</t>
  </si>
  <si>
    <t>ALL Count.AutoSlam.GEG1.GEG1-SLAM305.Log.Alarm.MEDIUM.Apply2FailedRelease.415 sum</t>
  </si>
  <si>
    <t>ALL Count.AutoSlam.GEG1.GEG1-SLAM305.Log.Alarm.MEDIUM.JamAtMeter2Exit.207 sum</t>
  </si>
  <si>
    <t>ALL Count.AutoSlam.GEG1.GEG1-SLAM305.Log.Alarm.WARNING.Apply1ZoneLostRtry.361 sum</t>
  </si>
  <si>
    <t>ALL Count.AutoSlam.GEG1.GEG1-SLAM305.Log.Alarm.WARNING.Apply2ZoneLostRtry.411 sum</t>
  </si>
  <si>
    <t>ALL Count.AutoSlam.GEG1.GEG1-SLAM305.Log.Alarm.WARNING.AutoFlushing.26 sum</t>
  </si>
  <si>
    <t>ALL Count.AutoSlam.GEG1.GEG1-SLAM305.Log.Alarm.WARNING.BufferZoneLostRetry.302 sum</t>
  </si>
  <si>
    <t>ALL Count.AutoSlam.GEG1.GEG1-SLAM305.Log.Alarm.WARNING.FrequentVacFailure.359 sum</t>
  </si>
  <si>
    <t>ALL Count.AutoSlam.GEG1.GEG1-SLAM305.Log.Alarm.WARNING.FrequentVacFailure.409 sum</t>
  </si>
  <si>
    <t>ALL Count.AutoSlam.GEG1.GEG1-SLAM305.Log.Alarm.WARNING.NoLabelOnTamp.353 sum</t>
  </si>
  <si>
    <t>ALL Count.AutoSlam.GEG1.GEG1-SLAM305.Log.Alarm.WARNING.NoLabelOnTamp.403 sum</t>
  </si>
  <si>
    <t>ALL Count.AutoSlam.GEG1.GEG1-SLAM305.Log.Alarm.WARNING.VerifyZoneLostRetry.456 sum</t>
  </si>
  <si>
    <t>ALL Count.AutoSlam.GEG1.GEG1-SLAM3051.StopToApply.WaitforLabel sum</t>
  </si>
  <si>
    <t>ALL Count.AutoSlam.GEG1.GEG1-SLAM3052.StopToApply.WaitforLabel sum</t>
  </si>
  <si>
    <t>ALL Count.AutoSlam.GEG1.GEG1-SLAM306.Log.Alarm.HIGH.JamAtApply1Xfr.351 sum</t>
  </si>
  <si>
    <t>ALL Count.AutoSlam.GEG1.GEG1-SLAM306.Log.Alarm.HIGH.JamAtApply2Xfr.401 sum</t>
  </si>
  <si>
    <t>ALL Count.AutoSlam.GEG1.GEG1-SLAM306.Log.Alarm.HIGH.JamAtScaleExitPE.254 sum</t>
  </si>
  <si>
    <t>ALL Count.AutoSlam.GEG1.GEG1-SLAM306.Log.Alarm.HIGH.JamAtScaleInd.253 sum</t>
  </si>
  <si>
    <t>ALL Count.AutoSlam.GEG1.GEG1-SLAM306.Log.Alarm.HIGH.LostPkgsApply1Ind.360 sum</t>
  </si>
  <si>
    <t>ALL Count.AutoSlam.GEG1.GEG1-SLAM306.Log.Alarm.HIGH.LostPkgsApply2Ind.410 sum</t>
  </si>
  <si>
    <t>ALL Count.AutoSlam.GEG1.GEG1-SLAM306.Log.Alarm.HIGH.LostPkgsAtBuffer.301 sum</t>
  </si>
  <si>
    <t>ALL Count.AutoSlam.GEG1.GEG1-SLAM306.Log.Alarm.HIGH.LostPkgsVerifyInd.458 sum</t>
  </si>
  <si>
    <t>ALL Count.AutoSlam.GEG1.GEG1-SLAM306.Log.Alarm.HIGH.ScannerOutOfSync.455 sum</t>
  </si>
  <si>
    <t>ALL Count.AutoSlam.GEG1.GEG1-SLAM306.Log.Alarm.LOW.Divert2Failed.558 sum</t>
  </si>
  <si>
    <t>ALL Count.AutoSlam.GEG1.GEG1-SLAM306.Log.Alarm.LOW.JamAtStraightExit.503 sum</t>
  </si>
  <si>
    <t>ALL Count.AutoSlam.GEG1.GEG1-SLAM306.Log.Alarm.LOW.LPFailOnLostRtry.460 sum</t>
  </si>
  <si>
    <t>ALL Count.AutoSlam.GEG1.GEG1-SLAM306.Log.Alarm.MEDIUM.Apply1FailedRelease.365 sum</t>
  </si>
  <si>
    <t>ALL Count.AutoSlam.GEG1.GEG1-SLAM306.Log.Alarm.MEDIUM.Apply2FailedRelease.415 sum</t>
  </si>
  <si>
    <t>ALL Count.AutoSlam.GEG1.GEG1-SLAM306.Log.Alarm.MEDIUM.JamAtMeter1.205 sum</t>
  </si>
  <si>
    <t>ALL Count.AutoSlam.GEG1.GEG1-SLAM306.Log.Alarm.MEDIUM.JamAtMeter2Exit.207 sum</t>
  </si>
  <si>
    <t>ALL Count.AutoSlam.GEG1.GEG1-SLAM306.Log.Alarm.WARNING.Apply1ZoneLostRtry.361 sum</t>
  </si>
  <si>
    <t>ALL Count.AutoSlam.GEG1.GEG1-SLAM306.Log.Alarm.WARNING.Apply2ZoneLostRtry.411 sum</t>
  </si>
  <si>
    <t>ALL Count.AutoSlam.GEG1.GEG1-SLAM306.Log.Alarm.WARNING.AutoFlushing.26 sum</t>
  </si>
  <si>
    <t>ALL Count.AutoSlam.GEG1.GEG1-SLAM306.Log.Alarm.WARNING.NoLabelOnTamp.353 sum</t>
  </si>
  <si>
    <t>ALL Count.AutoSlam.GEG1.GEG1-SLAM306.Log.Alarm.WARNING.NoLabelOnTamp.403 sum</t>
  </si>
  <si>
    <t>ALL Count.AutoSlam.GEG1.GEG1-SLAM306.Log.Alarm.WARNING.VerifyZoneLostRetry.456 sum</t>
  </si>
  <si>
    <t>ALL Count.AutoSlam.GEG1.GEG1-SLAM3061.StopToApply.WaitforLabel sum</t>
  </si>
  <si>
    <t>ALL Count.AutoSlam.GEG1.GEG1-SLAM3062.StopToApply.WaitforLabel sum</t>
  </si>
  <si>
    <t>ALL Count.AutoSlam.GEG1.GEG1-SLAM307.Log.Alarm.HIGH.JamAtApply1Xfr.351 sum</t>
  </si>
  <si>
    <t>ALL Count.AutoSlam.GEG1.GEG1-SLAM307.Log.Alarm.HIGH.JamAtApply2Xfr.401 sum</t>
  </si>
  <si>
    <t>ALL Count.AutoSlam.GEG1.GEG1-SLAM307.Log.Alarm.HIGH.JamAtScaleExitPE.254 sum</t>
  </si>
  <si>
    <t>ALL Count.AutoSlam.GEG1.GEG1-SLAM307.Log.Alarm.HIGH.JamAtScaleInd.253 sum</t>
  </si>
  <si>
    <t>ALL Count.AutoSlam.GEG1.GEG1-SLAM307.Log.Alarm.HIGH.LostPkgsApply1Ind.360 sum</t>
  </si>
  <si>
    <t>ALL Count.AutoSlam.GEG1.GEG1-SLAM307.Log.Alarm.HIGH.LostPkgsApply2Ind.410 sum</t>
  </si>
  <si>
    <t>ALL Count.AutoSlam.GEG1.GEG1-SLAM307.Log.Alarm.HIGH.LostPkgsAtBuffer.301 sum</t>
  </si>
  <si>
    <t>ALL Count.AutoSlam.GEG1.GEG1-SLAM307.Log.Alarm.HIGH.LostPkgsVerifyInd.458 sum</t>
  </si>
  <si>
    <t>ALL Count.AutoSlam.GEG1.GEG1-SLAM307.Log.Alarm.HIGH.ScannerOutOfSync.257 sum</t>
  </si>
  <si>
    <t>ALL Count.AutoSlam.GEG1.GEG1-SLAM307.Log.Alarm.HIGH.ScannerOutOfSync.455 sum</t>
  </si>
  <si>
    <t>ALL Count.AutoSlam.GEG1.GEG1-SLAM307.Log.Alarm.LOW.Divert1Failed.552 sum</t>
  </si>
  <si>
    <t>ALL Count.AutoSlam.GEG1.GEG1-SLAM307.Log.Alarm.LOW.Divert2Failed.558 sum</t>
  </si>
  <si>
    <t>ALL Count.AutoSlam.GEG1.GEG1-SLAM307.Log.Alarm.LOW.JamAtDivert1.457 sum</t>
  </si>
  <si>
    <t>ALL Count.AutoSlam.GEG1.GEG1-SLAM307.Log.Alarm.LOW.JamAtStraightExit.503 sum</t>
  </si>
  <si>
    <t>ALL Count.AutoSlam.GEG1.GEG1-SLAM307.Log.Alarm.LOW.LPFailOnLostRtry.460 sum</t>
  </si>
  <si>
    <t>ALL Count.AutoSlam.GEG1.GEG1-SLAM307.Log.Alarm.MEDIUM.Apply1FailedRelease.365 sum</t>
  </si>
  <si>
    <t>ALL Count.AutoSlam.GEG1.GEG1-SLAM307.Log.Alarm.WARNING.Apply1ZoneLostRtry.361 sum</t>
  </si>
  <si>
    <t>ALL Count.AutoSlam.GEG1.GEG1-SLAM307.Log.Alarm.WARNING.Apply2ZoneLostRtry.411 sum</t>
  </si>
  <si>
    <t>ALL Count.AutoSlam.GEG1.GEG1-SLAM307.Log.Alarm.WARNING.AutoFlushing.26 sum</t>
  </si>
  <si>
    <t>ALL Count.AutoSlam.GEG1.GEG1-SLAM307.Log.Alarm.WARNING.BufferZoneLostRetry.302 sum</t>
  </si>
  <si>
    <t>ALL Count.AutoSlam.GEG1.GEG1-SLAM307.Log.Alarm.WARNING.FrequentVacFailure.409 sum</t>
  </si>
  <si>
    <t>ALL Count.AutoSlam.GEG1.GEG1-SLAM307.Log.Alarm.WARNING.NoLabelOnTamp.353 sum</t>
  </si>
  <si>
    <t>ALL Count.AutoSlam.GEG1.GEG1-SLAM307.Log.Alarm.WARNING.NoLabelOnTamp.403 sum</t>
  </si>
  <si>
    <t>ALL Count.AutoSlam.GEG1.GEG1-SLAM307.Log.Alarm.WARNING.VerifyZoneLostRetry.456 sum</t>
  </si>
  <si>
    <t>ALL Count.AutoSlam.GEG1.GEG1-SLAM3071.StopToApply.WaitforLabel sum</t>
  </si>
  <si>
    <t>ALL Count.AutoSlam.GEG1.GEG1-SLAM3072.StopToApply.WaitforLabel sum</t>
  </si>
  <si>
    <t>SchemaName=Service,Client=ALL,DataSet=Prod,Host=ALL,HostGroup=ALL,Instance=NONE,Marketplace=GEG1,MethodName=ALL,Metric=Count.AutoSlam.GEG1.801.GEG1-SLAM801.Kickout.Controller.Collision,MetricClass=NONE,ServiceName=FCAutoSlamClientService,Stat=sum,Period=OneDay</t>
  </si>
  <si>
    <t>SchemaName=Service,Client=ALL,DataSet=Prod,Host=ALL,HostGroup=ALL,Instance=NONE,Marketplace=GEG1,MethodName=ALL,Metric=Count.AutoSlam.GEG1.802.GEG1-SLAM802.Kickout.Controller.Collision,MetricClass=NONE,ServiceName=FCAutoSlamClientService,Stat=sum,Period=OneDay</t>
  </si>
  <si>
    <t>SchemaName=Service,Client=ALL,DataSet=Prod,Host=ALL,HostGroup=ALL,Instance=NONE,Marketplace=GEG1,MethodName=ALL,Metric=Count.AutoSlam.GEG1.803.GEG1-SLAM803.Kickout.Controller.Collision,MetricClass=NONE,ServiceName=FCAutoSlamClientService,Stat=sum,Period=OneDay</t>
  </si>
  <si>
    <t>SchemaName=Service,Client=ALL,DataSet=Prod,Host=ALL,HostGroup=ALL,Instance=NONE,Marketplace=GEG1,MethodName=ALL,Metric=Count.AutoSlam.GEG1.804.GEG1-SLAM804.Kickout.Controller.Collision,MetricClass=NONE,ServiceName=FCAutoSlamClientService,Stat=sum,Period=OneDay</t>
  </si>
  <si>
    <t>SchemaName=Service,Client=ALL,DataSet=Prod,Host=ALL,HostGroup=ALL,Instance=NONE,Marketplace=GEG1,MethodName=ALL,Metric=Count.AutoSlam.GEG1.805.GEG1-SLAM805.Kickout.Controller.Collision,MetricClass=NONE,ServiceName=FCAutoSlamClientService,Stat=sum,Period=OneDay</t>
  </si>
  <si>
    <t>SchemaName=Service,Client=ALL,DataSet=Prod,Host=ALL,HostGroup=ALL,Instance=NONE,Marketplace=GEG1,MethodName=ALL,Metric=Count.AutoSlam.GEG1.806.GEG1-SLAM806.Kickout.Controller.Collision,MetricClass=NONE,ServiceName=FCAutoSlamClientService,Stat=sum,Period=OneDay</t>
  </si>
  <si>
    <t>SchemaName=Service,Client=ALL,DataSet=Prod,Host=ALL,HostGroup=ALL,Instance=NONE,Marketplace=GEG1,MethodName=ALL,Metric=Count.AutoSlam.GEG1.807.GEG1-SLAM807.Kickout.Controller.Collision,MetricClass=NONE,ServiceName=FCAutoSlamClientService,Stat=sum,Period=OneDay</t>
  </si>
  <si>
    <t>SchemaName=Service,Client=ALL,DataSet=Prod,Host=ALL,HostGroup=ALL,Instance=NONE,Marketplace=GEG1,MethodName=ALL,Metric=Count.AutoSlam.GEG1.808.GEG1-SLAM808.Kickout.Controller.Collision,MetricClass=NONE,ServiceName=FCAutoSlamClientService,Stat=sum,Period=OneDay</t>
  </si>
  <si>
    <t>SchemaName=Service,Client=ALL,DataSet=Prod,Host=ALL,HostGroup=ALL,Instance=NONE,Marketplace=GEG1,MethodName=ALL,Metric=Count.AutoSlam.GEG1.809.GEG1-SLAM809.Kickout.Controller.Collision,MetricClass=NONE,ServiceName=FCAutoSlamClientService,Stat=sum,Period=OneDay</t>
  </si>
  <si>
    <t>SchemaName=Service,Client=ALL,DataSet=Prod,Host=ALL,HostGroup=ALL,Instance=NONE,Marketplace=GEG1,MethodName=ALL,Metric=Count.AutoSlam.GEG1.810.GEG1-SLAM810.Kickout.Controller.Collision,MetricClass=NONE,ServiceName=FCAutoSlamClientService,Stat=sum,Period=OneDay</t>
  </si>
  <si>
    <t>SchemaName=Service,Client=ALL,DataSet=Prod,Host=ALL,HostGroup=ALL,Instance=NONE,Marketplace=GEG1,MethodName=ALL,Metric=Count.AutoSlam.GEG1.811.GEG1-SLAM811.Kickout.Controller.Collision,MetricClass=NONE,ServiceName=FCAutoSlamClientService,Stat=sum,Period=OneDay</t>
  </si>
  <si>
    <t>SchemaName=Service,Client=ALL,DataSet=Prod,Host=ALL,HostGroup=ALL,Instance=NONE,Marketplace=GEG1,MethodName=ALL,Metric=Count.AutoSlam.GEG1.812.GEG1-SLAM812.Kickout.Controller.Collision,MetricClass=NONE,ServiceName=FCAutoSlamClientService,Stat=sum,Period=OneDay</t>
  </si>
  <si>
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</si>
  <si>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</si>
  <si>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</si>
  <si>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</si>
  <si>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</si>
  <si>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</si>
  <si>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</si>
  <si>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</si>
  <si>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</si>
  <si>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</si>
  <si>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</si>
  <si>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</si>
  <si>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</si>
  <si>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</si>
  <si>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</si>
  <si>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</si>
  <si>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SchemaName=Service,Client=ALL,DataSet=Prod,Host=ALL,HostGroup=ALL,Instance=NONE,Marketplace=GEG1,MethodName=ALL,Metric=Count.AutoSlam.GEG1.GEG1-SLAM801.Log.Alarm.WARNING.CM01_BagFilmLow.69,MetricClass=NONE,ServiceName=FCAutoSlamClientService,Stat=sum,Period=OneDay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</si>
  <si>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</si>
  <si>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</si>
  <si>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</si>
  <si>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</si>
  <si>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</si>
  <si>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</si>
  <si>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</si>
  <si>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</si>
  <si>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</si>
  <si>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</si>
  <si>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</si>
  <si>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</si>
  <si>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</si>
  <si>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</si>
  <si>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</si>
  <si>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</si>
  <si>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</si>
  <si>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</si>
  <si>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</si>
  <si>
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</si>
  <si>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</si>
  <si>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</si>
  <si>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</si>
  <si>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</si>
  <si>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</si>
  <si>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</si>
  <si>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</si>
  <si>
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</si>
  <si>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</si>
  <si>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</si>
  <si>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</si>
  <si>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</si>
  <si>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</si>
  <si>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</si>
  <si>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</si>
  <si>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</si>
  <si>
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</si>
  <si>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</si>
  <si>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</si>
  <si>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</si>
  <si>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SchemaName=Service,Client=ALL,DataSet=Prod,Host=ALL,HostGroup=ALL,Instance=NONE,Marketplace=GEG1,MethodName=ALL,Metric=Count.AutoSlam.GEG1.GEG1-SLAM802.Log.Alarm.WARNING.CM01_BagFilmLow.69,MetricClass=NONE,ServiceName=FCAutoSlamClientService,Stat=sum,Period=OneDay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</si>
  <si>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</si>
  <si>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</si>
  <si>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</si>
  <si>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</si>
  <si>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</si>
  <si>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</si>
  <si>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</si>
  <si>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</si>
  <si>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</si>
  <si>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</si>
  <si>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</si>
  <si>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</si>
  <si>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</si>
  <si>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</si>
  <si>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</si>
  <si>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</si>
  <si>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</si>
  <si>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</si>
  <si>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</si>
  <si>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</si>
  <si>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</si>
  <si>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</si>
  <si>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</si>
  <si>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</si>
  <si>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</si>
  <si>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</si>
  <si>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</si>
  <si>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</si>
  <si>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</si>
  <si>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SchemaName=Service,Client=ALL,DataSet=Prod,Host=ALL,HostGroup=ALL,Instance=NONE,Marketplace=GEG1,MethodName=ALL,Metric=Count.AutoSlam.GEG1.GEG1-SLAM803.Log.Alarm.HIGH.CM01_JawClosedError.45,MetricClass=NONE,ServiceName=FCAutoSlamClientService,Stat=sum,Period=OneDay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</si>
  <si>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</si>
  <si>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</si>
  <si>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</si>
  <si>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</si>
  <si>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</si>
  <si>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</si>
  <si>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</si>
  <si>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</si>
  <si>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</si>
  <si>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SchemaName=Service,Client=ALL,DataSet=Prod,Host=ALL,HostGroup=ALL,Instance=NONE,Marketplace=GEG1,MethodName=ALL,Metric=Count.AutoSlam.GEG1.GEG1-SLAM803.Log.Alarm.WARNING.CM01_BagFilmLow.69,MetricClass=NONE,ServiceName=FCAutoSlamClientService,Stat=sum,Period=OneDay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</si>
  <si>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</si>
  <si>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</si>
  <si>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</si>
  <si>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</si>
  <si>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</si>
  <si>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</si>
  <si>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</si>
  <si>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</si>
  <si>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</si>
  <si>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</si>
  <si>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</si>
  <si>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</si>
  <si>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</si>
  <si>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</si>
  <si>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</si>
  <si>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</si>
  <si>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</si>
  <si>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</si>
  <si>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</si>
  <si>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</si>
  <si>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</si>
  <si>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</si>
  <si>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</si>
  <si>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</si>
  <si>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</si>
  <si>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</si>
  <si>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</si>
  <si>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</si>
  <si>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</si>
  <si>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</si>
  <si>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</si>
  <si>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</si>
  <si>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</si>
  <si>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</si>
  <si>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</si>
  <si>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</si>
  <si>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</si>
  <si>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</si>
  <si>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</si>
  <si>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SchemaName=Service,Client=ALL,DataSet=Prod,Host=ALL,HostGroup=ALL,Instance=NONE,Marketplace=GEG1,MethodName=ALL,Metric=Count.AutoSlam.GEG1.GEG1-SLAM804.Log.Alarm.WARNING.CM01_BagFilmLow.69,MetricClass=NONE,ServiceName=FCAutoSlamClientService,Stat=sum,Period=OneDay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</si>
  <si>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</si>
  <si>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</si>
  <si>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</si>
  <si>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</si>
  <si>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</si>
  <si>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</si>
  <si>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</si>
  <si>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</si>
  <si>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</si>
  <si>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</si>
  <si>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</si>
  <si>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</si>
  <si>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</si>
  <si>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</si>
  <si>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</si>
  <si>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</si>
  <si>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</si>
  <si>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</si>
  <si>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</si>
  <si>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</si>
  <si>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</si>
  <si>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</si>
  <si>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</si>
  <si>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</si>
  <si>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</si>
  <si>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</si>
  <si>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</si>
  <si>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</si>
  <si>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SchemaName=Service,Client=ALL,DataSet=Prod,Host=ALL,HostGroup=ALL,Instance=NONE,Marketplace=GEG1,MethodName=ALL,Metric=Count.AutoSlam.GEG1.GEG1-SLAM805.Log.Alarm.HIGH.CM01_JawClosedError.45,MetricClass=NONE,ServiceName=FCAutoSlamClientService,Stat=sum,Period=OneDay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</si>
  <si>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</si>
  <si>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</si>
  <si>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</si>
  <si>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</si>
  <si>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</si>
  <si>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</si>
  <si>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</si>
  <si>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</si>
  <si>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</si>
  <si>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SchemaName=Service,Client=ALL,DataSet=Prod,Host=ALL,HostGroup=ALL,Instance=NONE,Marketplace=GEG1,MethodName=ALL,Metric=Count.AutoSlam.GEG1.GEG1-SLAM805.Log.Alarm.WARNING.CM01_BagFilmLow.69,MetricClass=NONE,ServiceName=FCAutoSlamClientService,Stat=sum,Period=OneDay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</si>
  <si>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</si>
  <si>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</si>
  <si>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</si>
  <si>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</si>
  <si>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</si>
  <si>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</si>
  <si>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</si>
  <si>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</si>
  <si>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</si>
  <si>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</si>
  <si>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</si>
  <si>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</si>
  <si>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</si>
  <si>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</si>
  <si>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</si>
  <si>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</si>
  <si>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</si>
  <si>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</si>
  <si>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</si>
  <si>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</si>
  <si>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</si>
  <si>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</si>
  <si>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</si>
  <si>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</si>
  <si>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</si>
  <si>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</si>
  <si>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</si>
  <si>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</si>
  <si>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</si>
  <si>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SchemaName=Service,Client=ALL,DataSet=Prod,Host=ALL,HostGroup=ALL,Instance=NONE,Marketplace=GEG1,MethodName=ALL,Metric=Count.AutoSlam.GEG1.GEG1-SLAM806.Log.Alarm.HIGH.CM01_JawClosedError.45,MetricClass=NONE,ServiceName=FCAutoSlamClientService,Stat=sum,Period=OneDay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</si>
  <si>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</si>
  <si>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</si>
  <si>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</si>
  <si>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</si>
  <si>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</si>
  <si>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</si>
  <si>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</si>
  <si>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</si>
  <si>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</si>
  <si>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SchemaName=Service,Client=ALL,DataSet=Prod,Host=ALL,HostGroup=ALL,Instance=NONE,Marketplace=GEG1,MethodName=ALL,Metric=Count.AutoSlam.GEG1.GEG1-SLAM806.Log.Alarm.WARNING.CM01_BagFilmLow.69,MetricClass=NONE,ServiceName=FCAutoSlamClientService,Stat=sum,Period=OneDay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</si>
  <si>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</si>
  <si>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</si>
  <si>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</si>
  <si>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</si>
  <si>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</si>
  <si>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</si>
  <si>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</si>
  <si>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</si>
  <si>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</si>
  <si>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</si>
  <si>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</si>
  <si>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</si>
  <si>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</si>
  <si>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</si>
  <si>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</si>
  <si>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</si>
  <si>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</si>
  <si>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</si>
  <si>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</si>
  <si>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</si>
  <si>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</si>
  <si>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</si>
  <si>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</si>
  <si>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</si>
  <si>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</si>
  <si>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</si>
  <si>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</si>
  <si>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</si>
  <si>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</si>
  <si>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</si>
  <si>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</si>
  <si>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</si>
  <si>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</si>
  <si>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</si>
  <si>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</si>
  <si>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SchemaName=Service,Client=ALL,DataSet=Prod,Host=ALL,HostGroup=ALL,Instance=NONE,Marketplace=GEG1,MethodName=ALL,Metric=Count.AutoSlam.GEG1.GEG1-SLAM807.Log.Alarm.WARNING.CM01_BagFilmLow.69,MetricClass=NONE,ServiceName=FCAutoSlamClientService,Stat=sum,Period=OneDay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</si>
  <si>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</si>
  <si>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</si>
  <si>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</si>
  <si>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</si>
  <si>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</si>
  <si>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</si>
  <si>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</si>
  <si>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</si>
  <si>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</si>
  <si>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</si>
  <si>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</si>
  <si>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</si>
  <si>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</si>
  <si>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</si>
  <si>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</si>
  <si>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</si>
  <si>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</si>
  <si>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</si>
  <si>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</si>
  <si>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</si>
  <si>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</si>
  <si>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</si>
  <si>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</si>
  <si>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</si>
  <si>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</si>
  <si>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</si>
  <si>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</si>
  <si>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</si>
  <si>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</si>
  <si>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SchemaName=Service,Client=ALL,DataSet=Prod,Host=ALL,HostGroup=ALL,Instance=NONE,Marketplace=GEG1,MethodName=ALL,Metric=Count.AutoSlam.GEG1.GEG1-SLAM808.Log.Alarm.HIGH.CM01_JawClosedError.45,MetricClass=NONE,ServiceName=FCAutoSlamClientService,Stat=sum,Period=OneDay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</si>
  <si>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</si>
  <si>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</si>
  <si>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</si>
  <si>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</si>
  <si>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</si>
  <si>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</si>
  <si>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</si>
  <si>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</si>
  <si>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SchemaName=Service,Client=ALL,DataSet=Prod,Host=ALL,HostGroup=ALL,Instance=NONE,Marketplace=GEG1,MethodName=ALL,Metric=Count.AutoSlam.GEG1.GEG1-SLAM808.Log.Alarm.WARNING.CM01_BagFilmLow.69,MetricClass=NONE,ServiceName=FCAutoSlamClientService,Stat=sum,Period=OneDay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</si>
  <si>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</si>
  <si>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</si>
  <si>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</si>
  <si>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</si>
  <si>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</si>
  <si>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</si>
  <si>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</si>
  <si>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</si>
  <si>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</si>
  <si>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</si>
  <si>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</si>
  <si>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</si>
  <si>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</si>
  <si>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</si>
  <si>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</si>
  <si>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</si>
  <si>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</si>
  <si>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</si>
  <si>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</si>
  <si>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</si>
  <si>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</si>
  <si>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</si>
  <si>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</si>
  <si>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</si>
  <si>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</si>
  <si>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</si>
  <si>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</si>
  <si>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</si>
  <si>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SchemaName=Service,Client=ALL,DataSet=Prod,Host=ALL,HostGroup=ALL,Instance=NONE,Marketplace=GEG1,MethodName=ALL,Metric=Count.AutoSlam.GEG1.GEG1-SLAM809.Log.Alarm.HIGH.CM01_JawClosedError.45,MetricClass=NONE,ServiceName=FCAutoSlamClientService,Stat=sum,Period=OneDay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</si>
  <si>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</si>
  <si>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</si>
  <si>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</si>
  <si>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</si>
  <si>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</si>
  <si>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</si>
  <si>
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</si>
  <si>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</si>
  <si>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</si>
  <si>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</si>
  <si>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SchemaName=Service,Client=ALL,DataSet=Prod,Host=ALL,HostGroup=ALL,Instance=NONE,Marketplace=GEG1,MethodName=ALL,Metric=Count.AutoSlam.GEG1.GEG1-SLAM809.Log.Alarm.WARNING.CM01_BagFilmLow.69,MetricClass=NONE,ServiceName=FCAutoSlamClientService,Stat=sum,Period=OneDay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</si>
  <si>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</si>
  <si>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</si>
  <si>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</si>
  <si>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</si>
  <si>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</si>
  <si>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</si>
  <si>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</si>
  <si>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</si>
  <si>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</si>
  <si>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</si>
  <si>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</si>
  <si>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</si>
  <si>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</si>
  <si>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</si>
  <si>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</si>
  <si>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</si>
  <si>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</si>
  <si>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</si>
  <si>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</si>
  <si>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</si>
  <si>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</si>
  <si>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</si>
  <si>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</si>
  <si>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</si>
  <si>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</si>
  <si>
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</si>
  <si>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</si>
  <si>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</si>
  <si>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</si>
  <si>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</si>
  <si>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</si>
  <si>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</si>
  <si>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</si>
  <si>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</si>
  <si>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</si>
  <si>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</si>
  <si>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</si>
  <si>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SchemaName=Service,Client=ALL,DataSet=Prod,Host=ALL,HostGroup=ALL,Instance=NONE,Marketplace=GEG1,MethodName=ALL,Metric=Count.AutoSlam.GEG1.GEG1-SLAM810.Log.Alarm.WARNING.CM01_BagFilmLow.69,MetricClass=NONE,ServiceName=FCAutoSlamClientService,Stat=sum,Period=OneDay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</si>
  <si>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</si>
  <si>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</si>
  <si>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</si>
  <si>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</si>
  <si>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</si>
  <si>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</si>
  <si>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</si>
  <si>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</si>
  <si>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</si>
  <si>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</si>
  <si>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</si>
  <si>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</si>
  <si>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</si>
  <si>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</si>
  <si>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</si>
  <si>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</si>
  <si>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</si>
  <si>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</si>
  <si>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</si>
  <si>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</si>
  <si>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</si>
  <si>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</si>
  <si>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</si>
  <si>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</si>
  <si>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</si>
  <si>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</si>
  <si>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</si>
  <si>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</si>
  <si>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</si>
  <si>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</si>
  <si>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</si>
  <si>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</si>
  <si>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</si>
  <si>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</si>
  <si>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</si>
  <si>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</si>
  <si>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SchemaName=Service,Client=ALL,DataSet=Prod,Host=ALL,HostGroup=ALL,Instance=NONE,Marketplace=GEG1,MethodName=ALL,Metric=Count.AutoSlam.GEG1.GEG1-SLAM811.Log.Alarm.WARNING.CM01_BagFilmLow.69,MetricClass=NONE,ServiceName=FCAutoSlamClientService,Stat=sum,Period=OneDay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</si>
  <si>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</si>
  <si>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</si>
  <si>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</si>
  <si>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</si>
  <si>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</si>
  <si>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</si>
  <si>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</si>
  <si>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</si>
  <si>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</si>
  <si>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</si>
  <si>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</si>
  <si>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</si>
  <si>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</si>
  <si>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</si>
  <si>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</si>
  <si>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</si>
  <si>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</si>
  <si>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</si>
  <si>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</si>
  <si>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</si>
  <si>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</si>
  <si>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</si>
  <si>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</si>
  <si>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</si>
  <si>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</si>
  <si>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</si>
  <si>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</si>
  <si>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SchemaName=Service,Client=ALL,DataSet=Prod,Host=ALL,HostGroup=ALL,Instance=NONE,Marketplace=GEG1,MethodName=ALL,Metric=Count.AutoSlam.GEG1.GEG1-SLAM812.Log.Alarm.HIGH.CM01_JawClosedError.45,MetricClass=NONE,ServiceName=FCAutoSlamClientService,Stat=sum,Period=OneDay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</si>
  <si>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</si>
  <si>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</si>
  <si>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</si>
  <si>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</si>
  <si>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</si>
  <si>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</si>
  <si>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</si>
  <si>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</si>
  <si>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SchemaName=Service,Client=ALL,DataSet=Prod,Host=ALL,HostGroup=ALL,Instance=NONE,Marketplace=GEG1,MethodName=ALL,Metric=Count.AutoSlam.GEG1.GEG1-SLAM812.Log.Alarm.WARNING.CM01_BagFilmLow.69,MetricClass=NONE,ServiceName=FCAutoSlamClientService,Stat=sum,Period=OneDay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</si>
  <si>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</si>
  <si>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</si>
  <si>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</si>
  <si>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</si>
  <si>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</si>
  <si>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</si>
  <si>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</si>
  <si>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</si>
  <si>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</si>
  <si>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</si>
  <si>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</si>
  <si>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</si>
  <si>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</si>
  <si>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</si>
  <si>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</si>
  <si>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</si>
  <si>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</si>
  <si>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</si>
  <si>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</si>
  <si>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</si>
  <si>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</si>
  <si>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</si>
  <si>
    <t>ALL Count.AutoSlam.GEG1.801.GEG1-SLAM801.Kickout.Controller.Collision sum</t>
  </si>
  <si>
    <t>ALL Count.AutoSlam.GEG1.802.GEG1-SLAM802.Kickout.Controller.Collision sum</t>
  </si>
  <si>
    <t>ALL Count.AutoSlam.GEG1.803.GEG1-SLAM803.Kickout.Controller.Collision sum</t>
  </si>
  <si>
    <t>ALL Count.AutoSlam.GEG1.804.GEG1-SLAM804.Kickout.Controller.Collision sum</t>
  </si>
  <si>
    <t>ALL Count.AutoSlam.GEG1.805.GEG1-SLAM805.Kickout.Controller.Collision sum</t>
  </si>
  <si>
    <t>ALL Count.AutoSlam.GEG1.806.GEG1-SLAM806.Kickout.Controller.Collision sum</t>
  </si>
  <si>
    <t>ALL Count.AutoSlam.GEG1.807.GEG1-SLAM807.Kickout.Controller.Collision sum</t>
  </si>
  <si>
    <t>ALL Count.AutoSlam.GEG1.808.GEG1-SLAM808.Kickout.Controller.Collision sum</t>
  </si>
  <si>
    <t>ALL Count.AutoSlam.GEG1.809.GEG1-SLAM809.Kickout.Controller.Collision sum</t>
  </si>
  <si>
    <t>ALL Count.AutoSlam.GEG1.810.GEG1-SLAM810.Kickout.Controller.Collision sum</t>
  </si>
  <si>
    <t>ALL Count.AutoSlam.GEG1.811.GEG1-SLAM811.Kickout.Controller.Collision sum</t>
  </si>
  <si>
    <t>ALL Count.AutoSlam.GEG1.812.GEG1-SLAM812.Kickout.Controller.Collision sum</t>
  </si>
  <si>
    <t>ALL Count.AutoSlam.GEG1.GEG1-SLAM801.Log.Alarm.CRITICAL.CM01_BackSideExitConveyorE-StopPressed.59 sum</t>
  </si>
  <si>
    <t>ALL Count.AutoSlam.GEG1.GEG1-SLAM801.Log.Alarm.CRITICAL.CM01_BackSideFilmRollE-StopPressed.58 sum</t>
  </si>
  <si>
    <t>ALL Count.AutoSlam.GEG1.GEG1-SLAM801.Log.Alarm.CRITICAL.CM01_FrontSideExitConveyorE-StopPressed.61 sum</t>
  </si>
  <si>
    <t>ALL Count.AutoSlam.GEG1.GEG1-SLAM801.Log.Alarm.CRITICAL.CM01_FrontSideHMICabinetE-StopPressed.57 sum</t>
  </si>
  <si>
    <t>ALL Count.AutoSlam.GEG1.GEG1-SLAM801.Log.Alarm.CRITICAL.CM01_FrontSideJawAccessDoorOpen.60 sum</t>
  </si>
  <si>
    <t>ALL Count.AutoSlam.GEG1.GEG1-SLAM801.Log.Alarm.HIGH.CM01_Grip_Servo_Axis_Fault.36 sum</t>
  </si>
  <si>
    <t>ALL Count.AutoSlam.GEG1.GEG1-SLAM801.Log.Alarm.HIGH.CM01_GripperServoOvertravelLower.39 sum</t>
  </si>
  <si>
    <t>ALL Count.AutoSlam.GEG1.GEG1-SLAM801.Log.Alarm.HIGH.CM01_JawSafetySensorFault_OperatorSide_.46 sum</t>
  </si>
  <si>
    <t>ALL Count.AutoSlam.GEG1.GEG1-SLAM801.Log.Alarm.HIGH.CM01_KickoutConveyorMotorFault.16 sum</t>
  </si>
  <si>
    <t>ALL Count.AutoSlam.GEG1.GEG1-SLAM801.Log.Alarm.HIGH.CM01_Nip_Servo_Axis_Fault.40 sum</t>
  </si>
  <si>
    <t>ALL Count.AutoSlam.GEG1.GEG1-SLAM801.Log.Alarm.HIGH.CM01_NipFaultCycletoolongorServoNotReady.4 sum</t>
  </si>
  <si>
    <t>ALL Count.AutoSlam.GEG1.GEG1-SLAM801.Log.Alarm.HIGH.CM01_TakeawayConveyorMotorFault.15 sum</t>
  </si>
  <si>
    <t>ALL Count.AutoSlam.GEG1.GEG1-SLAM801.Log.Alarm.LOW.CM01_VerifyCameraNotReady.26 sum</t>
  </si>
  <si>
    <t>ALL Count.AutoSlam.GEG1.GEG1-SLAM801.Log.Alarm.WARNING.CM01_ASINScanreceiptmaybeslow.122 sum</t>
  </si>
  <si>
    <t>ALL Count.AutoSlam.GEG1.GEG1-SLAM801.Log.Alarm.WARNING.CM01_ASINToteSupplyConveyorEmpty.71 sum</t>
  </si>
  <si>
    <t>ALL Count.AutoSlam.GEG1.GEG1-SLAM801.Log.Alarm.WARNING.CM01_BagFilmLow-MachineStartInhibited.70 sum</t>
  </si>
  <si>
    <t>ALL Count.AutoSlam.GEG1.GEG1-SLAM801.Log.Alarm.WARNING.CM01_BagFilmLow.69 sum</t>
  </si>
  <si>
    <t>ALL Count.AutoSlam.GEG1.GEG1-SLAM801.Log.Alarm.WARNING.CM01_CycleStopActive.65 sum</t>
  </si>
  <si>
    <t>ALL Count.AutoSlam.GEG1.GEG1-SLAM801.Log.Alarm.WARNING.CM01_EventServiceDisconnected.118 sum</t>
  </si>
  <si>
    <t>ALL Count.AutoSlam.GEG1.GEG1-SLAM801.Log.Alarm.WARNING.CM01_FailedtoTampError.82 sum</t>
  </si>
  <si>
    <t>ALL Count.AutoSlam.GEG1.GEG1-SLAM801.Log.Alarm.WARNING.CM01_FailuretoReadRejectToteBarcode.73 sum</t>
  </si>
  <si>
    <t>ALL Count.AutoSlam.GEG1.GEG1-SLAM801.Log.Alarm.WARNING.CM01_FLUSHREQUIRED_Dry/EmptyCyclethemachine_.95 sum</t>
  </si>
  <si>
    <t>ALL Count.AutoSlam.GEG1.GEG1-SLAM801.Log.Alarm.WARNING.CM01_KickoutConveyorJam.91 sum</t>
  </si>
  <si>
    <t>ALL Count.AutoSlam.GEG1.GEG1-SLAM801.Log.Alarm.WARNING.CM01_LabelPrinterLabelStockLow-StopMachine.76 sum</t>
  </si>
  <si>
    <t>ALL Count.AutoSlam.GEG1.GEG1-SLAM801.Log.Alarm.WARNING.CM01_LabelPrinterLabelStockLow.75 sum</t>
  </si>
  <si>
    <t>ALL Count.AutoSlam.GEG1.GEG1-SLAM801.Log.Alarm.WARNING.CM01_LabelVerifySlow.108 sum</t>
  </si>
  <si>
    <t>ALL Count.AutoSlam.GEG1.GEG1-SLAM801.Log.Alarm.WARNING.CM01_LightCurtainInterrupted.64 sum</t>
  </si>
  <si>
    <t>ALL Count.AutoSlam.GEG1.GEG1-SLAM801.Log.Alarm.WARNING.CM01_MachineStarved-NoASINtotesonconveyororslide.72 sum</t>
  </si>
  <si>
    <t>ALL Count.AutoSlam.GEG1.GEG1-SLAM801.Log.Alarm.WARNING.CM01_PackServiceDisconnected.116 sum</t>
  </si>
  <si>
    <t>ALL Count.AutoSlam.GEG1.GEG1-SLAM801.Log.Alarm.WARNING.CM01_PrinterFailedtoPrint.80 sum</t>
  </si>
  <si>
    <t>ALL Count.AutoSlam.GEG1.GEG1-SLAM801.Log.Alarm.WARNING.CM01_SealerBarTemperatureTooLow.68 sum</t>
  </si>
  <si>
    <t>ALL Count.AutoSlam.GEG1.GEG1-SLAM801.Log.Alarm.WARNING.CM01_SealingJawCutterFailedtoAdvance.112 sum</t>
  </si>
  <si>
    <t>ALL Count.AutoSlam.GEG1.GEG1-SLAM801.Log.Alarm.WARNING.CM01_SLAMServiceDisconnected.117 sum</t>
  </si>
  <si>
    <t>ALL Count.AutoSlam.GEG1.GEG1-SLAM801.Log.Alarm.WARNING.CM01_TakeawayConveyorJam.90 sum</t>
  </si>
  <si>
    <t>ALL Count.AutoSlam.GEG1.GEG1-SLAM801.Log.Alarm.WARNING.CM01_TampHeadVacuumError.81 sum</t>
  </si>
  <si>
    <t>ALL Count.AutoSlam.GEG1.GEG1-SLAM801.Log.Alarm.WARNING.CM01_TampPausedbyLightCurtainInterrupt.79 sum</t>
  </si>
  <si>
    <t>ALL Count.AutoSlam.GEG1.GEG1-SLAM801.Log.Alarm.WARNING.CM01_WMSLabelRequestResponseSlow.121 sum</t>
  </si>
  <si>
    <t>ALL Count.AutoSlam.GEG1.GEG1-SLAM801.Log.Alarm.WARNING.CM01_WMSScaleInductACKResponseSlow.120 sum</t>
  </si>
  <si>
    <t>ALL Count.AutoSlam.GEG1.GEG1-SLAM802.Log.Alarm.CRITICAL.CM01_BackSideExitConveyorE-StopPressed.59 sum</t>
  </si>
  <si>
    <t>ALL Count.AutoSlam.GEG1.GEG1-SLAM802.Log.Alarm.CRITICAL.CM01_BackSideFilmRollE-StopPressed.58 sum</t>
  </si>
  <si>
    <t>ALL Count.AutoSlam.GEG1.GEG1-SLAM802.Log.Alarm.CRITICAL.CM01_FrontSideExitConveyorE-StopPressed.61 sum</t>
  </si>
  <si>
    <t>ALL Count.AutoSlam.GEG1.GEG1-SLAM802.Log.Alarm.CRITICAL.CM01_FrontSideHMICabinetE-StopPressed.57 sum</t>
  </si>
  <si>
    <t>ALL Count.AutoSlam.GEG1.GEG1-SLAM802.Log.Alarm.CRITICAL.CM01_FrontSideJawAccessDoorOpen.60 sum</t>
  </si>
  <si>
    <t>ALL Count.AutoSlam.GEG1.GEG1-SLAM802.Log.Alarm.CRITICAL.CM01_GripperServoOvertravelUpper.38 sum</t>
  </si>
  <si>
    <t>ALL Count.AutoSlam.GEG1.GEG1-SLAM802.Log.Alarm.HIGH.CM01_Grip_Servo_Axis_Fault.36 sum</t>
  </si>
  <si>
    <t>ALL Count.AutoSlam.GEG1.GEG1-SLAM802.Log.Alarm.HIGH.CM01_GripperServoOvertravelLower.39 sum</t>
  </si>
  <si>
    <t>ALL Count.AutoSlam.GEG1.GEG1-SLAM802.Log.Alarm.HIGH.CM01_GripperServoPositionFault.3 sum</t>
  </si>
  <si>
    <t>ALL Count.AutoSlam.GEG1.GEG1-SLAM802.Log.Alarm.HIGH.CM01_JawSafetysensorFault_BagRollSide_.47 sum</t>
  </si>
  <si>
    <t>ALL Count.AutoSlam.GEG1.GEG1-SLAM802.Log.Alarm.HIGH.CM01_KickoutConveyorMotorFault.16 sum</t>
  </si>
  <si>
    <t>ALL Count.AutoSlam.GEG1.GEG1-SLAM802.Log.Alarm.HIGH.CM01_Nip_Servo_Axis_Fault.40 sum</t>
  </si>
  <si>
    <t>ALL Count.AutoSlam.GEG1.GEG1-SLAM802.Log.Alarm.HIGH.CM01_NipFaultCycletoolongorServoNotReady.4 sum</t>
  </si>
  <si>
    <t>ALL Count.AutoSlam.GEG1.GEG1-SLAM802.Log.Alarm.HIGH.CM01_TakeawayConveyorMotorFault.15 sum</t>
  </si>
  <si>
    <t>ALL Count.AutoSlam.GEG1.GEG1-SLAM802.Log.Alarm.LOW.CM01_ToteBarcodeReaderOffline.19 sum</t>
  </si>
  <si>
    <t>ALL Count.AutoSlam.GEG1.GEG1-SLAM802.Log.Alarm.LOW.CM01_VerifyCameraNotReady.26 sum</t>
  </si>
  <si>
    <t>ALL Count.AutoSlam.GEG1.GEG1-SLAM802.Log.Alarm.WARNING.CM01_ASINScanreceiptmaybeslow.122 sum</t>
  </si>
  <si>
    <t>ALL Count.AutoSlam.GEG1.GEG1-SLAM802.Log.Alarm.WARNING.CM01_ASINToteSupplyConveyorEmpty.71 sum</t>
  </si>
  <si>
    <t>ALL Count.AutoSlam.GEG1.GEG1-SLAM802.Log.Alarm.WARNING.CM01_BagFilmLow-MachineStartInhibited.70 sum</t>
  </si>
  <si>
    <t>ALL Count.AutoSlam.GEG1.GEG1-SLAM802.Log.Alarm.WARNING.CM01_BagFilmLow.69 sum</t>
  </si>
  <si>
    <t>ALL Count.AutoSlam.GEG1.GEG1-SLAM802.Log.Alarm.WARNING.CM01_CycleStopActive.65 sum</t>
  </si>
  <si>
    <t>ALL Count.AutoSlam.GEG1.GEG1-SLAM802.Log.Alarm.WARNING.CM01_DownstreamConveyorStopped.92 sum</t>
  </si>
  <si>
    <t>ALL Count.AutoSlam.GEG1.GEG1-SLAM802.Log.Alarm.WARNING.CM01_EventServiceDisconnected.118 sum</t>
  </si>
  <si>
    <t>ALL Count.AutoSlam.GEG1.GEG1-SLAM802.Log.Alarm.WARNING.CM01_FailedtoTampError.82 sum</t>
  </si>
  <si>
    <t>ALL Count.AutoSlam.GEG1.GEG1-SLAM802.Log.Alarm.WARNING.CM01_FailuretoReadRejectToteBarcode.73 sum</t>
  </si>
  <si>
    <t>ALL Count.AutoSlam.GEG1.GEG1-SLAM802.Log.Alarm.WARNING.CM01_FLUSHREQUIRED_Dry/EmptyCyclethemachine_.95 sum</t>
  </si>
  <si>
    <t>ALL Count.AutoSlam.GEG1.GEG1-SLAM802.Log.Alarm.WARNING.CM01_KickoutConveyorJam.91 sum</t>
  </si>
  <si>
    <t>ALL Count.AutoSlam.GEG1.GEG1-SLAM802.Log.Alarm.WARNING.CM01_LabelApplicatorTampHeadSlow.106 sum</t>
  </si>
  <si>
    <t>ALL Count.AutoSlam.GEG1.GEG1-SLAM802.Log.Alarm.WARNING.CM01_LabelPrinterLabelStockLow.75 sum</t>
  </si>
  <si>
    <t>ALL Count.AutoSlam.GEG1.GEG1-SLAM802.Log.Alarm.WARNING.CM01_LabelVerifySlow.108 sum</t>
  </si>
  <si>
    <t>ALL Count.AutoSlam.GEG1.GEG1-SLAM802.Log.Alarm.WARNING.CM01_LightCurtainInterrupted.64 sum</t>
  </si>
  <si>
    <t>ALL Count.AutoSlam.GEG1.GEG1-SLAM802.Log.Alarm.WARNING.CM01_MachineStarved-NoASINtotesonconveyororslide.72 sum</t>
  </si>
  <si>
    <t>ALL Count.AutoSlam.GEG1.GEG1-SLAM802.Log.Alarm.WARNING.CM01_NTPServiceDisconnected.119 sum</t>
  </si>
  <si>
    <t>ALL Count.AutoSlam.GEG1.GEG1-SLAM802.Log.Alarm.WARNING.CM01_PackServiceDisconnected.116 sum</t>
  </si>
  <si>
    <t>ALL Count.AutoSlam.GEG1.GEG1-SLAM802.Log.Alarm.WARNING.CM01_PrinterFailedtoPrint.80 sum</t>
  </si>
  <si>
    <t>ALL Count.AutoSlam.GEG1.GEG1-SLAM802.Log.Alarm.WARNING.CM01_SealerBarTemperatureTooLow.68 sum</t>
  </si>
  <si>
    <t>ALL Count.AutoSlam.GEG1.GEG1-SLAM802.Log.Alarm.WARNING.CM01_SealingJawCutterFailedtoAdvance.112 sum</t>
  </si>
  <si>
    <t>ALL Count.AutoSlam.GEG1.GEG1-SLAM802.Log.Alarm.WARNING.CM01_SLAMServiceDisconnected.117 sum</t>
  </si>
  <si>
    <t>ALL Count.AutoSlam.GEG1.GEG1-SLAM802.Log.Alarm.WARNING.CM01_TakeawayConveyorJam.90 sum</t>
  </si>
  <si>
    <t>ALL Count.AutoSlam.GEG1.GEG1-SLAM802.Log.Alarm.WARNING.CM01_TampHeadVacuumError.81 sum</t>
  </si>
  <si>
    <t>ALL Count.AutoSlam.GEG1.GEG1-SLAM802.Log.Alarm.WARNING.CM01_WMSLabelRequestResponseSlow.121 sum</t>
  </si>
  <si>
    <t>ALL Count.AutoSlam.GEG1.GEG1-SLAM802.Log.Alarm.WARNING.CM01_WMSScaleInductACKResponseSlow.120 sum</t>
  </si>
  <si>
    <t>ALL Count.AutoSlam.GEG1.GEG1-SLAM803.Log.Alarm.CRITICAL.CM01_BackSideExitConveyorE-StopPressed.59 sum</t>
  </si>
  <si>
    <t>ALL Count.AutoSlam.GEG1.GEG1-SLAM803.Log.Alarm.CRITICAL.CM01_BackSideFilmRollE-StopPressed.58 sum</t>
  </si>
  <si>
    <t>ALL Count.AutoSlam.GEG1.GEG1-SLAM803.Log.Alarm.CRITICAL.CM01_FrontSideExitConveyorE-StopPressed.61 sum</t>
  </si>
  <si>
    <t>ALL Count.AutoSlam.GEG1.GEG1-SLAM803.Log.Alarm.CRITICAL.CM01_FrontSideHMICabinetE-StopPressed.57 sum</t>
  </si>
  <si>
    <t>ALL Count.AutoSlam.GEG1.GEG1-SLAM803.Log.Alarm.CRITICAL.CM01_FrontSideJawAccessDoorOpen.60 sum</t>
  </si>
  <si>
    <t>ALL Count.AutoSlam.GEG1.GEG1-SLAM803.Log.Alarm.HIGH.CM01_Grip_Servo_Axis_Fault.36 sum</t>
  </si>
  <si>
    <t>ALL Count.AutoSlam.GEG1.GEG1-SLAM803.Log.Alarm.HIGH.CM01_GripperServoOvertravelLower.39 sum</t>
  </si>
  <si>
    <t>ALL Count.AutoSlam.GEG1.GEG1-SLAM803.Log.Alarm.HIGH.CM01_JawClosedError.45 sum</t>
  </si>
  <si>
    <t>ALL Count.AutoSlam.GEG1.GEG1-SLAM803.Log.Alarm.HIGH.CM01_JawSafetySensorFault_OperatorSide_.46 sum</t>
  </si>
  <si>
    <t>ALL Count.AutoSlam.GEG1.GEG1-SLAM803.Log.Alarm.HIGH.CM01_KickoutConveyorMotorFault.16 sum</t>
  </si>
  <si>
    <t>ALL Count.AutoSlam.GEG1.GEG1-SLAM803.Log.Alarm.HIGH.CM01_Nip_Servo_Axis_Fault.40 sum</t>
  </si>
  <si>
    <t>ALL Count.AutoSlam.GEG1.GEG1-SLAM803.Log.Alarm.HIGH.CM01_NipFaultCycletoolongorServoNotReady.4 sum</t>
  </si>
  <si>
    <t>ALL Count.AutoSlam.GEG1.GEG1-SLAM803.Log.Alarm.HIGH.CM01_TakeawayConveyorMotorFault.15 sum</t>
  </si>
  <si>
    <t>ALL Count.AutoSlam.GEG1.GEG1-SLAM803.Log.Alarm.LOW.CM01_VerifyCameraNotReady.26 sum</t>
  </si>
  <si>
    <t>ALL Count.AutoSlam.GEG1.GEG1-SLAM803.Log.Alarm.WARNING.CM01_ASINScanreceiptmaybeslow.122 sum</t>
  </si>
  <si>
    <t>ALL Count.AutoSlam.GEG1.GEG1-SLAM803.Log.Alarm.WARNING.CM01_ASINToteSupplyConveyorEmpty.71 sum</t>
  </si>
  <si>
    <t>ALL Count.AutoSlam.GEG1.GEG1-SLAM803.Log.Alarm.WARNING.CM01_BagFilmLow-MachineStartInhibited.70 sum</t>
  </si>
  <si>
    <t>ALL Count.AutoSlam.GEG1.GEG1-SLAM803.Log.Alarm.WARNING.CM01_BagFilmLow.69 sum</t>
  </si>
  <si>
    <t>ALL Count.AutoSlam.GEG1.GEG1-SLAM803.Log.Alarm.WARNING.CM01_CycleStopActive.65 sum</t>
  </si>
  <si>
    <t>ALL Count.AutoSlam.GEG1.GEG1-SLAM803.Log.Alarm.WARNING.CM01_DownstreamConveyorStopped.92 sum</t>
  </si>
  <si>
    <t>ALL Count.AutoSlam.GEG1.GEG1-SLAM803.Log.Alarm.WARNING.CM01_EventServiceDisconnected.118 sum</t>
  </si>
  <si>
    <t>ALL Count.AutoSlam.GEG1.GEG1-SLAM803.Log.Alarm.WARNING.CM01_FailedtoTampError.82 sum</t>
  </si>
  <si>
    <t>ALL Count.AutoSlam.GEG1.GEG1-SLAM803.Log.Alarm.WARNING.CM01_FailuretoReadRejectToteBarcode.73 sum</t>
  </si>
  <si>
    <t>ALL Count.AutoSlam.GEG1.GEG1-SLAM803.Log.Alarm.WARNING.CM01_FLUSHREQUIRED_Dry/EmptyCyclethemachine_.95 sum</t>
  </si>
  <si>
    <t>ALL Count.AutoSlam.GEG1.GEG1-SLAM803.Log.Alarm.WARNING.CM01_KickoutConveyorJam.91 sum</t>
  </si>
  <si>
    <t>ALL Count.AutoSlam.GEG1.GEG1-SLAM803.Log.Alarm.WARNING.CM01_LabelApplicatorTampHeadSlow.106 sum</t>
  </si>
  <si>
    <t>ALL Count.AutoSlam.GEG1.GEG1-SLAM803.Log.Alarm.WARNING.CM01_LabelPrinterLabelStockLow-StopMachine.76 sum</t>
  </si>
  <si>
    <t>ALL Count.AutoSlam.GEG1.GEG1-SLAM803.Log.Alarm.WARNING.CM01_LabelPrinterLabelStockLow.75 sum</t>
  </si>
  <si>
    <t>ALL Count.AutoSlam.GEG1.GEG1-SLAM803.Log.Alarm.WARNING.CM01_LabelVerifySlow.108 sum</t>
  </si>
  <si>
    <t>ALL Count.AutoSlam.GEG1.GEG1-SLAM803.Log.Alarm.WARNING.CM01_LightCurtainInterrupted.64 sum</t>
  </si>
  <si>
    <t>ALL Count.AutoSlam.GEG1.GEG1-SLAM803.Log.Alarm.WARNING.CM01_MachineStarved-NoASINtotesonconveyororslide.72 sum</t>
  </si>
  <si>
    <t>ALL Count.AutoSlam.GEG1.GEG1-SLAM803.Log.Alarm.WARNING.CM01_PackServiceDisconnected.116 sum</t>
  </si>
  <si>
    <t>ALL Count.AutoSlam.GEG1.GEG1-SLAM803.Log.Alarm.WARNING.CM01_PrinterFailedtoPrint.80 sum</t>
  </si>
  <si>
    <t>ALL Count.AutoSlam.GEG1.GEG1-SLAM803.Log.Alarm.WARNING.CM01_SealerBarTemperatureTooLow.68 sum</t>
  </si>
  <si>
    <t>ALL Count.AutoSlam.GEG1.GEG1-SLAM803.Log.Alarm.WARNING.CM01_SealingJawCutterFailedtoAdvance.112 sum</t>
  </si>
  <si>
    <t>ALL Count.AutoSlam.GEG1.GEG1-SLAM803.Log.Alarm.WARNING.CM01_SLAMServiceDisconnected.117 sum</t>
  </si>
  <si>
    <t>ALL Count.AutoSlam.GEG1.GEG1-SLAM803.Log.Alarm.WARNING.CM01_TakeawayConveyorJam.90 sum</t>
  </si>
  <si>
    <t>ALL Count.AutoSlam.GEG1.GEG1-SLAM803.Log.Alarm.WARNING.CM01_TampHeadVacuumError.81 sum</t>
  </si>
  <si>
    <t>ALL Count.AutoSlam.GEG1.GEG1-SLAM803.Log.Alarm.WARNING.CM01_WMSLabelRequestResponseSlow.121 sum</t>
  </si>
  <si>
    <t>ALL Count.AutoSlam.GEG1.GEG1-SLAM803.Log.Alarm.WARNING.CM01_WMSScaleInductACKResponseSlow.120 sum</t>
  </si>
  <si>
    <t>ALL Count.AutoSlam.GEG1.GEG1-SLAM804.Log.Alarm.CRITICAL.CM01_BackSideExitConveyorE-StopPressed.59 sum</t>
  </si>
  <si>
    <t>ALL Count.AutoSlam.GEG1.GEG1-SLAM804.Log.Alarm.CRITICAL.CM01_BackSideFilmRollE-StopPressed.58 sum</t>
  </si>
  <si>
    <t>ALL Count.AutoSlam.GEG1.GEG1-SLAM804.Log.Alarm.CRITICAL.CM01_FrontSideExitConveyorE-StopPressed.61 sum</t>
  </si>
  <si>
    <t>ALL Count.AutoSlam.GEG1.GEG1-SLAM804.Log.Alarm.CRITICAL.CM01_FrontSideHMICabinetE-StopPressed.57 sum</t>
  </si>
  <si>
    <t>ALL Count.AutoSlam.GEG1.GEG1-SLAM804.Log.Alarm.CRITICAL.CM01_FrontSideJawAccessDoorOpen.60 sum</t>
  </si>
  <si>
    <t>ALL Count.AutoSlam.GEG1.GEG1-SLAM804.Log.Alarm.HIGH.CM01_Grip_Servo_Axis_Fault.36 sum</t>
  </si>
  <si>
    <t>ALL Count.AutoSlam.GEG1.GEG1-SLAM804.Log.Alarm.HIGH.CM01_GripperServoOvertravelLower.39 sum</t>
  </si>
  <si>
    <t>ALL Count.AutoSlam.GEG1.GEG1-SLAM804.Log.Alarm.HIGH.CM01_JawSafetysensorFault_BagRollSide_.47 sum</t>
  </si>
  <si>
    <t>ALL Count.AutoSlam.GEG1.GEG1-SLAM804.Log.Alarm.HIGH.CM01_JawSafetySensorFault_OperatorSide_.46 sum</t>
  </si>
  <si>
    <t>ALL Count.AutoSlam.GEG1.GEG1-SLAM804.Log.Alarm.HIGH.CM01_KickoutConveyorMotorFault.16 sum</t>
  </si>
  <si>
    <t>ALL Count.AutoSlam.GEG1.GEG1-SLAM804.Log.Alarm.HIGH.CM01_Nip_Servo_Axis_Fault.40 sum</t>
  </si>
  <si>
    <t>ALL Count.AutoSlam.GEG1.GEG1-SLAM804.Log.Alarm.HIGH.CM01_NipFaultCycletoolongorServoNotReady.4 sum</t>
  </si>
  <si>
    <t>ALL Count.AutoSlam.GEG1.GEG1-SLAM804.Log.Alarm.HIGH.CM01_TakeawayConveyorMotorFault.15 sum</t>
  </si>
  <si>
    <t>ALL Count.AutoSlam.GEG1.GEG1-SLAM804.Log.Alarm.LOW.CM01_VerifyCameraNotReady.26 sum</t>
  </si>
  <si>
    <t>ALL Count.AutoSlam.GEG1.GEG1-SLAM804.Log.Alarm.WARNING.CM01_ASINScanreceiptmaybeslow.122 sum</t>
  </si>
  <si>
    <t>ALL Count.AutoSlam.GEG1.GEG1-SLAM804.Log.Alarm.WARNING.CM01_ASINToteSupplyConveyorEmpty.71 sum</t>
  </si>
  <si>
    <t>ALL Count.AutoSlam.GEG1.GEG1-SLAM804.Log.Alarm.WARNING.CM01_BagFilmLow-MachineStartInhibited.70 sum</t>
  </si>
  <si>
    <t>ALL Count.AutoSlam.GEG1.GEG1-SLAM804.Log.Alarm.WARNING.CM01_BagFilmLow.69 sum</t>
  </si>
  <si>
    <t>ALL Count.AutoSlam.GEG1.GEG1-SLAM804.Log.Alarm.WARNING.CM01_CycleStopActive.65 sum</t>
  </si>
  <si>
    <t>ALL Count.AutoSlam.GEG1.GEG1-SLAM804.Log.Alarm.WARNING.CM01_DownstreamConveyorStopped.92 sum</t>
  </si>
  <si>
    <t>ALL Count.AutoSlam.GEG1.GEG1-SLAM804.Log.Alarm.WARNING.CM01_EventServiceDisconnected.118 sum</t>
  </si>
  <si>
    <t>ALL Count.AutoSlam.GEG1.GEG1-SLAM804.Log.Alarm.WARNING.CM01_FailedtoTampError.82 sum</t>
  </si>
  <si>
    <t>ALL Count.AutoSlam.GEG1.GEG1-SLAM804.Log.Alarm.WARNING.CM01_FailuretoReadRejectToteBarcode.73 sum</t>
  </si>
  <si>
    <t>ALL Count.AutoSlam.GEG1.GEG1-SLAM804.Log.Alarm.WARNING.CM01_FLUSHREQUIRED_Dry/EmptyCyclethemachine_.95 sum</t>
  </si>
  <si>
    <t>ALL Count.AutoSlam.GEG1.GEG1-SLAM804.Log.Alarm.WARNING.CM01_KickoutConveyorJam.91 sum</t>
  </si>
  <si>
    <t>ALL Count.AutoSlam.GEG1.GEG1-SLAM804.Log.Alarm.WARNING.CM01_LabelPrinterLabelStockLow.75 sum</t>
  </si>
  <si>
    <t>ALL Count.AutoSlam.GEG1.GEG1-SLAM804.Log.Alarm.WARNING.CM01_LabelVerifySlow.108 sum</t>
  </si>
  <si>
    <t>ALL Count.AutoSlam.GEG1.GEG1-SLAM804.Log.Alarm.WARNING.CM01_LightCurtainInterrupted.64 sum</t>
  </si>
  <si>
    <t>ALL Count.AutoSlam.GEG1.GEG1-SLAM804.Log.Alarm.WARNING.CM01_MachineStarved-NoASINtotesonconveyororslide.72 sum</t>
  </si>
  <si>
    <t>ALL Count.AutoSlam.GEG1.GEG1-SLAM804.Log.Alarm.WARNING.CM01_PackServiceDisconnected.116 sum</t>
  </si>
  <si>
    <t>ALL Count.AutoSlam.GEG1.GEG1-SLAM804.Log.Alarm.WARNING.CM01_PrinterFailedtoPrint.80 sum</t>
  </si>
  <si>
    <t>ALL Count.AutoSlam.GEG1.GEG1-SLAM804.Log.Alarm.WARNING.CM01_SealerBarTemperatureTooLow.68 sum</t>
  </si>
  <si>
    <t>ALL Count.AutoSlam.GEG1.GEG1-SLAM804.Log.Alarm.WARNING.CM01_SealingJawCutterFailedtoAdvance.112 sum</t>
  </si>
  <si>
    <t>ALL Count.AutoSlam.GEG1.GEG1-SLAM804.Log.Alarm.WARNING.CM01_SLAMServiceDisconnected.117 sum</t>
  </si>
  <si>
    <t>ALL Count.AutoSlam.GEG1.GEG1-SLAM804.Log.Alarm.WARNING.CM01_TakeawayConveyorJam.90 sum</t>
  </si>
  <si>
    <t>ALL Count.AutoSlam.GEG1.GEG1-SLAM804.Log.Alarm.WARNING.CM01_TampHeadVacuumError.81 sum</t>
  </si>
  <si>
    <t>ALL Count.AutoSlam.GEG1.GEG1-SLAM804.Log.Alarm.WARNING.CM01_WMSLabelRequestResponseSlow.121 sum</t>
  </si>
  <si>
    <t>ALL Count.AutoSlam.GEG1.GEG1-SLAM804.Log.Alarm.WARNING.CM01_WMSScaleInductACKResponseSlow.120 sum</t>
  </si>
  <si>
    <t>ALL Count.AutoSlam.GEG1.GEG1-SLAM805.Log.Alarm.CRITICAL.CM01_BackSideExitConveyorE-StopPressed.59 sum</t>
  </si>
  <si>
    <t>ALL Count.AutoSlam.GEG1.GEG1-SLAM805.Log.Alarm.CRITICAL.CM01_BackSideFilmRollE-StopPressed.58 sum</t>
  </si>
  <si>
    <t>ALL Count.AutoSlam.GEG1.GEG1-SLAM805.Log.Alarm.CRITICAL.CM01_FrontSideExitConveyorE-StopPressed.61 sum</t>
  </si>
  <si>
    <t>ALL Count.AutoSlam.GEG1.GEG1-SLAM805.Log.Alarm.CRITICAL.CM01_FrontSideHMICabinetE-StopPressed.57 sum</t>
  </si>
  <si>
    <t>ALL Count.AutoSlam.GEG1.GEG1-SLAM805.Log.Alarm.CRITICAL.CM01_FrontSideJawAccessDoorOpen.60 sum</t>
  </si>
  <si>
    <t>ALL Count.AutoSlam.GEG1.GEG1-SLAM805.Log.Alarm.HIGH.CM01_Grip_Servo_Axis_Fault.36 sum</t>
  </si>
  <si>
    <t>ALL Count.AutoSlam.GEG1.GEG1-SLAM805.Log.Alarm.HIGH.CM01_GripperServoOvertravelLower.39 sum</t>
  </si>
  <si>
    <t>ALL Count.AutoSlam.GEG1.GEG1-SLAM805.Log.Alarm.HIGH.CM01_GripperServoPositionFault.3 sum</t>
  </si>
  <si>
    <t>ALL Count.AutoSlam.GEG1.GEG1-SLAM805.Log.Alarm.HIGH.CM01_JawClosedError.45 sum</t>
  </si>
  <si>
    <t>ALL Count.AutoSlam.GEG1.GEG1-SLAM805.Log.Alarm.HIGH.CM01_JawSafetySensorFault_OperatorSide_.46 sum</t>
  </si>
  <si>
    <t>ALL Count.AutoSlam.GEG1.GEG1-SLAM805.Log.Alarm.HIGH.CM01_KickoutConveyorMotorFault.16 sum</t>
  </si>
  <si>
    <t>ALL Count.AutoSlam.GEG1.GEG1-SLAM805.Log.Alarm.HIGH.CM01_Nip_Servo_Axis_Fault.40 sum</t>
  </si>
  <si>
    <t>ALL Count.AutoSlam.GEG1.GEG1-SLAM805.Log.Alarm.HIGH.CM01_NipFaultCycletoolongorServoNotReady.4 sum</t>
  </si>
  <si>
    <t>ALL Count.AutoSlam.GEG1.GEG1-SLAM805.Log.Alarm.HIGH.CM01_TakeawayConveyorMotorFault.15 sum</t>
  </si>
  <si>
    <t>ALL Count.AutoSlam.GEG1.GEG1-SLAM805.Log.Alarm.LOW.CM01_VerifyCameraNotReady.26 sum</t>
  </si>
  <si>
    <t>ALL Count.AutoSlam.GEG1.GEG1-SLAM805.Log.Alarm.WARNING.CM01_ASINScanreceiptmaybeslow.122 sum</t>
  </si>
  <si>
    <t>ALL Count.AutoSlam.GEG1.GEG1-SLAM805.Log.Alarm.WARNING.CM01_ASINToteSupplyConveyorEmpty.71 sum</t>
  </si>
  <si>
    <t>ALL Count.AutoSlam.GEG1.GEG1-SLAM805.Log.Alarm.WARNING.CM01_BagFilmLow-MachineStartInhibited.70 sum</t>
  </si>
  <si>
    <t>ALL Count.AutoSlam.GEG1.GEG1-SLAM805.Log.Alarm.WARNING.CM01_BagFilmLow.69 sum</t>
  </si>
  <si>
    <t>ALL Count.AutoSlam.GEG1.GEG1-SLAM805.Log.Alarm.WARNING.CM01_CycleStopActive.65 sum</t>
  </si>
  <si>
    <t>ALL Count.AutoSlam.GEG1.GEG1-SLAM805.Log.Alarm.WARNING.CM01_DownstreamConveyorStopped.92 sum</t>
  </si>
  <si>
    <t>ALL Count.AutoSlam.GEG1.GEG1-SLAM805.Log.Alarm.WARNING.CM01_EventServiceDisconnected.118 sum</t>
  </si>
  <si>
    <t>ALL Count.AutoSlam.GEG1.GEG1-SLAM805.Log.Alarm.WARNING.CM01_FailedtoTampError.82 sum</t>
  </si>
  <si>
    <t>ALL Count.AutoSlam.GEG1.GEG1-SLAM805.Log.Alarm.WARNING.CM01_FailuretoReadRejectToteBarcode.73 sum</t>
  </si>
  <si>
    <t>ALL Count.AutoSlam.GEG1.GEG1-SLAM805.Log.Alarm.WARNING.CM01_FLUSHREQUIRED_Dry/EmptyCyclethemachine_.95 sum</t>
  </si>
  <si>
    <t>ALL Count.AutoSlam.GEG1.GEG1-SLAM805.Log.Alarm.WARNING.CM01_KickoutConveyorJam.91 sum</t>
  </si>
  <si>
    <t>ALL Count.AutoSlam.GEG1.GEG1-SLAM805.Log.Alarm.WARNING.CM01_LabelApplicatorTampHeadSlow.106 sum</t>
  </si>
  <si>
    <t>ALL Count.AutoSlam.GEG1.GEG1-SLAM805.Log.Alarm.WARNING.CM01_LabelPrinterLabelStockLow.75 sum</t>
  </si>
  <si>
    <t>ALL Count.AutoSlam.GEG1.GEG1-SLAM805.Log.Alarm.WARNING.CM01_LabelVerifySlow.108 sum</t>
  </si>
  <si>
    <t>ALL Count.AutoSlam.GEG1.GEG1-SLAM805.Log.Alarm.WARNING.CM01_LightCurtainInterrupted.64 sum</t>
  </si>
  <si>
    <t>ALL Count.AutoSlam.GEG1.GEG1-SLAM805.Log.Alarm.WARNING.CM01_MachineStarved-NoASINtotesonconveyororslide.72 sum</t>
  </si>
  <si>
    <t>ALL Count.AutoSlam.GEG1.GEG1-SLAM805.Log.Alarm.WARNING.CM01_NTPServiceDisconnected.119 sum</t>
  </si>
  <si>
    <t>ALL Count.AutoSlam.GEG1.GEG1-SLAM805.Log.Alarm.WARNING.CM01_PackServiceDisconnected.116 sum</t>
  </si>
  <si>
    <t>ALL Count.AutoSlam.GEG1.GEG1-SLAM805.Log.Alarm.WARNING.CM01_PrinterFailedtoPrint.80 sum</t>
  </si>
  <si>
    <t>ALL Count.AutoSlam.GEG1.GEG1-SLAM805.Log.Alarm.WARNING.CM01_SealerBarTemperatureTooLow.68 sum</t>
  </si>
  <si>
    <t>ALL Count.AutoSlam.GEG1.GEG1-SLAM805.Log.Alarm.WARNING.CM01_SealingJawCutterFailedtoAdvance.112 sum</t>
  </si>
  <si>
    <t>ALL Count.AutoSlam.GEG1.GEG1-SLAM805.Log.Alarm.WARNING.CM01_SLAMServiceDisconnected.117 sum</t>
  </si>
  <si>
    <t>ALL Count.AutoSlam.GEG1.GEG1-SLAM805.Log.Alarm.WARNING.CM01_TakeawayConveyorJam.90 sum</t>
  </si>
  <si>
    <t>ALL Count.AutoSlam.GEG1.GEG1-SLAM805.Log.Alarm.WARNING.CM01_TampHeadVacuumError.81 sum</t>
  </si>
  <si>
    <t>ALL Count.AutoSlam.GEG1.GEG1-SLAM805.Log.Alarm.WARNING.CM01_WMSLabelRequestResponseSlow.121 sum</t>
  </si>
  <si>
    <t>ALL Count.AutoSlam.GEG1.GEG1-SLAM805.Log.Alarm.WARNING.CM01_WMSScaleInductACKResponseSlow.120 sum</t>
  </si>
  <si>
    <t>ALL Count.AutoSlam.GEG1.GEG1-SLAM806.Log.Alarm.CRITICAL.CM01_BackSideExitConveyorE-StopPressed.59 sum</t>
  </si>
  <si>
    <t>ALL Count.AutoSlam.GEG1.GEG1-SLAM806.Log.Alarm.CRITICAL.CM01_BackSideFilmRollE-StopPressed.58 sum</t>
  </si>
  <si>
    <t>ALL Count.AutoSlam.GEG1.GEG1-SLAM806.Log.Alarm.CRITICAL.CM01_FrontSideExitConveyorE-StopPressed.61 sum</t>
  </si>
  <si>
    <t>ALL Count.AutoSlam.GEG1.GEG1-SLAM806.Log.Alarm.CRITICAL.CM01_FrontSideHMICabinetE-StopPressed.57 sum</t>
  </si>
  <si>
    <t>ALL Count.AutoSlam.GEG1.GEG1-SLAM806.Log.Alarm.CRITICAL.CM01_FrontSideJawAccessDoorOpen.60 sum</t>
  </si>
  <si>
    <t>ALL Count.AutoSlam.GEG1.GEG1-SLAM806.Log.Alarm.HIGH.CM01_Grip_Servo_Axis_Fault.36 sum</t>
  </si>
  <si>
    <t>ALL Count.AutoSlam.GEG1.GEG1-SLAM806.Log.Alarm.HIGH.CM01_GripperServoOvertravelLower.39 sum</t>
  </si>
  <si>
    <t>ALL Count.AutoSlam.GEG1.GEG1-SLAM806.Log.Alarm.HIGH.CM01_JawClosedError.45 sum</t>
  </si>
  <si>
    <t>ALL Count.AutoSlam.GEG1.GEG1-SLAM806.Log.Alarm.HIGH.CM01_JawSafetysensorFault_BagRollSide_.47 sum</t>
  </si>
  <si>
    <t>ALL Count.AutoSlam.GEG1.GEG1-SLAM806.Log.Alarm.HIGH.CM01_KickoutConveyorMotorFault.16 sum</t>
  </si>
  <si>
    <t>ALL Count.AutoSlam.GEG1.GEG1-SLAM806.Log.Alarm.HIGH.CM01_Nip_Servo_Axis_Fault.40 sum</t>
  </si>
  <si>
    <t>ALL Count.AutoSlam.GEG1.GEG1-SLAM806.Log.Alarm.HIGH.CM01_NipFaultCycletoolongorServoNotReady.4 sum</t>
  </si>
  <si>
    <t>ALL Count.AutoSlam.GEG1.GEG1-SLAM806.Log.Alarm.HIGH.CM01_TakeawayConveyorMotorFault.15 sum</t>
  </si>
  <si>
    <t>ALL Count.AutoSlam.GEG1.GEG1-SLAM806.Log.Alarm.LOW.CM01_VerifyCameraNotReady.26 sum</t>
  </si>
  <si>
    <t>ALL Count.AutoSlam.GEG1.GEG1-SLAM806.Log.Alarm.WARNING.CM01_ASINScanreceiptmaybeslow.122 sum</t>
  </si>
  <si>
    <t>ALL Count.AutoSlam.GEG1.GEG1-SLAM806.Log.Alarm.WARNING.CM01_ASINToteSupplyConveyorEmpty.71 sum</t>
  </si>
  <si>
    <t>ALL Count.AutoSlam.GEG1.GEG1-SLAM806.Log.Alarm.WARNING.CM01_BagFilmLow-MachineStartInhibited.70 sum</t>
  </si>
  <si>
    <t>ALL Count.AutoSlam.GEG1.GEG1-SLAM806.Log.Alarm.WARNING.CM01_BagFilmLow.69 sum</t>
  </si>
  <si>
    <t>ALL Count.AutoSlam.GEG1.GEG1-SLAM806.Log.Alarm.WARNING.CM01_CycleStopActive.65 sum</t>
  </si>
  <si>
    <t>ALL Count.AutoSlam.GEG1.GEG1-SLAM806.Log.Alarm.WARNING.CM01_DownstreamConveyorStopped.92 sum</t>
  </si>
  <si>
    <t>ALL Count.AutoSlam.GEG1.GEG1-SLAM806.Log.Alarm.WARNING.CM01_EventServiceDisconnected.118 sum</t>
  </si>
  <si>
    <t>ALL Count.AutoSlam.GEG1.GEG1-SLAM806.Log.Alarm.WARNING.CM01_FailedtoTampError.82 sum</t>
  </si>
  <si>
    <t>ALL Count.AutoSlam.GEG1.GEG1-SLAM806.Log.Alarm.WARNING.CM01_FailuretoReadRejectToteBarcode.73 sum</t>
  </si>
  <si>
    <t>ALL Count.AutoSlam.GEG1.GEG1-SLAM806.Log.Alarm.WARNING.CM01_FLUSHREQUIRED_Dry/EmptyCyclethemachine_.95 sum</t>
  </si>
  <si>
    <t>ALL Count.AutoSlam.GEG1.GEG1-SLAM806.Log.Alarm.WARNING.CM01_KickoutConveyorJam.91 sum</t>
  </si>
  <si>
    <t>ALL Count.AutoSlam.GEG1.GEG1-SLAM806.Log.Alarm.WARNING.CM01_LabelApplicatorTampHeadSlow.106 sum</t>
  </si>
  <si>
    <t>ALL Count.AutoSlam.GEG1.GEG1-SLAM806.Log.Alarm.WARNING.CM01_LabelPrinterLabelStockLow-StopMachine.76 sum</t>
  </si>
  <si>
    <t>ALL Count.AutoSlam.GEG1.GEG1-SLAM806.Log.Alarm.WARNING.CM01_LabelPrinterLabelStockLow.75 sum</t>
  </si>
  <si>
    <t>ALL Count.AutoSlam.GEG1.GEG1-SLAM806.Log.Alarm.WARNING.CM01_LabelVerifySlow.108 sum</t>
  </si>
  <si>
    <t>ALL Count.AutoSlam.GEG1.GEG1-SLAM806.Log.Alarm.WARNING.CM01_LightCurtainInterrupted.64 sum</t>
  </si>
  <si>
    <t>ALL Count.AutoSlam.GEG1.GEG1-SLAM806.Log.Alarm.WARNING.CM01_MachineStarved-NoASINtotesonconveyororslide.72 sum</t>
  </si>
  <si>
    <t>ALL Count.AutoSlam.GEG1.GEG1-SLAM806.Log.Alarm.WARNING.CM01_PackServiceDisconnected.116 sum</t>
  </si>
  <si>
    <t>ALL Count.AutoSlam.GEG1.GEG1-SLAM806.Log.Alarm.WARNING.CM01_PrinterFailedtoPrint.80 sum</t>
  </si>
  <si>
    <t>ALL Count.AutoSlam.GEG1.GEG1-SLAM806.Log.Alarm.WARNING.CM01_SealerBarTemperatureTooLow.68 sum</t>
  </si>
  <si>
    <t>ALL Count.AutoSlam.GEG1.GEG1-SLAM806.Log.Alarm.WARNING.CM01_SealingJawCutterFailedtoAdvance.112 sum</t>
  </si>
  <si>
    <t>ALL Count.AutoSlam.GEG1.GEG1-SLAM806.Log.Alarm.WARNING.CM01_SLAMServiceDisconnected.117 sum</t>
  </si>
  <si>
    <t>ALL Count.AutoSlam.GEG1.GEG1-SLAM806.Log.Alarm.WARNING.CM01_TakeawayConveyorJam.90 sum</t>
  </si>
  <si>
    <t>ALL Count.AutoSlam.GEG1.GEG1-SLAM806.Log.Alarm.WARNING.CM01_TampHeadVacuumError.81 sum</t>
  </si>
  <si>
    <t>ALL Count.AutoSlam.GEG1.GEG1-SLAM806.Log.Alarm.WARNING.CM01_WMSLabelRequestResponseSlow.121 sum</t>
  </si>
  <si>
    <t>ALL Count.AutoSlam.GEG1.GEG1-SLAM806.Log.Alarm.WARNING.CM01_WMSScaleInductACKResponseSlow.120 sum</t>
  </si>
  <si>
    <t>ALL Count.AutoSlam.GEG1.GEG1-SLAM807.Log.Alarm.CRITICAL.CM01_BackSideExitConveyorE-StopPressed.59 sum</t>
  </si>
  <si>
    <t>ALL Count.AutoSlam.GEG1.GEG1-SLAM807.Log.Alarm.CRITICAL.CM01_FrontSideJawAccessDoorOpen.60 sum</t>
  </si>
  <si>
    <t>ALL Count.AutoSlam.GEG1.GEG1-SLAM807.Log.Alarm.HIGH.CM01_Grip_Servo_Axis_Fault.36 sum</t>
  </si>
  <si>
    <t>ALL Count.AutoSlam.GEG1.GEG1-SLAM807.Log.Alarm.HIGH.CM01_GripperServoPositionFault.3 sum</t>
  </si>
  <si>
    <t>ALL Count.AutoSlam.GEG1.GEG1-SLAM807.Log.Alarm.HIGH.CM01_JawSafetySensorFault_OperatorSide_.46 sum</t>
  </si>
  <si>
    <t>ALL Count.AutoSlam.GEG1.GEG1-SLAM807.Log.Alarm.HIGH.CM01_KickoutConveyorMotorFault.16 sum</t>
  </si>
  <si>
    <t>ALL Count.AutoSlam.GEG1.GEG1-SLAM807.Log.Alarm.HIGH.CM01_Nip_Servo_Axis_Fault.40 sum</t>
  </si>
  <si>
    <t>ALL Count.AutoSlam.GEG1.GEG1-SLAM807.Log.Alarm.HIGH.CM01_NipFaultCycletoolongorServoNotReady.4 sum</t>
  </si>
  <si>
    <t>ALL Count.AutoSlam.GEG1.GEG1-SLAM807.Log.Alarm.HIGH.CM01_TakeawayConveyorMotorFault.15 sum</t>
  </si>
  <si>
    <t>ALL Count.AutoSlam.GEG1.GEG1-SLAM807.Log.Alarm.LOW.CM01_VerifyCameraNotReady.26 sum</t>
  </si>
  <si>
    <t>ALL Count.AutoSlam.GEG1.GEG1-SLAM807.Log.Alarm.WARNING.CM01_ASINScanreceiptmaybeslow.122 sum</t>
  </si>
  <si>
    <t>ALL Count.AutoSlam.GEG1.GEG1-SLAM807.Log.Alarm.WARNING.CM01_ASINToteSupplyConveyorEmpty.71 sum</t>
  </si>
  <si>
    <t>ALL Count.AutoSlam.GEG1.GEG1-SLAM807.Log.Alarm.WARNING.CM01_BagFilmLow-MachineStartInhibited.70 sum</t>
  </si>
  <si>
    <t>ALL Count.AutoSlam.GEG1.GEG1-SLAM807.Log.Alarm.WARNING.CM01_BagFilmLow.69 sum</t>
  </si>
  <si>
    <t>ALL Count.AutoSlam.GEG1.GEG1-SLAM807.Log.Alarm.WARNING.CM01_CycleStopActive.65 sum</t>
  </si>
  <si>
    <t>ALL Count.AutoSlam.GEG1.GEG1-SLAM807.Log.Alarm.WARNING.CM01_DownstreamConveyorStopped.92 sum</t>
  </si>
  <si>
    <t>ALL Count.AutoSlam.GEG1.GEG1-SLAM807.Log.Alarm.WARNING.CM01_EventServiceDisconnected.118 sum</t>
  </si>
  <si>
    <t>ALL Count.AutoSlam.GEG1.GEG1-SLAM807.Log.Alarm.WARNING.CM01_FailedtoTampError.82 sum</t>
  </si>
  <si>
    <t>ALL Count.AutoSlam.GEG1.GEG1-SLAM807.Log.Alarm.WARNING.CM01_FailuretoReadRejectToteBarcode.73 sum</t>
  </si>
  <si>
    <t>ALL Count.AutoSlam.GEG1.GEG1-SLAM807.Log.Alarm.WARNING.CM01_FLUSHREQUIRED_Dry/EmptyCyclethemachine_.95 sum</t>
  </si>
  <si>
    <t>ALL Count.AutoSlam.GEG1.GEG1-SLAM807.Log.Alarm.WARNING.CM01_KickoutConveyorJam.91 sum</t>
  </si>
  <si>
    <t>ALL Count.AutoSlam.GEG1.GEG1-SLAM807.Log.Alarm.WARNING.CM01_LabelApplicatorTampHeadSlow.106 sum</t>
  </si>
  <si>
    <t>ALL Count.AutoSlam.GEG1.GEG1-SLAM807.Log.Alarm.WARNING.CM01_LabelPrinterLabelStockLow-StopMachine.76 sum</t>
  </si>
  <si>
    <t>ALL Count.AutoSlam.GEG1.GEG1-SLAM807.Log.Alarm.WARNING.CM01_LabelPrinterLabelStockLow.75 sum</t>
  </si>
  <si>
    <t>ALL Count.AutoSlam.GEG1.GEG1-SLAM807.Log.Alarm.WARNING.CM01_LabelVerifySlow.108 sum</t>
  </si>
  <si>
    <t>ALL Count.AutoSlam.GEG1.GEG1-SLAM807.Log.Alarm.WARNING.CM01_LightCurtainInterrupted.64 sum</t>
  </si>
  <si>
    <t>ALL Count.AutoSlam.GEG1.GEG1-SLAM807.Log.Alarm.WARNING.CM01_MachineStarved-NoASINtotesonconveyororslide.72 sum</t>
  </si>
  <si>
    <t>ALL Count.AutoSlam.GEG1.GEG1-SLAM807.Log.Alarm.WARNING.CM01_PackServiceDisconnected.116 sum</t>
  </si>
  <si>
    <t>ALL Count.AutoSlam.GEG1.GEG1-SLAM807.Log.Alarm.WARNING.CM01_PrinterFailedtoPrint.80 sum</t>
  </si>
  <si>
    <t>ALL Count.AutoSlam.GEG1.GEG1-SLAM807.Log.Alarm.WARNING.CM01_SealerBarTemperatureTooLow.68 sum</t>
  </si>
  <si>
    <t>ALL Count.AutoSlam.GEG1.GEG1-SLAM807.Log.Alarm.WARNING.CM01_SealingJawCutterFailedtoAdvance.112 sum</t>
  </si>
  <si>
    <t>ALL Count.AutoSlam.GEG1.GEG1-SLAM807.Log.Alarm.WARNING.CM01_SLAMServiceDisconnected.117 sum</t>
  </si>
  <si>
    <t>ALL Count.AutoSlam.GEG1.GEG1-SLAM807.Log.Alarm.WARNING.CM01_TakeawayConveyorJam.90 sum</t>
  </si>
  <si>
    <t>ALL Count.AutoSlam.GEG1.GEG1-SLAM807.Log.Alarm.WARNING.CM01_TampHeadVacuumError.81 sum</t>
  </si>
  <si>
    <t>ALL Count.AutoSlam.GEG1.GEG1-SLAM807.Log.Alarm.WARNING.CM01_WMSLabelRequestResponseSlow.121 sum</t>
  </si>
  <si>
    <t>ALL Count.AutoSlam.GEG1.GEG1-SLAM807.Log.Alarm.WARNING.CM01_WMSScaleInductACKResponseSlow.120 sum</t>
  </si>
  <si>
    <t>ALL Count.AutoSlam.GEG1.GEG1-SLAM808.Log.Alarm.CRITICAL.CM01_BackSideExitConveyorE-StopPressed.59 sum</t>
  </si>
  <si>
    <t>ALL Count.AutoSlam.GEG1.GEG1-SLAM808.Log.Alarm.CRITICAL.CM01_BackSideFilmRollE-StopPressed.58 sum</t>
  </si>
  <si>
    <t>ALL Count.AutoSlam.GEG1.GEG1-SLAM808.Log.Alarm.CRITICAL.CM01_FrontSideExitConveyorE-StopPressed.61 sum</t>
  </si>
  <si>
    <t>ALL Count.AutoSlam.GEG1.GEG1-SLAM808.Log.Alarm.CRITICAL.CM01_FrontSideHMICabinetE-StopPressed.57 sum</t>
  </si>
  <si>
    <t>ALL Count.AutoSlam.GEG1.GEG1-SLAM808.Log.Alarm.CRITICAL.CM01_FrontSideJawAccessDoorOpen.60 sum</t>
  </si>
  <si>
    <t>ALL Count.AutoSlam.GEG1.GEG1-SLAM808.Log.Alarm.HIGH.CM01_GripperServoOvertravelLower.39 sum</t>
  </si>
  <si>
    <t>ALL Count.AutoSlam.GEG1.GEG1-SLAM808.Log.Alarm.HIGH.CM01_GripperServoPositionFault.3 sum</t>
  </si>
  <si>
    <t>ALL Count.AutoSlam.GEG1.GEG1-SLAM808.Log.Alarm.HIGH.CM01_JawClosedError.45 sum</t>
  </si>
  <si>
    <t>ALL Count.AutoSlam.GEG1.GEG1-SLAM808.Log.Alarm.HIGH.CM01_JawSafetySensorFault_OperatorSide_.46 sum</t>
  </si>
  <si>
    <t>ALL Count.AutoSlam.GEG1.GEG1-SLAM808.Log.Alarm.HIGH.CM01_KickoutConveyorMotorFault.16 sum</t>
  </si>
  <si>
    <t>ALL Count.AutoSlam.GEG1.GEG1-SLAM808.Log.Alarm.HIGH.CM01_NipFaultCycletoolongorServoNotReady.4 sum</t>
  </si>
  <si>
    <t>ALL Count.AutoSlam.GEG1.GEG1-SLAM808.Log.Alarm.HIGH.CM01_TakeawayConveyorMotorFault.15 sum</t>
  </si>
  <si>
    <t>ALL Count.AutoSlam.GEG1.GEG1-SLAM808.Log.Alarm.LOW.CM01_VerifyCameraNotReady.26 sum</t>
  </si>
  <si>
    <t>ALL Count.AutoSlam.GEG1.GEG1-SLAM808.Log.Alarm.WARNING.CM01_ASINScanreceiptmaybeslow.122 sum</t>
  </si>
  <si>
    <t>ALL Count.AutoSlam.GEG1.GEG1-SLAM808.Log.Alarm.WARNING.CM01_ASINToteSupplyConveyorEmpty.71 sum</t>
  </si>
  <si>
    <t>ALL Count.AutoSlam.GEG1.GEG1-SLAM808.Log.Alarm.WARNING.CM01_BagFilmLow-MachineStartInhibited.70 sum</t>
  </si>
  <si>
    <t>ALL Count.AutoSlam.GEG1.GEG1-SLAM808.Log.Alarm.WARNING.CM01_BagFilmLow.69 sum</t>
  </si>
  <si>
    <t>ALL Count.AutoSlam.GEG1.GEG1-SLAM808.Log.Alarm.WARNING.CM01_CycleStopActive.65 sum</t>
  </si>
  <si>
    <t>ALL Count.AutoSlam.GEG1.GEG1-SLAM808.Log.Alarm.WARNING.CM01_EventServiceDisconnected.118 sum</t>
  </si>
  <si>
    <t>ALL Count.AutoSlam.GEG1.GEG1-SLAM808.Log.Alarm.WARNING.CM01_FailedtoTampError.82 sum</t>
  </si>
  <si>
    <t>ALL Count.AutoSlam.GEG1.GEG1-SLAM808.Log.Alarm.WARNING.CM01_FailuretoReadRejectToteBarcode.73 sum</t>
  </si>
  <si>
    <t>ALL Count.AutoSlam.GEG1.GEG1-SLAM808.Log.Alarm.WARNING.CM01_FLUSHREQUIRED_Dry/EmptyCyclethemachine_.95 sum</t>
  </si>
  <si>
    <t>ALL Count.AutoSlam.GEG1.GEG1-SLAM808.Log.Alarm.WARNING.CM01_KickoutConveyorJam.91 sum</t>
  </si>
  <si>
    <t>ALL Count.AutoSlam.GEG1.GEG1-SLAM808.Log.Alarm.WARNING.CM01_LabelApplicatorTampHeadSlow.106 sum</t>
  </si>
  <si>
    <t>ALL Count.AutoSlam.GEG1.GEG1-SLAM808.Log.Alarm.WARNING.CM01_LabelPrinterLabelStockLow-StopMachine.76 sum</t>
  </si>
  <si>
    <t>ALL Count.AutoSlam.GEG1.GEG1-SLAM808.Log.Alarm.WARNING.CM01_LabelPrinterLabelStockLow.75 sum</t>
  </si>
  <si>
    <t>ALL Count.AutoSlam.GEG1.GEG1-SLAM808.Log.Alarm.WARNING.CM01_LabelVerifySlow.108 sum</t>
  </si>
  <si>
    <t>ALL Count.AutoSlam.GEG1.GEG1-SLAM808.Log.Alarm.WARNING.CM01_LightCurtainInterrupted.64 sum</t>
  </si>
  <si>
    <t>ALL Count.AutoSlam.GEG1.GEG1-SLAM808.Log.Alarm.WARNING.CM01_MachineStarved-NoASINtotesonconveyororslide.72 sum</t>
  </si>
  <si>
    <t>ALL Count.AutoSlam.GEG1.GEG1-SLAM808.Log.Alarm.WARNING.CM01_NTPServiceDisconnected.119 sum</t>
  </si>
  <si>
    <t>ALL Count.AutoSlam.GEG1.GEG1-SLAM808.Log.Alarm.WARNING.CM01_PackServiceDisconnected.116 sum</t>
  </si>
  <si>
    <t>ALL Count.AutoSlam.GEG1.GEG1-SLAM808.Log.Alarm.WARNING.CM01_PrinterFailedtoPrint.80 sum</t>
  </si>
  <si>
    <t>ALL Count.AutoSlam.GEG1.GEG1-SLAM808.Log.Alarm.WARNING.CM01_SealerBarTemperatureTooLow.68 sum</t>
  </si>
  <si>
    <t>ALL Count.AutoSlam.GEG1.GEG1-SLAM808.Log.Alarm.WARNING.CM01_SealingJawCutterFailedtoAdvance.112 sum</t>
  </si>
  <si>
    <t>ALL Count.AutoSlam.GEG1.GEG1-SLAM808.Log.Alarm.WARNING.CM01_SLAMServiceDisconnected.117 sum</t>
  </si>
  <si>
    <t>ALL Count.AutoSlam.GEG1.GEG1-SLAM808.Log.Alarm.WARNING.CM01_TakeawayConveyorJam.90 sum</t>
  </si>
  <si>
    <t>ALL Count.AutoSlam.GEG1.GEG1-SLAM808.Log.Alarm.WARNING.CM01_TampHeadVacuumError.81 sum</t>
  </si>
  <si>
    <t>ALL Count.AutoSlam.GEG1.GEG1-SLAM808.Log.Alarm.WARNING.CM01_WMSLabelRequestResponseSlow.121 sum</t>
  </si>
  <si>
    <t>ALL Count.AutoSlam.GEG1.GEG1-SLAM808.Log.Alarm.WARNING.CM01_WMSScaleInductACKResponseSlow.120 sum</t>
  </si>
  <si>
    <t>ALL Count.AutoSlam.GEG1.GEG1-SLAM809.Log.Alarm.CRITICAL.CM01_BackSideExitConveyorE-StopPressed.59 sum</t>
  </si>
  <si>
    <t>ALL Count.AutoSlam.GEG1.GEG1-SLAM809.Log.Alarm.CRITICAL.CM01_FrontSideHMICabinetE-StopPressed.57 sum</t>
  </si>
  <si>
    <t>ALL Count.AutoSlam.GEG1.GEG1-SLAM809.Log.Alarm.CRITICAL.CM01_FrontSideJawAccessDoorOpen.60 sum</t>
  </si>
  <si>
    <t>ALL Count.AutoSlam.GEG1.GEG1-SLAM809.Log.Alarm.HIGH.CM01_Grip_Servo_Axis_Fault.36 sum</t>
  </si>
  <si>
    <t>ALL Count.AutoSlam.GEG1.GEG1-SLAM809.Log.Alarm.HIGH.CM01_GripperServoOvertravelLower.39 sum</t>
  </si>
  <si>
    <t>ALL Count.AutoSlam.GEG1.GEG1-SLAM809.Log.Alarm.HIGH.CM01_GripperServoPositionFault.3 sum</t>
  </si>
  <si>
    <t>ALL Count.AutoSlam.GEG1.GEG1-SLAM809.Log.Alarm.HIGH.CM01_JawClosedError.45 sum</t>
  </si>
  <si>
    <t>ALL Count.AutoSlam.GEG1.GEG1-SLAM809.Log.Alarm.HIGH.CM01_JawSafetysensorFault_BagRollSide_.47 sum</t>
  </si>
  <si>
    <t>ALL Count.AutoSlam.GEG1.GEG1-SLAM809.Log.Alarm.HIGH.CM01_KickoutConveyorMotorFault.16 sum</t>
  </si>
  <si>
    <t>ALL Count.AutoSlam.GEG1.GEG1-SLAM809.Log.Alarm.HIGH.CM01_Nip_Servo_Axis_Fault.40 sum</t>
  </si>
  <si>
    <t>ALL Count.AutoSlam.GEG1.GEG1-SLAM809.Log.Alarm.HIGH.CM01_NipFaultCycletoolongorServoNotReady.4 sum</t>
  </si>
  <si>
    <t>ALL Count.AutoSlam.GEG1.GEG1-SLAM809.Log.Alarm.HIGH.CM01_TakeawayConveyorMotorFault.15 sum</t>
  </si>
  <si>
    <t>ALL Count.AutoSlam.GEG1.GEG1-SLAM809.Log.Alarm.LOW.CM01_ToteBarcodeReaderOffline.19 sum</t>
  </si>
  <si>
    <t>ALL Count.AutoSlam.GEG1.GEG1-SLAM809.Log.Alarm.LOW.CM01_VerifyCameraNotReady.26 sum</t>
  </si>
  <si>
    <t>ALL Count.AutoSlam.GEG1.GEG1-SLAM809.Log.Alarm.WARNING.CM01_ASINScanreceiptmaybeslow.122 sum</t>
  </si>
  <si>
    <t>ALL Count.AutoSlam.GEG1.GEG1-SLAM809.Log.Alarm.WARNING.CM01_ASINToteSupplyConveyorEmpty.71 sum</t>
  </si>
  <si>
    <t>ALL Count.AutoSlam.GEG1.GEG1-SLAM809.Log.Alarm.WARNING.CM01_BagFilmLow-MachineStartInhibited.70 sum</t>
  </si>
  <si>
    <t>ALL Count.AutoSlam.GEG1.GEG1-SLAM809.Log.Alarm.WARNING.CM01_BagFilmLow.69 sum</t>
  </si>
  <si>
    <t>ALL Count.AutoSlam.GEG1.GEG1-SLAM809.Log.Alarm.WARNING.CM01_CycleStopActive.65 sum</t>
  </si>
  <si>
    <t>ALL Count.AutoSlam.GEG1.GEG1-SLAM809.Log.Alarm.WARNING.CM01_EventServiceDisconnected.118 sum</t>
  </si>
  <si>
    <t>ALL Count.AutoSlam.GEG1.GEG1-SLAM809.Log.Alarm.WARNING.CM01_FailedtoTampError.82 sum</t>
  </si>
  <si>
    <t>ALL Count.AutoSlam.GEG1.GEG1-SLAM809.Log.Alarm.WARNING.CM01_FailuretoReadRejectToteBarcode.73 sum</t>
  </si>
  <si>
    <t>ALL Count.AutoSlam.GEG1.GEG1-SLAM809.Log.Alarm.WARNING.CM01_FLUSHREQUIRED_Dry/EmptyCyclethemachine_.95 sum</t>
  </si>
  <si>
    <t>ALL Count.AutoSlam.GEG1.GEG1-SLAM809.Log.Alarm.WARNING.CM01_KickoutConveyorJam.91 sum</t>
  </si>
  <si>
    <t>ALL Count.AutoSlam.GEG1.GEG1-SLAM809.Log.Alarm.WARNING.CM01_LabelPrinterLabelStockLow-StopMachine.76 sum</t>
  </si>
  <si>
    <t>ALL Count.AutoSlam.GEG1.GEG1-SLAM809.Log.Alarm.WARNING.CM01_LabelPrinterLabelStockLow.75 sum</t>
  </si>
  <si>
    <t>ALL Count.AutoSlam.GEG1.GEG1-SLAM809.Log.Alarm.WARNING.CM01_LabelVerifySlow.108 sum</t>
  </si>
  <si>
    <t>ALL Count.AutoSlam.GEG1.GEG1-SLAM809.Log.Alarm.WARNING.CM01_LightCurtainInterrupted.64 sum</t>
  </si>
  <si>
    <t>ALL Count.AutoSlam.GEG1.GEG1-SLAM809.Log.Alarm.WARNING.CM01_MachineStarved-NoASINtotesonconveyororslide.72 sum</t>
  </si>
  <si>
    <t>ALL Count.AutoSlam.GEG1.GEG1-SLAM809.Log.Alarm.WARNING.CM01_NTPServiceDisconnected.119 sum</t>
  </si>
  <si>
    <t>ALL Count.AutoSlam.GEG1.GEG1-SLAM809.Log.Alarm.WARNING.CM01_PackServiceDisconnected.116 sum</t>
  </si>
  <si>
    <t>ALL Count.AutoSlam.GEG1.GEG1-SLAM809.Log.Alarm.WARNING.CM01_PrinterFailedtoPrint.80 sum</t>
  </si>
  <si>
    <t>ALL Count.AutoSlam.GEG1.GEG1-SLAM809.Log.Alarm.WARNING.CM01_SealerBarTemperatureTooLow.68 sum</t>
  </si>
  <si>
    <t>ALL Count.AutoSlam.GEG1.GEG1-SLAM809.Log.Alarm.WARNING.CM01_SealingJawCutterFailedtoAdvance.112 sum</t>
  </si>
  <si>
    <t>ALL Count.AutoSlam.GEG1.GEG1-SLAM809.Log.Alarm.WARNING.CM01_SLAMServiceDisconnected.117 sum</t>
  </si>
  <si>
    <t>ALL Count.AutoSlam.GEG1.GEG1-SLAM809.Log.Alarm.WARNING.CM01_TakeawayConveyorJam.90 sum</t>
  </si>
  <si>
    <t>ALL Count.AutoSlam.GEG1.GEG1-SLAM809.Log.Alarm.WARNING.CM01_TampHeadVacuumError.81 sum</t>
  </si>
  <si>
    <t>ALL Count.AutoSlam.GEG1.GEG1-SLAM809.Log.Alarm.WARNING.CM01_WMSLabelRequestResponseSlow.121 sum</t>
  </si>
  <si>
    <t>ALL Count.AutoSlam.GEG1.GEG1-SLAM809.Log.Alarm.WARNING.CM01_WMSScaleInductACKResponseSlow.120 sum</t>
  </si>
  <si>
    <t>ALL Count.AutoSlam.GEG1.GEG1-SLAM810.Log.Alarm.CRITICAL.CM01_BackSideExitConveyorE-StopPressed.59 sum</t>
  </si>
  <si>
    <t>ALL Count.AutoSlam.GEG1.GEG1-SLAM810.Log.Alarm.CRITICAL.CM01_FrontSideHMICabinetE-StopPressed.57 sum</t>
  </si>
  <si>
    <t>ALL Count.AutoSlam.GEG1.GEG1-SLAM810.Log.Alarm.CRITICAL.CM01_FrontSideJawAccessDoorOpen.60 sum</t>
  </si>
  <si>
    <t>ALL Count.AutoSlam.GEG1.GEG1-SLAM810.Log.Alarm.CRITICAL.CM01_GripperServoOvertravelUpper.38 sum</t>
  </si>
  <si>
    <t>ALL Count.AutoSlam.GEG1.GEG1-SLAM810.Log.Alarm.HIGH.CM01_Grip_Servo_Axis_Fault.36 sum</t>
  </si>
  <si>
    <t>ALL Count.AutoSlam.GEG1.GEG1-SLAM810.Log.Alarm.HIGH.CM01_GripperServoOvertravelLower.39 sum</t>
  </si>
  <si>
    <t>ALL Count.AutoSlam.GEG1.GEG1-SLAM810.Log.Alarm.HIGH.CM01_GripperServoPositionFault.3 sum</t>
  </si>
  <si>
    <t>ALL Count.AutoSlam.GEG1.GEG1-SLAM810.Log.Alarm.HIGH.CM01_JawSafetySensorFault_OperatorSide_.46 sum</t>
  </si>
  <si>
    <t>ALL Count.AutoSlam.GEG1.GEG1-SLAM810.Log.Alarm.HIGH.CM01_KickoutConveyorMotorFault.16 sum</t>
  </si>
  <si>
    <t>ALL Count.AutoSlam.GEG1.GEG1-SLAM810.Log.Alarm.HIGH.CM01_Nip_Servo_Axis_Fault.40 sum</t>
  </si>
  <si>
    <t>ALL Count.AutoSlam.GEG1.GEG1-SLAM810.Log.Alarm.HIGH.CM01_NipFaultCycletoolongorServoNotReady.4 sum</t>
  </si>
  <si>
    <t>ALL Count.AutoSlam.GEG1.GEG1-SLAM810.Log.Alarm.HIGH.CM01_TakeawayConveyorMotorFault.15 sum</t>
  </si>
  <si>
    <t>ALL Count.AutoSlam.GEG1.GEG1-SLAM810.Log.Alarm.LOW.CM01_VerifyCameraNotReady.26 sum</t>
  </si>
  <si>
    <t>ALL Count.AutoSlam.GEG1.GEG1-SLAM810.Log.Alarm.WARNING.CM01_ASINScanreceiptmaybeslow.122 sum</t>
  </si>
  <si>
    <t>ALL Count.AutoSlam.GEG1.GEG1-SLAM810.Log.Alarm.WARNING.CM01_ASINToteSupplyConveyorEmpty.71 sum</t>
  </si>
  <si>
    <t>ALL Count.AutoSlam.GEG1.GEG1-SLAM810.Log.Alarm.WARNING.CM01_BagFilmLow-MachineStartInhibited.70 sum</t>
  </si>
  <si>
    <t>ALL Count.AutoSlam.GEG1.GEG1-SLAM810.Log.Alarm.WARNING.CM01_BagFilmLow.69 sum</t>
  </si>
  <si>
    <t>ALL Count.AutoSlam.GEG1.GEG1-SLAM810.Log.Alarm.WARNING.CM01_CycleStopActive.65 sum</t>
  </si>
  <si>
    <t>ALL Count.AutoSlam.GEG1.GEG1-SLAM810.Log.Alarm.WARNING.CM01_DownstreamConveyorStopped.92 sum</t>
  </si>
  <si>
    <t>ALL Count.AutoSlam.GEG1.GEG1-SLAM810.Log.Alarm.WARNING.CM01_EventServiceDisconnected.118 sum</t>
  </si>
  <si>
    <t>ALL Count.AutoSlam.GEG1.GEG1-SLAM810.Log.Alarm.WARNING.CM01_FailedtoTampError.82 sum</t>
  </si>
  <si>
    <t>ALL Count.AutoSlam.GEG1.GEG1-SLAM810.Log.Alarm.WARNING.CM01_FailuretoReadRejectToteBarcode.73 sum</t>
  </si>
  <si>
    <t>ALL Count.AutoSlam.GEG1.GEG1-SLAM810.Log.Alarm.WARNING.CM01_FLUSHREQUIRED_Dry/EmptyCyclethemachine_.95 sum</t>
  </si>
  <si>
    <t>ALL Count.AutoSlam.GEG1.GEG1-SLAM810.Log.Alarm.WARNING.CM01_KickoutConveyorJam.91 sum</t>
  </si>
  <si>
    <t>ALL Count.AutoSlam.GEG1.GEG1-SLAM810.Log.Alarm.WARNING.CM01_LabelApplicatorTampHeadSlow.106 sum</t>
  </si>
  <si>
    <t>ALL Count.AutoSlam.GEG1.GEG1-SLAM810.Log.Alarm.WARNING.CM01_LabelPrinterLabelStockLow.75 sum</t>
  </si>
  <si>
    <t>ALL Count.AutoSlam.GEG1.GEG1-SLAM810.Log.Alarm.WARNING.CM01_LabelVerifySlow.108 sum</t>
  </si>
  <si>
    <t>ALL Count.AutoSlam.GEG1.GEG1-SLAM810.Log.Alarm.WARNING.CM01_LightCurtainInterrupted.64 sum</t>
  </si>
  <si>
    <t>ALL Count.AutoSlam.GEG1.GEG1-SLAM810.Log.Alarm.WARNING.CM01_MachineStarved-NoASINtotesonconveyororslide.72 sum</t>
  </si>
  <si>
    <t>ALL Count.AutoSlam.GEG1.GEG1-SLAM810.Log.Alarm.WARNING.CM01_NTPServiceDisconnected.119 sum</t>
  </si>
  <si>
    <t>ALL Count.AutoSlam.GEG1.GEG1-SLAM810.Log.Alarm.WARNING.CM01_PackServiceDisconnected.116 sum</t>
  </si>
  <si>
    <t>ALL Count.AutoSlam.GEG1.GEG1-SLAM810.Log.Alarm.WARNING.CM01_PrinterFailedtoPrint.80 sum</t>
  </si>
  <si>
    <t>ALL Count.AutoSlam.GEG1.GEG1-SLAM810.Log.Alarm.WARNING.CM01_SealerBarTemperatureTooLow.68 sum</t>
  </si>
  <si>
    <t>ALL Count.AutoSlam.GEG1.GEG1-SLAM810.Log.Alarm.WARNING.CM01_SealingJawCutterFailedtoAdvance.112 sum</t>
  </si>
  <si>
    <t>ALL Count.AutoSlam.GEG1.GEG1-SLAM810.Log.Alarm.WARNING.CM01_SLAMServiceDisconnected.117 sum</t>
  </si>
  <si>
    <t>ALL Count.AutoSlam.GEG1.GEG1-SLAM810.Log.Alarm.WARNING.CM01_TakeawayConveyorJam.90 sum</t>
  </si>
  <si>
    <t>ALL Count.AutoSlam.GEG1.GEG1-SLAM810.Log.Alarm.WARNING.CM01_TampHeadVacuumError.81 sum</t>
  </si>
  <si>
    <t>ALL Count.AutoSlam.GEG1.GEG1-SLAM810.Log.Alarm.WARNING.CM01_WMSLabelRequestResponseSlow.121 sum</t>
  </si>
  <si>
    <t>ALL Count.AutoSlam.GEG1.GEG1-SLAM810.Log.Alarm.WARNING.CM01_WMSScaleInductACKResponseSlow.120 sum</t>
  </si>
  <si>
    <t>ALL Count.AutoSlam.GEG1.GEG1-SLAM811.Log.Alarm.CRITICAL.CM01_FrontSideHMICabinetE-StopPressed.57 sum</t>
  </si>
  <si>
    <t>ALL Count.AutoSlam.GEG1.GEG1-SLAM811.Log.Alarm.CRITICAL.CM01_FrontSideJawAccessDoorOpen.60 sum</t>
  </si>
  <si>
    <t>ALL Count.AutoSlam.GEG1.GEG1-SLAM811.Log.Alarm.HIGH.CM01_Grip_Servo_Axis_Fault.36 sum</t>
  </si>
  <si>
    <t>ALL Count.AutoSlam.GEG1.GEG1-SLAM811.Log.Alarm.HIGH.CM01_GripperServoOvertravelLower.39 sum</t>
  </si>
  <si>
    <t>ALL Count.AutoSlam.GEG1.GEG1-SLAM811.Log.Alarm.HIGH.CM01_GripperServoPositionFault.3 sum</t>
  </si>
  <si>
    <t>ALL Count.AutoSlam.GEG1.GEG1-SLAM811.Log.Alarm.HIGH.CM01_JawSafetysensorFault_BagRollSide_.47 sum</t>
  </si>
  <si>
    <t>ALL Count.AutoSlam.GEG1.GEG1-SLAM811.Log.Alarm.HIGH.CM01_KickoutConveyorMotorFault.16 sum</t>
  </si>
  <si>
    <t>ALL Count.AutoSlam.GEG1.GEG1-SLAM811.Log.Alarm.HIGH.CM01_Nip_Servo_Axis_Fault.40 sum</t>
  </si>
  <si>
    <t>ALL Count.AutoSlam.GEG1.GEG1-SLAM811.Log.Alarm.HIGH.CM01_NipFaultCycletoolongorServoNotReady.4 sum</t>
  </si>
  <si>
    <t>ALL Count.AutoSlam.GEG1.GEG1-SLAM811.Log.Alarm.HIGH.CM01_TakeawayConveyorMotorFault.15 sum</t>
  </si>
  <si>
    <t>ALL Count.AutoSlam.GEG1.GEG1-SLAM811.Log.Alarm.LOW.CM01_VerifyCameraNotReady.26 sum</t>
  </si>
  <si>
    <t>ALL Count.AutoSlam.GEG1.GEG1-SLAM811.Log.Alarm.WARNING.CM01_ASINScanreceiptmaybeslow.122 sum</t>
  </si>
  <si>
    <t>ALL Count.AutoSlam.GEG1.GEG1-SLAM811.Log.Alarm.WARNING.CM01_ASINToteSupplyConveyorEmpty.71 sum</t>
  </si>
  <si>
    <t>ALL Count.AutoSlam.GEG1.GEG1-SLAM811.Log.Alarm.WARNING.CM01_BagFilmLow-MachineStartInhibited.70 sum</t>
  </si>
  <si>
    <t>ALL Count.AutoSlam.GEG1.GEG1-SLAM811.Log.Alarm.WARNING.CM01_BagFilmLow.69 sum</t>
  </si>
  <si>
    <t>ALL Count.AutoSlam.GEG1.GEG1-SLAM811.Log.Alarm.WARNING.CM01_CycleStopActive.65 sum</t>
  </si>
  <si>
    <t>ALL Count.AutoSlam.GEG1.GEG1-SLAM811.Log.Alarm.WARNING.CM01_DownstreamConveyorStopped.92 sum</t>
  </si>
  <si>
    <t>ALL Count.AutoSlam.GEG1.GEG1-SLAM811.Log.Alarm.WARNING.CM01_EventServiceDisconnected.118 sum</t>
  </si>
  <si>
    <t>ALL Count.AutoSlam.GEG1.GEG1-SLAM811.Log.Alarm.WARNING.CM01_FailedtoTampError.82 sum</t>
  </si>
  <si>
    <t>ALL Count.AutoSlam.GEG1.GEG1-SLAM811.Log.Alarm.WARNING.CM01_FailuretoReadRejectToteBarcode.73 sum</t>
  </si>
  <si>
    <t>ALL Count.AutoSlam.GEG1.GEG1-SLAM811.Log.Alarm.WARNING.CM01_FLUSHREQUIRED_Dry/EmptyCyclethemachine_.95 sum</t>
  </si>
  <si>
    <t>ALL Count.AutoSlam.GEG1.GEG1-SLAM811.Log.Alarm.WARNING.CM01_KickoutConveyorJam.91 sum</t>
  </si>
  <si>
    <t>ALL Count.AutoSlam.GEG1.GEG1-SLAM811.Log.Alarm.WARNING.CM01_LabelPrinterLabelStockLow-StopMachine.76 sum</t>
  </si>
  <si>
    <t>ALL Count.AutoSlam.GEG1.GEG1-SLAM811.Log.Alarm.WARNING.CM01_LabelPrinterLabelStockLow.75 sum</t>
  </si>
  <si>
    <t>ALL Count.AutoSlam.GEG1.GEG1-SLAM811.Log.Alarm.WARNING.CM01_LabelVerifySlow.108 sum</t>
  </si>
  <si>
    <t>ALL Count.AutoSlam.GEG1.GEG1-SLAM811.Log.Alarm.WARNING.CM01_LightCurtainInterrupted.64 sum</t>
  </si>
  <si>
    <t>ALL Count.AutoSlam.GEG1.GEG1-SLAM811.Log.Alarm.WARNING.CM01_MachineStarved-NoASINtotesonconveyororslide.72 sum</t>
  </si>
  <si>
    <t>ALL Count.AutoSlam.GEG1.GEG1-SLAM811.Log.Alarm.WARNING.CM01_PackServiceDisconnected.116 sum</t>
  </si>
  <si>
    <t>ALL Count.AutoSlam.GEG1.GEG1-SLAM811.Log.Alarm.WARNING.CM01_PrinterFailedtoPrint.80 sum</t>
  </si>
  <si>
    <t>ALL Count.AutoSlam.GEG1.GEG1-SLAM811.Log.Alarm.WARNING.CM01_SealerBarTemperatureTooLow.68 sum</t>
  </si>
  <si>
    <t>ALL Count.AutoSlam.GEG1.GEG1-SLAM811.Log.Alarm.WARNING.CM01_SealingJawCutterFailedtoAdvance.112 sum</t>
  </si>
  <si>
    <t>ALL Count.AutoSlam.GEG1.GEG1-SLAM811.Log.Alarm.WARNING.CM01_SLAMServiceDisconnected.117 sum</t>
  </si>
  <si>
    <t>ALL Count.AutoSlam.GEG1.GEG1-SLAM811.Log.Alarm.WARNING.CM01_TakeawayConveyorJam.90 sum</t>
  </si>
  <si>
    <t>ALL Count.AutoSlam.GEG1.GEG1-SLAM811.Log.Alarm.WARNING.CM01_TampHeadVacuumError.81 sum</t>
  </si>
  <si>
    <t>ALL Count.AutoSlam.GEG1.GEG1-SLAM811.Log.Alarm.WARNING.CM01_WMSLabelRequestResponseSlow.121 sum</t>
  </si>
  <si>
    <t>ALL Count.AutoSlam.GEG1.GEG1-SLAM811.Log.Alarm.WARNING.CM01_WMSScaleInductACKResponseSlow.120 sum</t>
  </si>
  <si>
    <t>ALL Count.AutoSlam.GEG1.GEG1-SLAM812.Log.Alarm.CRITICAL.CM01_BackSideFilmRollE-StopPressed.58 sum</t>
  </si>
  <si>
    <t>ALL Count.AutoSlam.GEG1.GEG1-SLAM812.Log.Alarm.CRITICAL.CM01_FrontSideExitConveyorE-StopPressed.61 sum</t>
  </si>
  <si>
    <t>ALL Count.AutoSlam.GEG1.GEG1-SLAM812.Log.Alarm.CRITICAL.CM01_FrontSideHMICabinetE-StopPressed.57 sum</t>
  </si>
  <si>
    <t>ALL Count.AutoSlam.GEG1.GEG1-SLAM812.Log.Alarm.CRITICAL.CM01_FrontSideJawAccessDoorOpen.60 sum</t>
  </si>
  <si>
    <t>ALL Count.AutoSlam.GEG1.GEG1-SLAM812.Log.Alarm.HIGH.CM01_Grip_Servo_Axis_Fault.36 sum</t>
  </si>
  <si>
    <t>ALL Count.AutoSlam.GEG1.GEG1-SLAM812.Log.Alarm.HIGH.CM01_GripperServoOvertravelLower.39 sum</t>
  </si>
  <si>
    <t>ALL Count.AutoSlam.GEG1.GEG1-SLAM812.Log.Alarm.HIGH.CM01_JawClosedError.45 sum</t>
  </si>
  <si>
    <t>ALL Count.AutoSlam.GEG1.GEG1-SLAM812.Log.Alarm.HIGH.CM01_KickoutConveyorMotorFault.16 sum</t>
  </si>
  <si>
    <t>ALL Count.AutoSlam.GEG1.GEG1-SLAM812.Log.Alarm.HIGH.CM01_Nip_Servo_Axis_Fault.40 sum</t>
  </si>
  <si>
    <t>ALL Count.AutoSlam.GEG1.GEG1-SLAM812.Log.Alarm.HIGH.CM01_NipFaultCycletoolongorServoNotReady.4 sum</t>
  </si>
  <si>
    <t>ALL Count.AutoSlam.GEG1.GEG1-SLAM812.Log.Alarm.HIGH.CM01_TakeawayConveyorMotorFault.15 sum</t>
  </si>
  <si>
    <t>ALL Count.AutoSlam.GEG1.GEG1-SLAM812.Log.Alarm.LOW.CM01_VerifyCameraNotReady.26 sum</t>
  </si>
  <si>
    <t>ALL Count.AutoSlam.GEG1.GEG1-SLAM812.Log.Alarm.WARNING.CM01_ASINScanreceiptmaybeslow.122 sum</t>
  </si>
  <si>
    <t>ALL Count.AutoSlam.GEG1.GEG1-SLAM812.Log.Alarm.WARNING.CM01_ASINToteSupplyConveyorEmpty.71 sum</t>
  </si>
  <si>
    <t>ALL Count.AutoSlam.GEG1.GEG1-SLAM812.Log.Alarm.WARNING.CM01_BagFilmLow-MachineStartInhibited.70 sum</t>
  </si>
  <si>
    <t>ALL Count.AutoSlam.GEG1.GEG1-SLAM812.Log.Alarm.WARNING.CM01_BagFilmLow.69 sum</t>
  </si>
  <si>
    <t>ALL Count.AutoSlam.GEG1.GEG1-SLAM812.Log.Alarm.WARNING.CM01_CycleStopActive.65 sum</t>
  </si>
  <si>
    <t>ALL Count.AutoSlam.GEG1.GEG1-SLAM812.Log.Alarm.WARNING.CM01_DownstreamConveyorStopped.92 sum</t>
  </si>
  <si>
    <t>ALL Count.AutoSlam.GEG1.GEG1-SLAM812.Log.Alarm.WARNING.CM01_EventServiceDisconnected.118 sum</t>
  </si>
  <si>
    <t>ALL Count.AutoSlam.GEG1.GEG1-SLAM812.Log.Alarm.WARNING.CM01_FailedtoTampError.82 sum</t>
  </si>
  <si>
    <t>ALL Count.AutoSlam.GEG1.GEG1-SLAM812.Log.Alarm.WARNING.CM01_FailuretoReadRejectToteBarcode.73 sum</t>
  </si>
  <si>
    <t>ALL Count.AutoSlam.GEG1.GEG1-SLAM812.Log.Alarm.WARNING.CM01_FLUSHREQUIRED_Dry/EmptyCyclethemachine_.95 sum</t>
  </si>
  <si>
    <t>ALL Count.AutoSlam.GEG1.GEG1-SLAM812.Log.Alarm.WARNING.CM01_KickoutConveyorJam.91 sum</t>
  </si>
  <si>
    <t>ALL Count.AutoSlam.GEG1.GEG1-SLAM812.Log.Alarm.WARNING.CM01_LabelApplicatorTampHeadSlow.106 sum</t>
  </si>
  <si>
    <t>ALL Count.AutoSlam.GEG1.GEG1-SLAM812.Log.Alarm.WARNING.CM01_LabelPrinterLabelStockLow-StopMachine.76 sum</t>
  </si>
  <si>
    <t>ALL Count.AutoSlam.GEG1.GEG1-SLAM812.Log.Alarm.WARNING.CM01_LabelPrinterLabelStockLow.75 sum</t>
  </si>
  <si>
    <t>ALL Count.AutoSlam.GEG1.GEG1-SLAM812.Log.Alarm.WARNING.CM01_LabelVerifySlow.108 sum</t>
  </si>
  <si>
    <t>ALL Count.AutoSlam.GEG1.GEG1-SLAM812.Log.Alarm.WARNING.CM01_LightCurtainInterrupted.64 sum</t>
  </si>
  <si>
    <t>ALL Count.AutoSlam.GEG1.GEG1-SLAM812.Log.Alarm.WARNING.CM01_MachineStarved-NoASINtotesonconveyororslide.72 sum</t>
  </si>
  <si>
    <t>ALL Count.AutoSlam.GEG1.GEG1-SLAM812.Log.Alarm.WARNING.CM01_PackServiceDisconnected.116 sum</t>
  </si>
  <si>
    <t>ALL Count.AutoSlam.GEG1.GEG1-SLAM812.Log.Alarm.WARNING.CM01_PrinterFailedtoPrint.80 sum</t>
  </si>
  <si>
    <t>ALL Count.AutoSlam.GEG1.GEG1-SLAM812.Log.Alarm.WARNING.CM01_SealerBarTemperatureTooLow.68 sum</t>
  </si>
  <si>
    <t>ALL Count.AutoSlam.GEG1.GEG1-SLAM812.Log.Alarm.WARNING.CM01_SealingJawCutterFailedtoAdvance.112 sum</t>
  </si>
  <si>
    <t>ALL Count.AutoSlam.GEG1.GEG1-SLAM812.Log.Alarm.WARNING.CM01_SLAMServiceDisconnected.117 sum</t>
  </si>
  <si>
    <t>ALL Count.AutoSlam.GEG1.GEG1-SLAM812.Log.Alarm.WARNING.CM01_TakeawayConveyorJam.90 sum</t>
  </si>
  <si>
    <t>ALL Count.AutoSlam.GEG1.GEG1-SLAM812.Log.Alarm.WARNING.CM01_TampHeadVacuumError.81 sum</t>
  </si>
  <si>
    <t>ALL Count.AutoSlam.GEG1.GEG1-SLAM812.Log.Alarm.WARNING.CM01_WMSLabelRequestResponseSlow.121 sum</t>
  </si>
  <si>
    <t>ALL Count.AutoSlam.GEG1.GEG1-SLAM812.Log.Alarm.WARNING.CM01_WMSScaleInductACKResponseSlow.120 sum</t>
  </si>
  <si>
    <t>DSM5</t>
  </si>
  <si>
    <t>4527OTB532.5W3</t>
  </si>
  <si>
    <t>SchemaName=Service,Client=ALL,DataSet=Prod,Host=ALL,HostGroup=ALL,Instance=NONE,Marketplace=DSM5,MethodName=ALL,Metric=Count.AutoSlam.DSM5.1.DSM5-SLAM1011.Kickout.Controller.BadLabelScan.17,MetricClass=NONE,ServiceName=FCAutoSlamClientService,Stat=sum,Period=OneHour</t>
  </si>
  <si>
    <t>SchemaName=Service,Client=ALL,DataSet=Prod,Host=ALL,HostGroup=ALL,Instance=NONE,Marketplace=DSM5,MethodName=ALL,Metric=Count.AutoSlam.DSM5.1.DSM5-SLAM1011.Kickout.Controller.BarcodeMultiRead.91,MetricClass=NONE,ServiceName=FCAutoSlamClientService,Stat=sum,Period=OneHour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</si>
  <si>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SchemaName=Service,Client=ALL,DataSet=Prod,Host=ALL,HostGroup=ALL,Instance=NONE,Marketplace=DSM5,MethodName=ALL,Metric=Count.AutoSlam.DSM5.1.DSM5-SLAM1011.Kickout.Controller.BarcodeNoRead.90,MetricClass=NONE,ServiceName=FCAutoSlamClientService,Stat=sum,Period=OneHour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</si>
  <si>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SchemaName=Service,Client=ALL,DataSet=Prod,Host=ALL,HostGroup=ALL,Instance=NONE,Marketplace=DSM5,MethodName=ALL,Metric=Count.AutoSlam.DSM5.1.DSM5-SLAM1011.Kickout.Controller.NoLabelZone.94,MetricClass=NONE,ServiceName=FCAutoSlamClientService,Stat=sum,Period=OneHour</t>
  </si>
  <si>
    <t>SchemaName=Service,Client=ALL,DataSet=Prod,Host=ALL,HostGroup=ALL,Instance=NONE,Marketplace=DSM5,MethodName=ALL,Metric=Count.AutoSlam.DSM5.1.DSM5-SLAM1011.Kickout.Controller.PackageCleared.80,MetricClass=NONE,ServiceName=FCAutoSlamClientService,Stat=sum,Period=OneHour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</si>
  <si>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SchemaName=Service,Client=ALL,DataSet=Prod,Host=ALL,HostGroup=ALL,Instance=NONE,Marketplace=DSM5,MethodName=ALL,Metric=Count.AutoSlam.DSM5.1.DSM5-SLAM1012.Kickout.Controller.BadLabelScan.17,MetricClass=NONE,ServiceName=FCAutoSlamClientService,Stat=sum,Period=OneHour</t>
  </si>
  <si>
    <t>SchemaName=Service,Client=ALL,DataSet=Prod,Host=ALL,HostGroup=ALL,Instance=NONE,Marketplace=DSM5,MethodName=ALL,Metric=Count.AutoSlam.DSM5.1.DSM5-SLAM1012.Kickout.Controller.BarcodeMultiRead.91,MetricClass=NONE,ServiceName=FCAutoSlamClientService,Stat=sum,Period=OneHour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</si>
  <si>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SchemaName=Service,Client=ALL,DataSet=Prod,Host=ALL,HostGroup=ALL,Instance=NONE,Marketplace=DSM5,MethodName=ALL,Metric=Count.AutoSlam.DSM5.1.DSM5-SLAM1012.Kickout.Controller.BarcodeNoRead.90,MetricClass=NONE,ServiceName=FCAutoSlamClientService,Stat=sum,Period=OneHour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</si>
  <si>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SchemaName=Service,Client=ALL,DataSet=Prod,Host=ALL,HostGroup=ALL,Instance=NONE,Marketplace=DSM5,MethodName=ALL,Metric=Count.AutoSlam.DSM5.1.DSM5-SLAM1012.Kickout.Controller.NoLabelZone.94,MetricClass=NONE,ServiceName=FCAutoSlamClientService,Stat=sum,Period=OneHour</t>
  </si>
  <si>
    <t>SchemaName=Service,Client=ALL,DataSet=Prod,Host=ALL,HostGroup=ALL,Instance=NONE,Marketplace=DSM5,MethodName=ALL,Metric=Count.AutoSlam.DSM5.1.DSM5-SLAM1012.Kickout.Controller.PackageCleared.80,MetricClass=NONE,ServiceName=FCAutoSlamClientService,Stat=sum,Period=OneHour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</si>
  <si>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SchemaName=Service,Client=ALL,DataSet=Prod,Host=ALL,HostGroup=ALL,Instance=NONE,Marketplace=DSM5,MethodName=ALL,Metric=Count.AutoSlam.DSM5.18.DSM5-SLAM2081.Kickout.Controller.BadLabelScan.17,MetricClass=NONE,ServiceName=FCAutoSlamClientService,Stat=sum,Period=OneHour</t>
  </si>
  <si>
    <t>SchemaName=Service,Client=ALL,DataSet=Prod,Host=ALL,HostGroup=ALL,Instance=NONE,Marketplace=DSM5,MethodName=ALL,Metric=Count.AutoSlam.DSM5.18.DSM5-SLAM2081.Kickout.Controller.BarcodeMultiRead.91,MetricClass=NONE,ServiceName=FCAutoSlamClientService,Stat=sum,Period=OneHour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</si>
  <si>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SchemaName=Service,Client=ALL,DataSet=Prod,Host=ALL,HostGroup=ALL,Instance=NONE,Marketplace=DSM5,MethodName=ALL,Metric=Count.AutoSlam.DSM5.18.DSM5-SLAM2081.Kickout.Controller.BarcodeNoRead.90,MetricClass=NONE,ServiceName=FCAutoSlamClientService,Stat=sum,Period=OneHour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</si>
  <si>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SchemaName=Service,Client=ALL,DataSet=Prod,Host=ALL,HostGroup=ALL,Instance=NONE,Marketplace=DSM5,MethodName=ALL,Metric=Count.AutoSlam.DSM5.18.DSM5-SLAM2081.Kickout.Controller.NoLabelZone.94,MetricClass=NONE,ServiceName=FCAutoSlamClientService,Stat=sum,Period=OneHour</t>
  </si>
  <si>
    <t>SchemaName=Service,Client=ALL,DataSet=Prod,Host=ALL,HostGroup=ALL,Instance=NONE,Marketplace=DSM5,MethodName=ALL,Metric=Count.AutoSlam.DSM5.18.DSM5-SLAM2081.Kickout.Controller.PackageCleared.80,MetricClass=NONE,ServiceName=FCAutoSlamClientService,Stat=sum,Period=OneHour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</si>
  <si>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SchemaName=Service,Client=ALL,DataSet=Prod,Host=ALL,HostGroup=ALL,Instance=NONE,Marketplace=DSM5,MethodName=ALL,Metric=Count.AutoSlam.DSM5.18.DSM5-SLAM2082.Kickout.Controller.BadLabelScan.17,MetricClass=NONE,ServiceName=FCAutoSlamClientService,Stat=sum,Period=OneHour</t>
  </si>
  <si>
    <t>SchemaName=Service,Client=ALL,DataSet=Prod,Host=ALL,HostGroup=ALL,Instance=NONE,Marketplace=DSM5,MethodName=ALL,Metric=Count.AutoSlam.DSM5.18.DSM5-SLAM2082.Kickout.Controller.BarcodeMultiRead.91,MetricClass=NONE,ServiceName=FCAutoSlamClientService,Stat=sum,Period=OneHour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</si>
  <si>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SchemaName=Service,Client=ALL,DataSet=Prod,Host=ALL,HostGroup=ALL,Instance=NONE,Marketplace=DSM5,MethodName=ALL,Metric=Count.AutoSlam.DSM5.18.DSM5-SLAM2082.Kickout.Controller.BarcodeNoRead.90,MetricClass=NONE,ServiceName=FCAutoSlamClientService,Stat=sum,Period=OneHour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</si>
  <si>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SchemaName=Service,Client=ALL,DataSet=Prod,Host=ALL,HostGroup=ALL,Instance=NONE,Marketplace=DSM5,MethodName=ALL,Metric=Count.AutoSlam.DSM5.18.DSM5-SLAM2082.Kickout.Controller.NoLabelZone.94,MetricClass=NONE,ServiceName=FCAutoSlamClientService,Stat=sum,Period=OneHour</t>
  </si>
  <si>
    <t>SchemaName=Service,Client=ALL,DataSet=Prod,Host=ALL,HostGroup=ALL,Instance=NONE,Marketplace=DSM5,MethodName=ALL,Metric=Count.AutoSlam.DSM5.18.DSM5-SLAM2082.Kickout.Controller.PackageCleared.80,MetricClass=NONE,ServiceName=FCAutoSlamClientService,Stat=sum,Period=OneHour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</si>
  <si>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SchemaName=Service,Client=ALL,DataSet=Prod,Host=ALL,HostGroup=ALL,Instance=NONE,Marketplace=DSM5,MethodName=ALL,Metric=Count.AutoSlam.DSM5.19.DSM5-SLAM2091.Kickout.Controller.BadLabelScan.17,MetricClass=NONE,ServiceName=FCAutoSlamClientService,Stat=sum,Period=OneHour</t>
  </si>
  <si>
    <t>SchemaName=Service,Client=ALL,DataSet=Prod,Host=ALL,HostGroup=ALL,Instance=NONE,Marketplace=DSM5,MethodName=ALL,Metric=Count.AutoSlam.DSM5.19.DSM5-SLAM2091.Kickout.Controller.BarcodeMultiRead.91,MetricClass=NONE,ServiceName=FCAutoSlamClientService,Stat=sum,Period=OneHour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</si>
  <si>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SchemaName=Service,Client=ALL,DataSet=Prod,Host=ALL,HostGroup=ALL,Instance=NONE,Marketplace=DSM5,MethodName=ALL,Metric=Count.AutoSlam.DSM5.19.DSM5-SLAM2091.Kickout.Controller.BarcodeNoRead.90,MetricClass=NONE,ServiceName=FCAutoSlamClientService,Stat=sum,Period=OneHour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</si>
  <si>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SchemaName=Service,Client=ALL,DataSet=Prod,Host=ALL,HostGroup=ALL,Instance=NONE,Marketplace=DSM5,MethodName=ALL,Metric=Count.AutoSlam.DSM5.19.DSM5-SLAM2091.Kickout.Controller.NoLabelZone.94,MetricClass=NONE,ServiceName=FCAutoSlamClientService,Stat=sum,Period=OneHour</t>
  </si>
  <si>
    <t>SchemaName=Service,Client=ALL,DataSet=Prod,Host=ALL,HostGroup=ALL,Instance=NONE,Marketplace=DSM5,MethodName=ALL,Metric=Count.AutoSlam.DSM5.19.DSM5-SLAM2091.Kickout.Controller.PackageCleared.80,MetricClass=NONE,ServiceName=FCAutoSlamClientService,Stat=sum,Period=OneHour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</si>
  <si>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SchemaName=Service,Client=ALL,DataSet=Prod,Host=ALL,HostGroup=ALL,Instance=NONE,Marketplace=DSM5,MethodName=ALL,Metric=Count.AutoSlam.DSM5.19.DSM5-SLAM2092.Kickout.Controller.BadLabelScan.17,MetricClass=NONE,ServiceName=FCAutoSlamClientService,Stat=sum,Period=OneHour</t>
  </si>
  <si>
    <t>SchemaName=Service,Client=ALL,DataSet=Prod,Host=ALL,HostGroup=ALL,Instance=NONE,Marketplace=DSM5,MethodName=ALL,Metric=Count.AutoSlam.DSM5.19.DSM5-SLAM2092.Kickout.Controller.BarcodeMultiRead.91,MetricClass=NONE,ServiceName=FCAutoSlamClientService,Stat=sum,Period=OneHour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</si>
  <si>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SchemaName=Service,Client=ALL,DataSet=Prod,Host=ALL,HostGroup=ALL,Instance=NONE,Marketplace=DSM5,MethodName=ALL,Metric=Count.AutoSlam.DSM5.19.DSM5-SLAM2092.Kickout.Controller.BarcodeNoRead.90,MetricClass=NONE,ServiceName=FCAutoSlamClientService,Stat=sum,Period=OneHour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</si>
  <si>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SchemaName=Service,Client=ALL,DataSet=Prod,Host=ALL,HostGroup=ALL,Instance=NONE,Marketplace=DSM5,MethodName=ALL,Metric=Count.AutoSlam.DSM5.19.DSM5-SLAM2092.Kickout.Controller.NoLabelZone.94,MetricClass=NONE,ServiceName=FCAutoSlamClientService,Stat=sum,Period=OneHour</t>
  </si>
  <si>
    <t>SchemaName=Service,Client=ALL,DataSet=Prod,Host=ALL,HostGroup=ALL,Instance=NONE,Marketplace=DSM5,MethodName=ALL,Metric=Count.AutoSlam.DSM5.19.DSM5-SLAM2092.Kickout.Controller.PackageCleared.80,MetricClass=NONE,ServiceName=FCAutoSlamClientService,Stat=sum,Period=OneHour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</si>
  <si>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SchemaName=Service,Client=ALL,DataSet=Prod,Host=ALL,HostGroup=ALL,Instance=NONE,Marketplace=DSM5,MethodName=ALL,Metric=Count.AutoSlam.DSM5.2.DSM5-SLAM1021.Kickout.Controller.BadLabelScan.17,MetricClass=NONE,ServiceName=FCAutoSlamClientService,Stat=sum,Period=OneHour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</si>
  <si>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SchemaName=Service,Client=ALL,DataSet=Prod,Host=ALL,HostGroup=ALL,Instance=NONE,Marketplace=DSM5,MethodName=ALL,Metric=Count.AutoSlam.DSM5.2.DSM5-SLAM1021.Kickout.Controller.BarcodeMultiRead.91,MetricClass=NONE,ServiceName=FCAutoSlamClientService,Stat=sum,Period=OneHour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</si>
  <si>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SchemaName=Service,Client=ALL,DataSet=Prod,Host=ALL,HostGroup=ALL,Instance=NONE,Marketplace=DSM5,MethodName=ALL,Metric=Count.AutoSlam.DSM5.2.DSM5-SLAM1021.Kickout.Controller.BarcodeNoRead.90,MetricClass=NONE,ServiceName=FCAutoSlamClientService,Stat=sum,Period=OneHour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</si>
  <si>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SchemaName=Service,Client=ALL,DataSet=Prod,Host=ALL,HostGroup=ALL,Instance=NONE,Marketplace=DSM5,MethodName=ALL,Metric=Count.AutoSlam.DSM5.2.DSM5-SLAM1021.Kickout.Controller.NoLabelZone.94,MetricClass=NONE,ServiceName=FCAutoSlamClientService,Stat=sum,Period=OneHour</t>
  </si>
  <si>
    <t>SchemaName=Service,Client=ALL,DataSet=Prod,Host=ALL,HostGroup=ALL,Instance=NONE,Marketplace=DSM5,MethodName=ALL,Metric=Count.AutoSlam.DSM5.2.DSM5-SLAM1021.Kickout.Controller.PackageCleared.80,MetricClass=NONE,ServiceName=FCAutoSlamClientService,Stat=sum,Period=OneHour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</si>
  <si>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SchemaName=Service,Client=ALL,DataSet=Prod,Host=ALL,HostGroup=ALL,Instance=NONE,Marketplace=DSM5,MethodName=ALL,Metric=Count.AutoSlam.DSM5.2.DSM5-SLAM1022.Kickout.Controller.BadLabelScan.17,MetricClass=NONE,ServiceName=FCAutoSlamClientService,Stat=sum,Period=OneHour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</si>
  <si>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SchemaName=Service,Client=ALL,DataSet=Prod,Host=ALL,HostGroup=ALL,Instance=NONE,Marketplace=DSM5,MethodName=ALL,Metric=Count.AutoSlam.DSM5.2.DSM5-SLAM1022.Kickout.Controller.BarcodeMultiRead.91,MetricClass=NONE,ServiceName=FCAutoSlamClientService,Stat=sum,Period=OneHour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</si>
  <si>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SchemaName=Service,Client=ALL,DataSet=Prod,Host=ALL,HostGroup=ALL,Instance=NONE,Marketplace=DSM5,MethodName=ALL,Metric=Count.AutoSlam.DSM5.2.DSM5-SLAM1022.Kickout.Controller.BarcodeNoRead.90,MetricClass=NONE,ServiceName=FCAutoSlamClientService,Stat=sum,Period=OneHour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</si>
  <si>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SchemaName=Service,Client=ALL,DataSet=Prod,Host=ALL,HostGroup=ALL,Instance=NONE,Marketplace=DSM5,MethodName=ALL,Metric=Count.AutoSlam.DSM5.2.DSM5-SLAM1022.Kickout.Controller.NoLabelZone.94,MetricClass=NONE,ServiceName=FCAutoSlamClientService,Stat=sum,Period=OneHour</t>
  </si>
  <si>
    <t>SchemaName=Service,Client=ALL,DataSet=Prod,Host=ALL,HostGroup=ALL,Instance=NONE,Marketplace=DSM5,MethodName=ALL,Metric=Count.AutoSlam.DSM5.2.DSM5-SLAM1022.Kickout.Controller.PackageCleared.80,MetricClass=NONE,ServiceName=FCAutoSlamClientService,Stat=sum,Period=OneHour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</si>
  <si>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SchemaName=Service,Client=ALL,DataSet=Prod,Host=ALL,HostGroup=ALL,Instance=NONE,Marketplace=DSM5,MethodName=ALL,Metric=Count.AutoSlam.DSM5.20.DSM5-SLAM2101.Kickout.Controller.BadLabelScan.17,MetricClass=NONE,ServiceName=FCAutoSlamClientService,Stat=sum,Period=OneHour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</si>
  <si>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SchemaName=Service,Client=ALL,DataSet=Prod,Host=ALL,HostGroup=ALL,Instance=NONE,Marketplace=DSM5,MethodName=ALL,Metric=Count.AutoSlam.DSM5.20.DSM5-SLAM2101.Kickout.Controller.BarcodeMultiRead.91,MetricClass=NONE,ServiceName=FCAutoSlamClientService,Stat=sum,Period=OneHour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</si>
  <si>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SchemaName=Service,Client=ALL,DataSet=Prod,Host=ALL,HostGroup=ALL,Instance=NONE,Marketplace=DSM5,MethodName=ALL,Metric=Count.AutoSlam.DSM5.20.DSM5-SLAM2101.Kickout.Controller.BarcodeNoRead.90,MetricClass=NONE,ServiceName=FCAutoSlamClientService,Stat=sum,Period=OneHour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</si>
  <si>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SchemaName=Service,Client=ALL,DataSet=Prod,Host=ALL,HostGroup=ALL,Instance=NONE,Marketplace=DSM5,MethodName=ALL,Metric=Count.AutoSlam.DSM5.20.DSM5-SLAM2101.Kickout.Controller.NoLabelZone.94,MetricClass=NONE,ServiceName=FCAutoSlamClientService,Stat=sum,Period=OneHour</t>
  </si>
  <si>
    <t>SchemaName=Service,Client=ALL,DataSet=Prod,Host=ALL,HostGroup=ALL,Instance=NONE,Marketplace=DSM5,MethodName=ALL,Metric=Count.AutoSlam.DSM5.20.DSM5-SLAM2101.Kickout.Controller.PackageCleared.80,MetricClass=NONE,ServiceName=FCAutoSlamClientService,Stat=sum,Period=OneHour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</si>
  <si>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SchemaName=Service,Client=ALL,DataSet=Prod,Host=ALL,HostGroup=ALL,Instance=NONE,Marketplace=DSM5,MethodName=ALL,Metric=Count.AutoSlam.DSM5.20.DSM5-SLAM2102.Kickout.Controller.BadLabelScan.17,MetricClass=NONE,ServiceName=FCAutoSlamClientService,Stat=sum,Period=OneHour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</si>
  <si>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SchemaName=Service,Client=ALL,DataSet=Prod,Host=ALL,HostGroup=ALL,Instance=NONE,Marketplace=DSM5,MethodName=ALL,Metric=Count.AutoSlam.DSM5.20.DSM5-SLAM2102.Kickout.Controller.BarcodeMultiRead.91,MetricClass=NONE,ServiceName=FCAutoSlamClientService,Stat=sum,Period=OneHour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</si>
  <si>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SchemaName=Service,Client=ALL,DataSet=Prod,Host=ALL,HostGroup=ALL,Instance=NONE,Marketplace=DSM5,MethodName=ALL,Metric=Count.AutoSlam.DSM5.20.DSM5-SLAM2102.Kickout.Controller.BarcodeNoRead.90,MetricClass=NONE,ServiceName=FCAutoSlamClientService,Stat=sum,Period=OneHour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</si>
  <si>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SchemaName=Service,Client=ALL,DataSet=Prod,Host=ALL,HostGroup=ALL,Instance=NONE,Marketplace=DSM5,MethodName=ALL,Metric=Count.AutoSlam.DSM5.20.DSM5-SLAM2102.Kickout.Controller.NoLabelZone.94,MetricClass=NONE,ServiceName=FCAutoSlamClientService,Stat=sum,Period=OneHour</t>
  </si>
  <si>
    <t>SchemaName=Service,Client=ALL,DataSet=Prod,Host=ALL,HostGroup=ALL,Instance=NONE,Marketplace=DSM5,MethodName=ALL,Metric=Count.AutoSlam.DSM5.20.DSM5-SLAM2102.Kickout.Controller.PackageCleared.80,MetricClass=NONE,ServiceName=FCAutoSlamClientService,Stat=sum,Period=OneHour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</si>
  <si>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SchemaName=Service,Client=ALL,DataSet=Prod,Host=ALL,HostGroup=ALL,Instance=NONE,Marketplace=DSM5,MethodName=ALL,Metric=Count.AutoSlam.DSM5.24.DSM5-SLAM3041.Kickout.Controller.BadLabelScan.17,MetricClass=NONE,ServiceName=FCAutoSlamClientService,Stat=sum,Period=OneHour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</si>
  <si>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SchemaName=Service,Client=ALL,DataSet=Prod,Host=ALL,HostGroup=ALL,Instance=NONE,Marketplace=DSM5,MethodName=ALL,Metric=Count.AutoSlam.DSM5.24.DSM5-SLAM3041.Kickout.Controller.BarcodeMultiRead.91,MetricClass=NONE,ServiceName=FCAutoSlamClientService,Stat=sum,Period=OneHour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</si>
  <si>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SchemaName=Service,Client=ALL,DataSet=Prod,Host=ALL,HostGroup=ALL,Instance=NONE,Marketplace=DSM5,MethodName=ALL,Metric=Count.AutoSlam.DSM5.24.DSM5-SLAM3041.Kickout.Controller.BarcodeNoRead.90,MetricClass=NONE,ServiceName=FCAutoSlamClientService,Stat=sum,Period=OneHour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</si>
  <si>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SchemaName=Service,Client=ALL,DataSet=Prod,Host=ALL,HostGroup=ALL,Instance=NONE,Marketplace=DSM5,MethodName=ALL,Metric=Count.AutoSlam.DSM5.24.DSM5-SLAM3041.Kickout.Controller.NoLabelZone.94,MetricClass=NONE,ServiceName=FCAutoSlamClientService,Stat=sum,Period=OneHour</t>
  </si>
  <si>
    <t>SchemaName=Service,Client=ALL,DataSet=Prod,Host=ALL,HostGroup=ALL,Instance=NONE,Marketplace=DSM5,MethodName=ALL,Metric=Count.AutoSlam.DSM5.24.DSM5-SLAM3041.Kickout.Controller.PackageCleared.80,MetricClass=NONE,ServiceName=FCAutoSlamClientService,Stat=sum,Period=OneHour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</si>
  <si>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SchemaName=Service,Client=ALL,DataSet=Prod,Host=ALL,HostGroup=ALL,Instance=NONE,Marketplace=DSM5,MethodName=ALL,Metric=Count.AutoSlam.DSM5.24.DSM5-SLAM3042.Kickout.Controller.BadLabelScan.17,MetricClass=NONE,ServiceName=FCAutoSlamClientService,Stat=sum,Period=OneHour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</si>
  <si>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SchemaName=Service,Client=ALL,DataSet=Prod,Host=ALL,HostGroup=ALL,Instance=NONE,Marketplace=DSM5,MethodName=ALL,Metric=Count.AutoSlam.DSM5.24.DSM5-SLAM3042.Kickout.Controller.BarcodeMultiRead.91,MetricClass=NONE,ServiceName=FCAutoSlamClientService,Stat=sum,Period=OneHour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</si>
  <si>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SchemaName=Service,Client=ALL,DataSet=Prod,Host=ALL,HostGroup=ALL,Instance=NONE,Marketplace=DSM5,MethodName=ALL,Metric=Count.AutoSlam.DSM5.24.DSM5-SLAM3042.Kickout.Controller.BarcodeNoRead.90,MetricClass=NONE,ServiceName=FCAutoSlamClientService,Stat=sum,Period=OneHour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</si>
  <si>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SchemaName=Service,Client=ALL,DataSet=Prod,Host=ALL,HostGroup=ALL,Instance=NONE,Marketplace=DSM5,MethodName=ALL,Metric=Count.AutoSlam.DSM5.24.DSM5-SLAM3042.Kickout.Controller.NoLabelZone.94,MetricClass=NONE,ServiceName=FCAutoSlamClientService,Stat=sum,Period=OneHour</t>
  </si>
  <si>
    <t>SchemaName=Service,Client=ALL,DataSet=Prod,Host=ALL,HostGroup=ALL,Instance=NONE,Marketplace=DSM5,MethodName=ALL,Metric=Count.AutoSlam.DSM5.24.DSM5-SLAM3042.Kickout.Controller.PackageCleared.80,MetricClass=NONE,ServiceName=FCAutoSlamClientService,Stat=sum,Period=OneHour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</si>
  <si>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SchemaName=Service,Client=ALL,DataSet=Prod,Host=ALL,HostGroup=ALL,Instance=NONE,Marketplace=DSM5,MethodName=ALL,Metric=Count.AutoSlam.DSM5.25.DSM5-SLAM3051.Kickout.Controller.BadLabelScan.17,MetricClass=NONE,ServiceName=FCAutoSlamClientService,Stat=sum,Period=OneHour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</si>
  <si>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SchemaName=Service,Client=ALL,DataSet=Prod,Host=ALL,HostGroup=ALL,Instance=NONE,Marketplace=DSM5,MethodName=ALL,Metric=Count.AutoSlam.DSM5.25.DSM5-SLAM3051.Kickout.Controller.BarcodeMultiRead.91,MetricClass=NONE,ServiceName=FCAutoSlamClientService,Stat=sum,Period=OneHour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</si>
  <si>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SchemaName=Service,Client=ALL,DataSet=Prod,Host=ALL,HostGroup=ALL,Instance=NONE,Marketplace=DSM5,MethodName=ALL,Metric=Count.AutoSlam.DSM5.25.DSM5-SLAM3051.Kickout.Controller.BarcodeNoRead.90,MetricClass=NONE,ServiceName=FCAutoSlamClientService,Stat=sum,Period=OneHour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</si>
  <si>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SchemaName=Service,Client=ALL,DataSet=Prod,Host=ALL,HostGroup=ALL,Instance=NONE,Marketplace=DSM5,MethodName=ALL,Metric=Count.AutoSlam.DSM5.25.DSM5-SLAM3051.Kickout.Controller.NoLabelZone.94,MetricClass=NONE,ServiceName=FCAutoSlamClientService,Stat=sum,Period=OneHour</t>
  </si>
  <si>
    <t>SchemaName=Service,Client=ALL,DataSet=Prod,Host=ALL,HostGroup=ALL,Instance=NONE,Marketplace=DSM5,MethodName=ALL,Metric=Count.AutoSlam.DSM5.25.DSM5-SLAM3051.Kickout.Controller.PackageCleared.80,MetricClass=NONE,ServiceName=FCAutoSlamClientService,Stat=sum,Period=OneHour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</si>
  <si>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SchemaName=Service,Client=ALL,DataSet=Prod,Host=ALL,HostGroup=ALL,Instance=NONE,Marketplace=DSM5,MethodName=ALL,Metric=Count.AutoSlam.DSM5.25.DSM5-SLAM3052.Kickout.Controller.BadLabelScan.17,MetricClass=NONE,ServiceName=FCAutoSlamClientService,Stat=sum,Period=OneHour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</si>
  <si>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SchemaName=Service,Client=ALL,DataSet=Prod,Host=ALL,HostGroup=ALL,Instance=NONE,Marketplace=DSM5,MethodName=ALL,Metric=Count.AutoSlam.DSM5.25.DSM5-SLAM3052.Kickout.Controller.BarcodeMultiRead.91,MetricClass=NONE,ServiceName=FCAutoSlamClientService,Stat=sum,Period=OneHour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</si>
  <si>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SchemaName=Service,Client=ALL,DataSet=Prod,Host=ALL,HostGroup=ALL,Instance=NONE,Marketplace=DSM5,MethodName=ALL,Metric=Count.AutoSlam.DSM5.25.DSM5-SLAM3052.Kickout.Controller.BarcodeNoRead.90,MetricClass=NONE,ServiceName=FCAutoSlamClientService,Stat=sum,Period=OneHour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</si>
  <si>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SchemaName=Service,Client=ALL,DataSet=Prod,Host=ALL,HostGroup=ALL,Instance=NONE,Marketplace=DSM5,MethodName=ALL,Metric=Count.AutoSlam.DSM5.25.DSM5-SLAM3052.Kickout.Controller.NoLabelZone.94,MetricClass=NONE,ServiceName=FCAutoSlamClientService,Stat=sum,Period=OneHour</t>
  </si>
  <si>
    <t>SchemaName=Service,Client=ALL,DataSet=Prod,Host=ALL,HostGroup=ALL,Instance=NONE,Marketplace=DSM5,MethodName=ALL,Metric=Count.AutoSlam.DSM5.25.DSM5-SLAM3052.Kickout.Controller.PackageCleared.80,MetricClass=NONE,ServiceName=FCAutoSlamClientService,Stat=sum,Period=OneHour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</si>
  <si>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SchemaName=Service,Client=ALL,DataSet=Prod,Host=ALL,HostGroup=ALL,Instance=NONE,Marketplace=DSM5,MethodName=ALL,Metric=Count.AutoSlam.DSM5.27.DSM5-SLAM3071.Kickout.Controller.BadLabelScan.17,MetricClass=NONE,ServiceName=FCAutoSlamClientService,Stat=sum,Period=OneHour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</si>
  <si>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SchemaName=Service,Client=ALL,DataSet=Prod,Host=ALL,HostGroup=ALL,Instance=NONE,Marketplace=DSM5,MethodName=ALL,Metric=Count.AutoSlam.DSM5.27.DSM5-SLAM3071.Kickout.Controller.BarcodeMultiRead.91,MetricClass=NONE,ServiceName=FCAutoSlamClientService,Stat=sum,Period=OneHour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</si>
  <si>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SchemaName=Service,Client=ALL,DataSet=Prod,Host=ALL,HostGroup=ALL,Instance=NONE,Marketplace=DSM5,MethodName=ALL,Metric=Count.AutoSlam.DSM5.27.DSM5-SLAM3071.Kickout.Controller.BarcodeNoRead.90,MetricClass=NONE,ServiceName=FCAutoSlamClientService,Stat=sum,Period=OneHour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</si>
  <si>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SchemaName=Service,Client=ALL,DataSet=Prod,Host=ALL,HostGroup=ALL,Instance=NONE,Marketplace=DSM5,MethodName=ALL,Metric=Count.AutoSlam.DSM5.27.DSM5-SLAM3071.Kickout.Controller.NoLabelZone.94,MetricClass=NONE,ServiceName=FCAutoSlamClientService,Stat=sum,Period=OneHour</t>
  </si>
  <si>
    <t>SchemaName=Service,Client=ALL,DataSet=Prod,Host=ALL,HostGroup=ALL,Instance=NONE,Marketplace=DSM5,MethodName=ALL,Metric=Count.AutoSlam.DSM5.27.DSM5-SLAM3071.Kickout.Controller.PackageCleared.80,MetricClass=NONE,ServiceName=FCAutoSlamClientService,Stat=sum,Period=OneHour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</si>
  <si>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SchemaName=Service,Client=ALL,DataSet=Prod,Host=ALL,HostGroup=ALL,Instance=NONE,Marketplace=DSM5,MethodName=ALL,Metric=Count.AutoSlam.DSM5.27.DSM5-SLAM3072.Kickout.Controller.BadLabelScan.17,MetricClass=NONE,ServiceName=FCAutoSlamClientService,Stat=sum,Period=OneHour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</si>
  <si>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SchemaName=Service,Client=ALL,DataSet=Prod,Host=ALL,HostGroup=ALL,Instance=NONE,Marketplace=DSM5,MethodName=ALL,Metric=Count.AutoSlam.DSM5.27.DSM5-SLAM3072.Kickout.Controller.BarcodeMultiRead.91,MetricClass=NONE,ServiceName=FCAutoSlamClientService,Stat=sum,Period=OneHour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</si>
  <si>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SchemaName=Service,Client=ALL,DataSet=Prod,Host=ALL,HostGroup=ALL,Instance=NONE,Marketplace=DSM5,MethodName=ALL,Metric=Count.AutoSlam.DSM5.27.DSM5-SLAM3072.Kickout.Controller.BarcodeNoRead.90,MetricClass=NONE,ServiceName=FCAutoSlamClientService,Stat=sum,Period=OneHour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</si>
  <si>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SchemaName=Service,Client=ALL,DataSet=Prod,Host=ALL,HostGroup=ALL,Instance=NONE,Marketplace=DSM5,MethodName=ALL,Metric=Count.AutoSlam.DSM5.27.DSM5-SLAM3072.Kickout.Controller.NoLabelZone.94,MetricClass=NONE,ServiceName=FCAutoSlamClientService,Stat=sum,Period=OneHour</t>
  </si>
  <si>
    <t>SchemaName=Service,Client=ALL,DataSet=Prod,Host=ALL,HostGroup=ALL,Instance=NONE,Marketplace=DSM5,MethodName=ALL,Metric=Count.AutoSlam.DSM5.27.DSM5-SLAM3072.Kickout.Controller.PackageCleared.80,MetricClass=NONE,ServiceName=FCAutoSlamClientService,Stat=sum,Period=OneHour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</si>
  <si>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SchemaName=Service,Client=ALL,DataSet=Prod,Host=ALL,HostGroup=ALL,Instance=NONE,Marketplace=DSM5,MethodName=ALL,Metric=Count.AutoSlam.DSM5.3.DSM5-SLAM1031.Kickout.Controller.BadLabelScan.17,MetricClass=NONE,ServiceName=FCAutoSlamClientService,Stat=sum,Period=OneHour</t>
  </si>
  <si>
    <t>SchemaName=Service,Client=ALL,DataSet=Prod,Host=ALL,HostGroup=ALL,Instance=NONE,Marketplace=DSM5,MethodName=ALL,Metric=Count.AutoSlam.DSM5.3.DSM5-SLAM1031.Kickout.Controller.BarcodeMultiRead.91,MetricClass=NONE,ServiceName=FCAutoSlamClientService,Stat=sum,Period=OneHour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</si>
  <si>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SchemaName=Service,Client=ALL,DataSet=Prod,Host=ALL,HostGroup=ALL,Instance=NONE,Marketplace=DSM5,MethodName=ALL,Metric=Count.AutoSlam.DSM5.3.DSM5-SLAM1031.Kickout.Controller.BarcodeNoRead.90,MetricClass=NONE,ServiceName=FCAutoSlamClientService,Stat=sum,Period=OneHour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</si>
  <si>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SchemaName=Service,Client=ALL,DataSet=Prod,Host=ALL,HostGroup=ALL,Instance=NONE,Marketplace=DSM5,MethodName=ALL,Metric=Count.AutoSlam.DSM5.3.DSM5-SLAM1031.Kickout.Controller.NoLabelZone.94,MetricClass=NONE,ServiceName=FCAutoSlamClientService,Stat=sum,Period=OneHour</t>
  </si>
  <si>
    <t>SchemaName=Service,Client=ALL,DataSet=Prod,Host=ALL,HostGroup=ALL,Instance=NONE,Marketplace=DSM5,MethodName=ALL,Metric=Count.AutoSlam.DSM5.3.DSM5-SLAM1031.Kickout.Controller.PackageCleared.80,MetricClass=NONE,ServiceName=FCAutoSlamClientService,Stat=sum,Period=OneHour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</si>
  <si>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SchemaName=Service,Client=ALL,DataSet=Prod,Host=ALL,HostGroup=ALL,Instance=NONE,Marketplace=DSM5,MethodName=ALL,Metric=Count.AutoSlam.DSM5.3.DSM5-SLAM1032.Kickout.Controller.BadLabelScan.17,MetricClass=NONE,ServiceName=FCAutoSlamClientService,Stat=sum,Period=OneHour</t>
  </si>
  <si>
    <t>SchemaName=Service,Client=ALL,DataSet=Prod,Host=ALL,HostGroup=ALL,Instance=NONE,Marketplace=DSM5,MethodName=ALL,Metric=Count.AutoSlam.DSM5.3.DSM5-SLAM1032.Kickout.Controller.BarcodeMultiRead.91,MetricClass=NONE,ServiceName=FCAutoSlamClientService,Stat=sum,Period=OneHour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</si>
  <si>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SchemaName=Service,Client=ALL,DataSet=Prod,Host=ALL,HostGroup=ALL,Instance=NONE,Marketplace=DSM5,MethodName=ALL,Metric=Count.AutoSlam.DSM5.3.DSM5-SLAM1032.Kickout.Controller.BarcodeNoRead.90,MetricClass=NONE,ServiceName=FCAutoSlamClientService,Stat=sum,Period=OneHour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</si>
  <si>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SchemaName=Service,Client=ALL,DataSet=Prod,Host=ALL,HostGroup=ALL,Instance=NONE,Marketplace=DSM5,MethodName=ALL,Metric=Count.AutoSlam.DSM5.3.DSM5-SLAM1032.Kickout.Controller.NoLabelZone.94,MetricClass=NONE,ServiceName=FCAutoSlamClientService,Stat=sum,Period=OneHour</t>
  </si>
  <si>
    <t>SchemaName=Service,Client=ALL,DataSet=Prod,Host=ALL,HostGroup=ALL,Instance=NONE,Marketplace=DSM5,MethodName=ALL,Metric=Count.AutoSlam.DSM5.3.DSM5-SLAM1032.Kickout.Controller.PackageCleared.80,MetricClass=NONE,ServiceName=FCAutoSlamClientService,Stat=sum,Period=OneHour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</si>
  <si>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SchemaName=Service,Client=ALL,DataSet=Prod,Host=ALL,HostGroup=ALL,Instance=NONE,Marketplace=DSM5,MethodName=ALL,Metric=Count.AutoSlam.DSM5.801.DSM5-SLAM801.Kickout.Controller.BadLabelScan.17,MetricClass=NONE,ServiceName=FCAutoSlamClientService,Stat=sum,Period=OneHour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</si>
  <si>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SchemaName=Service,Client=ALL,DataSet=Prod,Host=ALL,HostGroup=ALL,Instance=NONE,Marketplace=DSM5,MethodName=ALL,Metric=Count.AutoSlam.DSM5.801.DSM5-SLAM801.Kickout.Controller.BarcodeMultiRead.91,MetricClass=NONE,ServiceName=FCAutoSlamClientService,Stat=sum,Period=OneHour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</si>
  <si>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SchemaName=Service,Client=ALL,DataSet=Prod,Host=ALL,HostGroup=ALL,Instance=NONE,Marketplace=DSM5,MethodName=ALL,Metric=Count.AutoSlam.DSM5.801.DSM5-SLAM801.Kickout.Controller.BarcodeNoRead.90,MetricClass=NONE,ServiceName=FCAutoSlamClientService,Stat=sum,Period=OneHour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</si>
  <si>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SchemaName=Service,Client=ALL,DataSet=Prod,Host=ALL,HostGroup=ALL,Instance=NONE,Marketplace=DSM5,MethodName=ALL,Metric=Count.AutoSlam.DSM5.801.DSM5-SLAM801.Kickout.Controller.NoLabelZone.94,MetricClass=NONE,ServiceName=FCAutoSlamClientService,Stat=sum,Period=OneHour</t>
  </si>
  <si>
    <t>SchemaName=Service,Client=ALL,DataSet=Prod,Host=ALL,HostGroup=ALL,Instance=NONE,Marketplace=DSM5,MethodName=ALL,Metric=Count.AutoSlam.DSM5.801.DSM5-SLAM801.Kickout.Controller.PackageCleared.80,MetricClass=NONE,ServiceName=FCAutoSlamClientService,Stat=sum,Period=OneHour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</si>
  <si>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SchemaName=Service,Client=ALL,DataSet=Prod,Host=ALL,HostGroup=ALL,Instance=NONE,Marketplace=DSM5,MethodName=ALL,Metric=Count.AutoSlam.DSM5.802.DSM5-SLAM802.Kickout.Controller.BadLabelScan.17,MetricClass=NONE,ServiceName=FCAutoSlamClientService,Stat=sum,Period=OneHour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</si>
  <si>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SchemaName=Service,Client=ALL,DataSet=Prod,Host=ALL,HostGroup=ALL,Instance=NONE,Marketplace=DSM5,MethodName=ALL,Metric=Count.AutoSlam.DSM5.802.DSM5-SLAM802.Kickout.Controller.BarcodeMultiRead.91,MetricClass=NONE,ServiceName=FCAutoSlamClientService,Stat=sum,Period=OneHour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</si>
  <si>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SchemaName=Service,Client=ALL,DataSet=Prod,Host=ALL,HostGroup=ALL,Instance=NONE,Marketplace=DSM5,MethodName=ALL,Metric=Count.AutoSlam.DSM5.802.DSM5-SLAM802.Kickout.Controller.BarcodeNoRead.90,MetricClass=NONE,ServiceName=FCAutoSlamClientService,Stat=sum,Period=OneHour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</si>
  <si>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SchemaName=Service,Client=ALL,DataSet=Prod,Host=ALL,HostGroup=ALL,Instance=NONE,Marketplace=DSM5,MethodName=ALL,Metric=Count.AutoSlam.DSM5.802.DSM5-SLAM802.Kickout.Controller.NoLabelZone.94,MetricClass=NONE,ServiceName=FCAutoSlamClientService,Stat=sum,Period=OneHour</t>
  </si>
  <si>
    <t>SchemaName=Service,Client=ALL,DataSet=Prod,Host=ALL,HostGroup=ALL,Instance=NONE,Marketplace=DSM5,MethodName=ALL,Metric=Count.AutoSlam.DSM5.802.DSM5-SLAM802.Kickout.Controller.PackageCleared.80,MetricClass=NONE,ServiceName=FCAutoSlamClientService,Stat=sum,Period=OneHour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</si>
  <si>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SchemaName=Service,Client=ALL,DataSet=Prod,Host=ALL,HostGroup=ALL,Instance=NONE,Marketplace=DSM5,MethodName=ALL,Metric=Count.AutoSlam.DSM5.803.DSM5-SLAM803.Kickout.Controller.BadLabelScan.17,MetricClass=NONE,ServiceName=FCAutoSlamClientService,Stat=sum,Period=OneHour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</si>
  <si>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SchemaName=Service,Client=ALL,DataSet=Prod,Host=ALL,HostGroup=ALL,Instance=NONE,Marketplace=DSM5,MethodName=ALL,Metric=Count.AutoSlam.DSM5.803.DSM5-SLAM803.Kickout.Controller.BarcodeMultiRead.91,MetricClass=NONE,ServiceName=FCAutoSlamClientService,Stat=sum,Period=OneHour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</si>
  <si>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SchemaName=Service,Client=ALL,DataSet=Prod,Host=ALL,HostGroup=ALL,Instance=NONE,Marketplace=DSM5,MethodName=ALL,Metric=Count.AutoSlam.DSM5.803.DSM5-SLAM803.Kickout.Controller.BarcodeNoRead.90,MetricClass=NONE,ServiceName=FCAutoSlamClientService,Stat=sum,Period=OneHour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</si>
  <si>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SchemaName=Service,Client=ALL,DataSet=Prod,Host=ALL,HostGroup=ALL,Instance=NONE,Marketplace=DSM5,MethodName=ALL,Metric=Count.AutoSlam.DSM5.803.DSM5-SLAM803.Kickout.Controller.NoLabelZone.94,MetricClass=NONE,ServiceName=FCAutoSlamClientService,Stat=sum,Period=OneHour</t>
  </si>
  <si>
    <t>SchemaName=Service,Client=ALL,DataSet=Prod,Host=ALL,HostGroup=ALL,Instance=NONE,Marketplace=DSM5,MethodName=ALL,Metric=Count.AutoSlam.DSM5.803.DSM5-SLAM803.Kickout.Controller.PackageCleared.80,MetricClass=NONE,ServiceName=FCAutoSlamClientService,Stat=sum,Period=OneHour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</si>
  <si>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SchemaName=Service,Client=ALL,DataSet=Prod,Host=ALL,HostGroup=ALL,Instance=NONE,Marketplace=DSM5,MethodName=ALL,Metric=Count.AutoSlam.DSM5.804.DSM5-SLAM804.Kickout.Controller.BadLabelScan.17,MetricClass=NONE,ServiceName=FCAutoSlamClientService,Stat=sum,Period=OneHour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</si>
  <si>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SchemaName=Service,Client=ALL,DataSet=Prod,Host=ALL,HostGroup=ALL,Instance=NONE,Marketplace=DSM5,MethodName=ALL,Metric=Count.AutoSlam.DSM5.804.DSM5-SLAM804.Kickout.Controller.BarcodeMultiRead.91,MetricClass=NONE,ServiceName=FCAutoSlamClientService,Stat=sum,Period=OneHour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</si>
  <si>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SchemaName=Service,Client=ALL,DataSet=Prod,Host=ALL,HostGroup=ALL,Instance=NONE,Marketplace=DSM5,MethodName=ALL,Metric=Count.AutoSlam.DSM5.804.DSM5-SLAM804.Kickout.Controller.BarcodeNoRead.90,MetricClass=NONE,ServiceName=FCAutoSlamClientService,Stat=sum,Period=OneHour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</si>
  <si>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SchemaName=Service,Client=ALL,DataSet=Prod,Host=ALL,HostGroup=ALL,Instance=NONE,Marketplace=DSM5,MethodName=ALL,Metric=Count.AutoSlam.DSM5.804.DSM5-SLAM804.Kickout.Controller.NoLabelZone.94,MetricClass=NONE,ServiceName=FCAutoSlamClientService,Stat=sum,Period=OneHour</t>
  </si>
  <si>
    <t>SchemaName=Service,Client=ALL,DataSet=Prod,Host=ALL,HostGroup=ALL,Instance=NONE,Marketplace=DSM5,MethodName=ALL,Metric=Count.AutoSlam.DSM5.804.DSM5-SLAM804.Kickout.Controller.PackageCleared.80,MetricClass=NONE,ServiceName=FCAutoSlamClientService,Stat=sum,Period=OneHour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</si>
  <si>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SchemaName=Service,Client=ALL,DataSet=Prod,Host=ALL,HostGroup=ALL,Instance=NONE,Marketplace=DSM5,MethodName=ALL,Metric=Count.AutoSlam.DSM5.805.DSM5-SLAM805.Kickout.Controller.BadLabelScan.17,MetricClass=NONE,ServiceName=FCAutoSlamClientService,Stat=sum,Period=OneHour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</si>
  <si>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SchemaName=Service,Client=ALL,DataSet=Prod,Host=ALL,HostGroup=ALL,Instance=NONE,Marketplace=DSM5,MethodName=ALL,Metric=Count.AutoSlam.DSM5.805.DSM5-SLAM805.Kickout.Controller.BarcodeMultiRead.91,MetricClass=NONE,ServiceName=FCAutoSlamClientService,Stat=sum,Period=OneHour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</si>
  <si>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SchemaName=Service,Client=ALL,DataSet=Prod,Host=ALL,HostGroup=ALL,Instance=NONE,Marketplace=DSM5,MethodName=ALL,Metric=Count.AutoSlam.DSM5.805.DSM5-SLAM805.Kickout.Controller.BarcodeNoRead.90,MetricClass=NONE,ServiceName=FCAutoSlamClientService,Stat=sum,Period=OneHour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</si>
  <si>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SchemaName=Service,Client=ALL,DataSet=Prod,Host=ALL,HostGroup=ALL,Instance=NONE,Marketplace=DSM5,MethodName=ALL,Metric=Count.AutoSlam.DSM5.805.DSM5-SLAM805.Kickout.Controller.NoLabelZone.94,MetricClass=NONE,ServiceName=FCAutoSlamClientService,Stat=sum,Period=OneHour</t>
  </si>
  <si>
    <t>SchemaName=Service,Client=ALL,DataSet=Prod,Host=ALL,HostGroup=ALL,Instance=NONE,Marketplace=DSM5,MethodName=ALL,Metric=Count.AutoSlam.DSM5.805.DSM5-SLAM805.Kickout.Controller.PackageCleared.80,MetricClass=NONE,ServiceName=FCAutoSlamClientService,Stat=sum,Period=OneHour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</si>
  <si>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SchemaName=Service,Client=ALL,DataSet=Prod,Host=ALL,HostGroup=ALL,Instance=NONE,Marketplace=DSM5,MethodName=ALL,Metric=Count.AutoSlam.DSM5.806.DSM5-SLAM806.Kickout.Controller.BadLabelScan.17,MetricClass=NONE,ServiceName=FCAutoSlamClientService,Stat=sum,Period=OneHour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</si>
  <si>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SchemaName=Service,Client=ALL,DataSet=Prod,Host=ALL,HostGroup=ALL,Instance=NONE,Marketplace=DSM5,MethodName=ALL,Metric=Count.AutoSlam.DSM5.806.DSM5-SLAM806.Kickout.Controller.BarcodeMultiRead.91,MetricClass=NONE,ServiceName=FCAutoSlamClientService,Stat=sum,Period=OneHour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</si>
  <si>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SchemaName=Service,Client=ALL,DataSet=Prod,Host=ALL,HostGroup=ALL,Instance=NONE,Marketplace=DSM5,MethodName=ALL,Metric=Count.AutoSlam.DSM5.806.DSM5-SLAM806.Kickout.Controller.BarcodeNoRead.90,MetricClass=NONE,ServiceName=FCAutoSlamClientService,Stat=sum,Period=OneHour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</si>
  <si>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SchemaName=Service,Client=ALL,DataSet=Prod,Host=ALL,HostGroup=ALL,Instance=NONE,Marketplace=DSM5,MethodName=ALL,Metric=Count.AutoSlam.DSM5.806.DSM5-SLAM806.Kickout.Controller.NoLabelZone.94,MetricClass=NONE,ServiceName=FCAutoSlamClientService,Stat=sum,Period=OneHour</t>
  </si>
  <si>
    <t>SchemaName=Service,Client=ALL,DataSet=Prod,Host=ALL,HostGroup=ALL,Instance=NONE,Marketplace=DSM5,MethodName=ALL,Metric=Count.AutoSlam.DSM5.806.DSM5-SLAM806.Kickout.Controller.PackageCleared.80,MetricClass=NONE,ServiceName=FCAutoSlamClientService,Stat=sum,Period=OneHour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</si>
  <si>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SchemaName=Service,Client=ALL,DataSet=Prod,Host=ALL,HostGroup=ALL,Instance=NONE,Marketplace=DSM5,MethodName=ALL,Metric=Count.AutoSlam.DSM5.808.DSM5-SLAM808.Kickout.Controller.BadLabelScan.17,MetricClass=NONE,ServiceName=FCAutoSlamClientService,Stat=sum,Period=OneHour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</si>
  <si>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SchemaName=Service,Client=ALL,DataSet=Prod,Host=ALL,HostGroup=ALL,Instance=NONE,Marketplace=DSM5,MethodName=ALL,Metric=Count.AutoSlam.DSM5.808.DSM5-SLAM808.Kickout.Controller.BarcodeMultiRead.91,MetricClass=NONE,ServiceName=FCAutoSlamClientService,Stat=sum,Period=OneHour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</si>
  <si>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SchemaName=Service,Client=ALL,DataSet=Prod,Host=ALL,HostGroup=ALL,Instance=NONE,Marketplace=DSM5,MethodName=ALL,Metric=Count.AutoSlam.DSM5.808.DSM5-SLAM808.Kickout.Controller.BarcodeNoRead.90,MetricClass=NONE,ServiceName=FCAutoSlamClientService,Stat=sum,Period=OneHour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</si>
  <si>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SchemaName=Service,Client=ALL,DataSet=Prod,Host=ALL,HostGroup=ALL,Instance=NONE,Marketplace=DSM5,MethodName=ALL,Metric=Count.AutoSlam.DSM5.808.DSM5-SLAM808.Kickout.Controller.NoLabelZone.94,MetricClass=NONE,ServiceName=FCAutoSlamClientService,Stat=sum,Period=OneHour</t>
  </si>
  <si>
    <t>SchemaName=Service,Client=ALL,DataSet=Prod,Host=ALL,HostGroup=ALL,Instance=NONE,Marketplace=DSM5,MethodName=ALL,Metric=Count.AutoSlam.DSM5.808.DSM5-SLAM808.Kickout.Controller.PackageCleared.80,MetricClass=NONE,ServiceName=FCAutoSlamClientService,Stat=sum,Period=OneHour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</si>
  <si>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SchemaName=Service,Client=ALL,DataSet=Prod,Host=ALL,HostGroup=ALL,Instance=NONE,Marketplace=DSM5,MethodName=ALL,Metric=Count.AutoSlam.DSM5.810.DSM5-SLAM810.Kickout.Controller.BadLabelScan.17,MetricClass=NONE,ServiceName=FCAutoSlamClientService,Stat=sum,Period=OneHour</t>
  </si>
  <si>
    <t>SchemaName=Service,Client=ALL,DataSet=Prod,Host=ALL,HostGroup=ALL,Instance=NONE,Marketplace=DSM5,MethodName=ALL,Metric=Count.AutoSlam.DSM5.810.DSM5-SLAM810.Kickout.Controller.BarcodeMultiRead.91,MetricClass=NONE,ServiceName=FCAutoSlamClientService,Stat=sum,Period=OneHour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</si>
  <si>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SchemaName=Service,Client=ALL,DataSet=Prod,Host=ALL,HostGroup=ALL,Instance=NONE,Marketplace=DSM5,MethodName=ALL,Metric=Count.AutoSlam.DSM5.810.DSM5-SLAM810.Kickout.Controller.BarcodeNoRead.90,MetricClass=NONE,ServiceName=FCAutoSlamClientService,Stat=sum,Period=OneHour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</si>
  <si>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SchemaName=Service,Client=ALL,DataSet=Prod,Host=ALL,HostGroup=ALL,Instance=NONE,Marketplace=DSM5,MethodName=ALL,Metric=Count.AutoSlam.DSM5.810.DSM5-SLAM810.Kickout.Controller.NoLabelZone.94,MetricClass=NONE,ServiceName=FCAutoSlamClientService,Stat=sum,Period=OneHour</t>
  </si>
  <si>
    <t>SchemaName=Service,Client=ALL,DataSet=Prod,Host=ALL,HostGroup=ALL,Instance=NONE,Marketplace=DSM5,MethodName=ALL,Metric=Count.AutoSlam.DSM5.810.DSM5-SLAM810.Kickout.Controller.PackageCleared.80,MetricClass=NONE,ServiceName=FCAutoSlamClientService,Stat=sum,Period=OneHour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</si>
  <si>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SchemaName=Service,Client=ALL,DataSet=Prod,Host=ALL,HostGroup=ALL,Instance=NONE,Marketplace=DSM5,MethodName=ALL,Metric=Count.AutoSlam.DSM5.811.DSM5-SLAM811.Kickout.Controller.BadLabelScan.17,MetricClass=NONE,ServiceName=FCAutoSlamClientService,Stat=sum,Period=OneHour</t>
  </si>
  <si>
    <t>SchemaName=Service,Client=ALL,DataSet=Prod,Host=ALL,HostGroup=ALL,Instance=NONE,Marketplace=DSM5,MethodName=ALL,Metric=Count.AutoSlam.DSM5.811.DSM5-SLAM811.Kickout.Controller.BarcodeMultiRead.91,MetricClass=NONE,ServiceName=FCAutoSlamClientService,Stat=sum,Period=OneHour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</si>
  <si>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SchemaName=Service,Client=ALL,DataSet=Prod,Host=ALL,HostGroup=ALL,Instance=NONE,Marketplace=DSM5,MethodName=ALL,Metric=Count.AutoSlam.DSM5.811.DSM5-SLAM811.Kickout.Controller.BarcodeNoRead.90,MetricClass=NONE,ServiceName=FCAutoSlamClientService,Stat=sum,Period=OneHour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</si>
  <si>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SchemaName=Service,Client=ALL,DataSet=Prod,Host=ALL,HostGroup=ALL,Instance=NONE,Marketplace=DSM5,MethodName=ALL,Metric=Count.AutoSlam.DSM5.811.DSM5-SLAM811.Kickout.Controller.NoLabelZone.94,MetricClass=NONE,ServiceName=FCAutoSlamClientService,Stat=sum,Period=OneHour</t>
  </si>
  <si>
    <t>SchemaName=Service,Client=ALL,DataSet=Prod,Host=ALL,HostGroup=ALL,Instance=NONE,Marketplace=DSM5,MethodName=ALL,Metric=Count.AutoSlam.DSM5.811.DSM5-SLAM811.Kickout.Controller.PackageCleared.80,MetricClass=NONE,ServiceName=FCAutoSlamClientService,Stat=sum,Period=OneHour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</si>
  <si>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SchemaName=Service,Client=ALL,DataSet=Prod,Host=ALL,HostGroup=ALL,Instance=NONE,Marketplace=DSM5,MethodName=ALL,Metric=Count.AutoSlam.DSM5.812.DSM5-SLAM812.Kickout.Controller.BadLabelScan.17,MetricClass=NONE,ServiceName=FCAutoSlamClientService,Stat=sum,Period=OneHour</t>
  </si>
  <si>
    <t>SchemaName=Service,Client=ALL,DataSet=Prod,Host=ALL,HostGroup=ALL,Instance=NONE,Marketplace=DSM5,MethodName=ALL,Metric=Count.AutoSlam.DSM5.812.DSM5-SLAM812.Kickout.Controller.BarcodeMultiRead.91,MetricClass=NONE,ServiceName=FCAutoSlamClientService,Stat=sum,Period=OneHour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</si>
  <si>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SchemaName=Service,Client=ALL,DataSet=Prod,Host=ALL,HostGroup=ALL,Instance=NONE,Marketplace=DSM5,MethodName=ALL,Metric=Count.AutoSlam.DSM5.812.DSM5-SLAM812.Kickout.Controller.BarcodeNoRead.90,MetricClass=NONE,ServiceName=FCAutoSlamClientService,Stat=sum,Period=OneHour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</si>
  <si>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SchemaName=Service,Client=ALL,DataSet=Prod,Host=ALL,HostGroup=ALL,Instance=NONE,Marketplace=DSM5,MethodName=ALL,Metric=Count.AutoSlam.DSM5.812.DSM5-SLAM812.Kickout.Controller.NoLabelZone.94,MetricClass=NONE,ServiceName=FCAutoSlamClientService,Stat=sum,Period=OneHour</t>
  </si>
  <si>
    <t>SchemaName=Service,Client=ALL,DataSet=Prod,Host=ALL,HostGroup=ALL,Instance=NONE,Marketplace=DSM5,MethodName=ALL,Metric=Count.AutoSlam.DSM5.812.DSM5-SLAM812.Kickout.Controller.PackageCleared.80,MetricClass=NONE,ServiceName=FCAutoSlamClientService,Stat=sum,Period=OneHour</t>
  </si>
  <si>
    <t>SchemaName=Service,Client=ALL,DataSet=Prod,Host=ALL,HostGroup=ALL,Instance=NONE,Marketplace=DSM5,MethodName=processPackageVerified,Metric=Count.AutoSlam.DSM5.1.DSM5-SLAM1011.Shipped,MetricClass=NONE,ServiceName=FCAutoSlamClientService,Stat=n,Period=OneHour</t>
  </si>
  <si>
    <t>SchemaName=Service,Client=ALL,DataSet=Prod,Host=ALL,HostGroup=ALL,Instance=NONE,Marketplace=DSM5,MethodName=processPackageVerified,Metric=Count.AutoSlam.DSM5.1.DSM5-SLAM1012.Shipped,MetricClass=NONE,ServiceName=FCAutoSlamClientService,Stat=n,Period=OneHour</t>
  </si>
  <si>
    <t>SchemaName=Service,Client=ALL,DataSet=Prod,Host=ALL,HostGroup=ALL,Instance=NONE,Marketplace=DSM5,MethodName=processPackageVerified,Metric=Count.AutoSlam.DSM5.18.DSM5-SLAM2081.Shipped,MetricClass=NONE,ServiceName=FCAutoSlamClientService,Stat=n,Period=OneHour</t>
  </si>
  <si>
    <t>SchemaName=Service,Client=ALL,DataSet=Prod,Host=ALL,HostGroup=ALL,Instance=NONE,Marketplace=DSM5,MethodName=processPackageVerified,Metric=Count.AutoSlam.DSM5.18.DSM5-SLAM2082.Shipped,MetricClass=NONE,ServiceName=FCAutoSlamClientService,Stat=n,Period=OneHour</t>
  </si>
  <si>
    <t>SchemaName=Service,Client=ALL,DataSet=Prod,Host=ALL,HostGroup=ALL,Instance=NONE,Marketplace=DSM5,MethodName=processPackageVerified,Metric=Count.AutoSlam.DSM5.19.DSM5-SLAM2091.Shipped,MetricClass=NONE,ServiceName=FCAutoSlamClientService,Stat=n,Period=OneHour</t>
  </si>
  <si>
    <t>SchemaName=Service,Client=ALL,DataSet=Prod,Host=ALL,HostGroup=ALL,Instance=NONE,Marketplace=DSM5,MethodName=processPackageVerified,Metric=Count.AutoSlam.DSM5.19.DSM5-SLAM2092.Shipped,MetricClass=NONE,ServiceName=FCAutoSlamClientService,Stat=n,Period=OneHour</t>
  </si>
  <si>
    <t>SchemaName=Service,Client=ALL,DataSet=Prod,Host=ALL,HostGroup=ALL,Instance=NONE,Marketplace=DSM5,MethodName=processPackageVerified,Metric=Count.AutoSlam.DSM5.2.DSM5-SLAM1021.Shipped,MetricClass=NONE,ServiceName=FCAutoSlamClientService,Stat=n,Period=OneHour</t>
  </si>
  <si>
    <t>SchemaName=Service,Client=ALL,DataSet=Prod,Host=ALL,HostGroup=ALL,Instance=NONE,Marketplace=DSM5,MethodName=processPackageVerified,Metric=Count.AutoSlam.DSM5.2.DSM5-SLAM1022.Shipped,MetricClass=NONE,ServiceName=FCAutoSlamClientService,Stat=n,Period=OneHour</t>
  </si>
  <si>
    <t>SchemaName=Service,Client=ALL,DataSet=Prod,Host=ALL,HostGroup=ALL,Instance=NONE,Marketplace=DSM5,MethodName=processPackageVerified,Metric=Count.AutoSlam.DSM5.20.DSM5-SLAM2101.Shipped,MetricClass=NONE,ServiceName=FCAutoSlamClientService,Stat=n,Period=OneHour</t>
  </si>
  <si>
    <t>SchemaName=Service,Client=ALL,DataSet=Prod,Host=ALL,HostGroup=ALL,Instance=NONE,Marketplace=DSM5,MethodName=processPackageVerified,Metric=Count.AutoSlam.DSM5.20.DSM5-SLAM2102.Shipped,MetricClass=NONE,ServiceName=FCAutoSlamClientService,Stat=n,Period=OneHour</t>
  </si>
  <si>
    <t>SchemaName=Service,Client=ALL,DataSet=Prod,Host=ALL,HostGroup=ALL,Instance=NONE,Marketplace=DSM5,MethodName=processPackageVerified,Metric=Count.AutoSlam.DSM5.24.DSM5-SLAM3041.Shipped,MetricClass=NONE,ServiceName=FCAutoSlamClientService,Stat=n,Period=OneHour</t>
  </si>
  <si>
    <t>SchemaName=Service,Client=ALL,DataSet=Prod,Host=ALL,HostGroup=ALL,Instance=NONE,Marketplace=DSM5,MethodName=processPackageVerified,Metric=Count.AutoSlam.DSM5.24.DSM5-SLAM3042.Shipped,MetricClass=NONE,ServiceName=FCAutoSlamClientService,Stat=n,Period=OneHour</t>
  </si>
  <si>
    <t>SchemaName=Service,Client=ALL,DataSet=Prod,Host=ALL,HostGroup=ALL,Instance=NONE,Marketplace=DSM5,MethodName=processPackageVerified,Metric=Count.AutoSlam.DSM5.25.DSM5-SLAM3051.Shipped,MetricClass=NONE,ServiceName=FCAutoSlamClientService,Stat=n,Period=OneHour</t>
  </si>
  <si>
    <t>SchemaName=Service,Client=ALL,DataSet=Prod,Host=ALL,HostGroup=ALL,Instance=NONE,Marketplace=DSM5,MethodName=processPackageVerified,Metric=Count.AutoSlam.DSM5.25.DSM5-SLAM3052.Shipped,MetricClass=NONE,ServiceName=FCAutoSlamClientService,Stat=n,Period=OneHour</t>
  </si>
  <si>
    <t>SchemaName=Service,Client=ALL,DataSet=Prod,Host=ALL,HostGroup=ALL,Instance=NONE,Marketplace=DSM5,MethodName=processPackageVerified,Metric=Count.AutoSlam.DSM5.27.DSM5-SLAM3071.Shipped,MetricClass=NONE,ServiceName=FCAutoSlamClientService,Stat=n,Period=OneHour</t>
  </si>
  <si>
    <t>SchemaName=Service,Client=ALL,DataSet=Prod,Host=ALL,HostGroup=ALL,Instance=NONE,Marketplace=DSM5,MethodName=processPackageVerified,Metric=Count.AutoSlam.DSM5.27.DSM5-SLAM3072.Shipped,MetricClass=NONE,ServiceName=FCAutoSlamClientService,Stat=n,Period=OneHour</t>
  </si>
  <si>
    <t>SchemaName=Service,Client=ALL,DataSet=Prod,Host=ALL,HostGroup=ALL,Instance=NONE,Marketplace=DSM5,MethodName=processPackageVerified,Metric=Count.AutoSlam.DSM5.3.DSM5-SLAM1031.Shipped,MetricClass=NONE,ServiceName=FCAutoSlamClientService,Stat=n,Period=OneHour</t>
  </si>
  <si>
    <t>SchemaName=Service,Client=ALL,DataSet=Prod,Host=ALL,HostGroup=ALL,Instance=NONE,Marketplace=DSM5,MethodName=processPackageVerified,Metric=Count.AutoSlam.DSM5.3.DSM5-SLAM1032.Shipped,MetricClass=NONE,ServiceName=FCAutoSlamClientService,Stat=n,Period=OneHour</t>
  </si>
  <si>
    <t>SchemaName=Service,Client=ALL,DataSet=Prod,Host=ALL,HostGroup=ALL,Instance=NONE,Marketplace=DSM5,MethodName=processPackageVerified,Metric=Count.AutoSlam.DSM5.801.DSM5-SLAM801.Shipped,MetricClass=NONE,ServiceName=FCAutoSlamClientService,Stat=n,Period=OneHour</t>
  </si>
  <si>
    <t>SchemaName=Service,Client=ALL,DataSet=Prod,Host=ALL,HostGroup=ALL,Instance=NONE,Marketplace=DSM5,MethodName=processPackageVerified,Metric=Count.AutoSlam.DSM5.802.DSM5-SLAM802.Shipped,MetricClass=NONE,ServiceName=FCAutoSlamClientService,Stat=n,Period=OneHour</t>
  </si>
  <si>
    <t>SchemaName=Service,Client=ALL,DataSet=Prod,Host=ALL,HostGroup=ALL,Instance=NONE,Marketplace=DSM5,MethodName=processPackageVerified,Metric=Count.AutoSlam.DSM5.803.DSM5-SLAM803.Shipped,MetricClass=NONE,ServiceName=FCAutoSlamClientService,Stat=n,Period=OneHour</t>
  </si>
  <si>
    <t>SchemaName=Service,Client=ALL,DataSet=Prod,Host=ALL,HostGroup=ALL,Instance=NONE,Marketplace=DSM5,MethodName=processPackageVerified,Metric=Count.AutoSlam.DSM5.804.DSM5-SLAM804.Shipped,MetricClass=NONE,ServiceName=FCAutoSlamClientService,Stat=n,Period=OneHour</t>
  </si>
  <si>
    <t>SchemaName=Service,Client=ALL,DataSet=Prod,Host=ALL,HostGroup=ALL,Instance=NONE,Marketplace=DSM5,MethodName=processPackageVerified,Metric=Count.AutoSlam.DSM5.805.DSM5-SLAM805.Shipped,MetricClass=NONE,ServiceName=FCAutoSlamClientService,Stat=n,Period=OneHour</t>
  </si>
  <si>
    <t>SchemaName=Service,Client=ALL,DataSet=Prod,Host=ALL,HostGroup=ALL,Instance=NONE,Marketplace=DSM5,MethodName=processPackageVerified,Metric=Count.AutoSlam.DSM5.806.DSM5-SLAM806.Shipped,MetricClass=NONE,ServiceName=FCAutoSlamClientService,Stat=n,Period=OneHour</t>
  </si>
  <si>
    <t>SchemaName=Service,Client=ALL,DataSet=Prod,Host=ALL,HostGroup=ALL,Instance=NONE,Marketplace=DSM5,MethodName=processPackageVerified,Metric=Count.AutoSlam.DSM5.808.DSM5-SLAM808.Shipped,MetricClass=NONE,ServiceName=FCAutoSlamClientService,Stat=n,Period=OneHour</t>
  </si>
  <si>
    <t>SchemaName=Service,Client=ALL,DataSet=Prod,Host=ALL,HostGroup=ALL,Instance=NONE,Marketplace=DSM5,MethodName=processPackageVerified,Metric=Count.AutoSlam.DSM5.810.DSM5-SLAM810.Shipped,MetricClass=NONE,ServiceName=FCAutoSlamClientService,Stat=n,Period=OneHour</t>
  </si>
  <si>
    <t>SchemaName=Service,Client=ALL,DataSet=Prod,Host=ALL,HostGroup=ALL,Instance=NONE,Marketplace=DSM5,MethodName=processPackageVerified,Metric=Count.AutoSlam.DSM5.811.DSM5-SLAM811.Shipped,MetricClass=NONE,ServiceName=FCAutoSlamClientService,Stat=n,Period=OneHour</t>
  </si>
  <si>
    <t>SchemaName=Service,Client=ALL,DataSet=Prod,Host=ALL,HostGroup=ALL,Instance=NONE,Marketplace=DSM5,MethodName=processPackageVerified,Metric=Count.AutoSlam.DSM5.812.DSM5-SLAM812.Shipped,MetricClass=NONE,ServiceName=FCAutoSlamClientService,Stat=n,Period=OneHour</t>
  </si>
  <si>
    <t>ALL Count.AutoSlam.DSM5.1.DSM5-SLAM1011.Kickout.Controller.BadLabelScan.17 sum</t>
  </si>
  <si>
    <t>ALL Count.AutoSlam.DSM5.1.DSM5-SLAM1011.Kickout.Controller.BarcodeMultiRead.91 sum</t>
  </si>
  <si>
    <t>ALL Count.AutoSlam.DSM5.1.DSM5-SLAM1011.Kickout.Controller.BarcodeNoRead.90 sum</t>
  </si>
  <si>
    <t>ALL Count.AutoSlam.DSM5.1.DSM5-SLAM1011.Kickout.Controller.NoLabelZone.94 sum</t>
  </si>
  <si>
    <t>ALL Count.AutoSlam.DSM5.1.DSM5-SLAM1011.Kickout.Controller.PackageCleared.80 sum</t>
  </si>
  <si>
    <t>ALL Count.AutoSlam.DSM5.1.DSM5-SLAM1012.Kickout.Controller.BadLabelScan.17 sum</t>
  </si>
  <si>
    <t>ALL Count.AutoSlam.DSM5.1.DSM5-SLAM1012.Kickout.Controller.BarcodeMultiRead.91 sum</t>
  </si>
  <si>
    <t>ALL Count.AutoSlam.DSM5.1.DSM5-SLAM1012.Kickout.Controller.BarcodeNoRead.90 sum</t>
  </si>
  <si>
    <t>ALL Count.AutoSlam.DSM5.1.DSM5-SLAM1012.Kickout.Controller.NoLabelZone.94 sum</t>
  </si>
  <si>
    <t>ALL Count.AutoSlam.DSM5.1.DSM5-SLAM1012.Kickout.Controller.PackageCleared.80 sum</t>
  </si>
  <si>
    <t>ALL Count.AutoSlam.DSM5.18.DSM5-SLAM2081.Kickout.Controller.BadLabelScan.17 sum</t>
  </si>
  <si>
    <t>ALL Count.AutoSlam.DSM5.18.DSM5-SLAM2081.Kickout.Controller.BarcodeMultiRead.91 sum</t>
  </si>
  <si>
    <t>ALL Count.AutoSlam.DSM5.18.DSM5-SLAM2081.Kickout.Controller.BarcodeNoRead.90 sum</t>
  </si>
  <si>
    <t>ALL Count.AutoSlam.DSM5.18.DSM5-SLAM2081.Kickout.Controller.NoLabelZone.94 sum</t>
  </si>
  <si>
    <t>ALL Count.AutoSlam.DSM5.18.DSM5-SLAM2081.Kickout.Controller.PackageCleared.80 sum</t>
  </si>
  <si>
    <t>ALL Count.AutoSlam.DSM5.18.DSM5-SLAM2082.Kickout.Controller.BadLabelScan.17 sum</t>
  </si>
  <si>
    <t>ALL Count.AutoSlam.DSM5.18.DSM5-SLAM2082.Kickout.Controller.BarcodeMultiRead.91 sum</t>
  </si>
  <si>
    <t>ALL Count.AutoSlam.DSM5.18.DSM5-SLAM2082.Kickout.Controller.BarcodeNoRead.90 sum</t>
  </si>
  <si>
    <t>ALL Count.AutoSlam.DSM5.18.DSM5-SLAM2082.Kickout.Controller.NoLabelZone.94 sum</t>
  </si>
  <si>
    <t>ALL Count.AutoSlam.DSM5.18.DSM5-SLAM2082.Kickout.Controller.PackageCleared.80 sum</t>
  </si>
  <si>
    <t>ALL Count.AutoSlam.DSM5.19.DSM5-SLAM2091.Kickout.Controller.BadLabelScan.17 sum</t>
  </si>
  <si>
    <t>ALL Count.AutoSlam.DSM5.19.DSM5-SLAM2091.Kickout.Controller.BarcodeMultiRead.91 sum</t>
  </si>
  <si>
    <t>ALL Count.AutoSlam.DSM5.19.DSM5-SLAM2091.Kickout.Controller.BarcodeNoRead.90 sum</t>
  </si>
  <si>
    <t>ALL Count.AutoSlam.DSM5.19.DSM5-SLAM2091.Kickout.Controller.NoLabelZone.94 sum</t>
  </si>
  <si>
    <t>ALL Count.AutoSlam.DSM5.19.DSM5-SLAM2091.Kickout.Controller.PackageCleared.80 sum</t>
  </si>
  <si>
    <t>ALL Count.AutoSlam.DSM5.19.DSM5-SLAM2092.Kickout.Controller.BadLabelScan.17 sum</t>
  </si>
  <si>
    <t>ALL Count.AutoSlam.DSM5.19.DSM5-SLAM2092.Kickout.Controller.BarcodeMultiRead.91 sum</t>
  </si>
  <si>
    <t>ALL Count.AutoSlam.DSM5.19.DSM5-SLAM2092.Kickout.Controller.BarcodeNoRead.90 sum</t>
  </si>
  <si>
    <t>ALL Count.AutoSlam.DSM5.19.DSM5-SLAM2092.Kickout.Controller.NoLabelZone.94 sum</t>
  </si>
  <si>
    <t>ALL Count.AutoSlam.DSM5.19.DSM5-SLAM2092.Kickout.Controller.PackageCleared.80 sum</t>
  </si>
  <si>
    <t>ALL Count.AutoSlam.DSM5.2.DSM5-SLAM1021.Kickout.Controller.BadLabelScan.17 sum</t>
  </si>
  <si>
    <t>ALL Count.AutoSlam.DSM5.2.DSM5-SLAM1021.Kickout.Controller.BarcodeMultiRead.91 sum</t>
  </si>
  <si>
    <t>ALL Count.AutoSlam.DSM5.2.DSM5-SLAM1021.Kickout.Controller.BarcodeNoRead.90 sum</t>
  </si>
  <si>
    <t>ALL Count.AutoSlam.DSM5.2.DSM5-SLAM1021.Kickout.Controller.NoLabelZone.94 sum</t>
  </si>
  <si>
    <t>ALL Count.AutoSlam.DSM5.2.DSM5-SLAM1021.Kickout.Controller.PackageCleared.80 sum</t>
  </si>
  <si>
    <t>ALL Count.AutoSlam.DSM5.2.DSM5-SLAM1022.Kickout.Controller.BadLabelScan.17 sum</t>
  </si>
  <si>
    <t>ALL Count.AutoSlam.DSM5.2.DSM5-SLAM1022.Kickout.Controller.BarcodeMultiRead.91 sum</t>
  </si>
  <si>
    <t>ALL Count.AutoSlam.DSM5.2.DSM5-SLAM1022.Kickout.Controller.BarcodeNoRead.90 sum</t>
  </si>
  <si>
    <t>ALL Count.AutoSlam.DSM5.2.DSM5-SLAM1022.Kickout.Controller.NoLabelZone.94 sum</t>
  </si>
  <si>
    <t>ALL Count.AutoSlam.DSM5.2.DSM5-SLAM1022.Kickout.Controller.PackageCleared.80 sum</t>
  </si>
  <si>
    <t>ALL Count.AutoSlam.DSM5.20.DSM5-SLAM2101.Kickout.Controller.BadLabelScan.17 sum</t>
  </si>
  <si>
    <t>ALL Count.AutoSlam.DSM5.20.DSM5-SLAM2101.Kickout.Controller.BarcodeMultiRead.91 sum</t>
  </si>
  <si>
    <t>ALL Count.AutoSlam.DSM5.20.DSM5-SLAM2101.Kickout.Controller.BarcodeNoRead.90 sum</t>
  </si>
  <si>
    <t>ALL Count.AutoSlam.DSM5.20.DSM5-SLAM2101.Kickout.Controller.NoLabelZone.94 sum</t>
  </si>
  <si>
    <t>ALL Count.AutoSlam.DSM5.20.DSM5-SLAM2101.Kickout.Controller.PackageCleared.80 sum</t>
  </si>
  <si>
    <t>ALL Count.AutoSlam.DSM5.20.DSM5-SLAM2102.Kickout.Controller.BadLabelScan.17 sum</t>
  </si>
  <si>
    <t>ALL Count.AutoSlam.DSM5.20.DSM5-SLAM2102.Kickout.Controller.BarcodeMultiRead.91 sum</t>
  </si>
  <si>
    <t>ALL Count.AutoSlam.DSM5.20.DSM5-SLAM2102.Kickout.Controller.BarcodeNoRead.90 sum</t>
  </si>
  <si>
    <t>ALL Count.AutoSlam.DSM5.20.DSM5-SLAM2102.Kickout.Controller.NoLabelZone.94 sum</t>
  </si>
  <si>
    <t>ALL Count.AutoSlam.DSM5.20.DSM5-SLAM2102.Kickout.Controller.PackageCleared.80 sum</t>
  </si>
  <si>
    <t>ALL Count.AutoSlam.DSM5.24.DSM5-SLAM3041.Kickout.Controller.BadLabelScan.17 sum</t>
  </si>
  <si>
    <t>ALL Count.AutoSlam.DSM5.24.DSM5-SLAM3041.Kickout.Controller.BarcodeMultiRead.91 sum</t>
  </si>
  <si>
    <t>ALL Count.AutoSlam.DSM5.24.DSM5-SLAM3041.Kickout.Controller.BarcodeNoRead.90 sum</t>
  </si>
  <si>
    <t>ALL Count.AutoSlam.DSM5.24.DSM5-SLAM3041.Kickout.Controller.NoLabelZone.94 sum</t>
  </si>
  <si>
    <t>ALL Count.AutoSlam.DSM5.24.DSM5-SLAM3041.Kickout.Controller.PackageCleared.80 sum</t>
  </si>
  <si>
    <t>ALL Count.AutoSlam.DSM5.24.DSM5-SLAM3042.Kickout.Controller.BadLabelScan.17 sum</t>
  </si>
  <si>
    <t>ALL Count.AutoSlam.DSM5.24.DSM5-SLAM3042.Kickout.Controller.BarcodeMultiRead.91 sum</t>
  </si>
  <si>
    <t>ALL Count.AutoSlam.DSM5.24.DSM5-SLAM3042.Kickout.Controller.BarcodeNoRead.90 sum</t>
  </si>
  <si>
    <t>ALL Count.AutoSlam.DSM5.24.DSM5-SLAM3042.Kickout.Controller.NoLabelZone.94 sum</t>
  </si>
  <si>
    <t>ALL Count.AutoSlam.DSM5.24.DSM5-SLAM3042.Kickout.Controller.PackageCleared.80 sum</t>
  </si>
  <si>
    <t>ALL Count.AutoSlam.DSM5.25.DSM5-SLAM3051.Kickout.Controller.BadLabelScan.17 sum</t>
  </si>
  <si>
    <t>ALL Count.AutoSlam.DSM5.25.DSM5-SLAM3051.Kickout.Controller.BarcodeMultiRead.91 sum</t>
  </si>
  <si>
    <t>ALL Count.AutoSlam.DSM5.25.DSM5-SLAM3051.Kickout.Controller.BarcodeNoRead.90 sum</t>
  </si>
  <si>
    <t>ALL Count.AutoSlam.DSM5.25.DSM5-SLAM3051.Kickout.Controller.NoLabelZone.94 sum</t>
  </si>
  <si>
    <t>ALL Count.AutoSlam.DSM5.25.DSM5-SLAM3051.Kickout.Controller.PackageCleared.80 sum</t>
  </si>
  <si>
    <t>ALL Count.AutoSlam.DSM5.25.DSM5-SLAM3052.Kickout.Controller.BadLabelScan.17 sum</t>
  </si>
  <si>
    <t>ALL Count.AutoSlam.DSM5.25.DSM5-SLAM3052.Kickout.Controller.BarcodeMultiRead.91 sum</t>
  </si>
  <si>
    <t>ALL Count.AutoSlam.DSM5.25.DSM5-SLAM3052.Kickout.Controller.BarcodeNoRead.90 sum</t>
  </si>
  <si>
    <t>ALL Count.AutoSlam.DSM5.25.DSM5-SLAM3052.Kickout.Controller.NoLabelZone.94 sum</t>
  </si>
  <si>
    <t>ALL Count.AutoSlam.DSM5.25.DSM5-SLAM3052.Kickout.Controller.PackageCleared.80 sum</t>
  </si>
  <si>
    <t>ALL Count.AutoSlam.DSM5.27.DSM5-SLAM3071.Kickout.Controller.BadLabelScan.17 sum</t>
  </si>
  <si>
    <t>ALL Count.AutoSlam.DSM5.27.DSM5-SLAM3071.Kickout.Controller.BarcodeMultiRead.91 sum</t>
  </si>
  <si>
    <t>ALL Count.AutoSlam.DSM5.27.DSM5-SLAM3071.Kickout.Controller.BarcodeNoRead.90 sum</t>
  </si>
  <si>
    <t>ALL Count.AutoSlam.DSM5.27.DSM5-SLAM3071.Kickout.Controller.NoLabelZone.94 sum</t>
  </si>
  <si>
    <t>ALL Count.AutoSlam.DSM5.27.DSM5-SLAM3071.Kickout.Controller.PackageCleared.80 sum</t>
  </si>
  <si>
    <t>ALL Count.AutoSlam.DSM5.27.DSM5-SLAM3072.Kickout.Controller.BadLabelScan.17 sum</t>
  </si>
  <si>
    <t>ALL Count.AutoSlam.DSM5.27.DSM5-SLAM3072.Kickout.Controller.BarcodeMultiRead.91 sum</t>
  </si>
  <si>
    <t>ALL Count.AutoSlam.DSM5.27.DSM5-SLAM3072.Kickout.Controller.BarcodeNoRead.90 sum</t>
  </si>
  <si>
    <t>ALL Count.AutoSlam.DSM5.27.DSM5-SLAM3072.Kickout.Controller.NoLabelZone.94 sum</t>
  </si>
  <si>
    <t>ALL Count.AutoSlam.DSM5.27.DSM5-SLAM3072.Kickout.Controller.PackageCleared.80 sum</t>
  </si>
  <si>
    <t>ALL Count.AutoSlam.DSM5.3.DSM5-SLAM1031.Kickout.Controller.BadLabelScan.17 sum</t>
  </si>
  <si>
    <t>ALL Count.AutoSlam.DSM5.3.DSM5-SLAM1031.Kickout.Controller.BarcodeMultiRead.91 sum</t>
  </si>
  <si>
    <t>ALL Count.AutoSlam.DSM5.3.DSM5-SLAM1031.Kickout.Controller.BarcodeNoRead.90 sum</t>
  </si>
  <si>
    <t>ALL Count.AutoSlam.DSM5.3.DSM5-SLAM1031.Kickout.Controller.NoLabelZone.94 sum</t>
  </si>
  <si>
    <t>ALL Count.AutoSlam.DSM5.3.DSM5-SLAM1031.Kickout.Controller.PackageCleared.80 sum</t>
  </si>
  <si>
    <t>ALL Count.AutoSlam.DSM5.3.DSM5-SLAM1032.Kickout.Controller.BadLabelScan.17 sum</t>
  </si>
  <si>
    <t>ALL Count.AutoSlam.DSM5.3.DSM5-SLAM1032.Kickout.Controller.BarcodeMultiRead.91 sum</t>
  </si>
  <si>
    <t>ALL Count.AutoSlam.DSM5.3.DSM5-SLAM1032.Kickout.Controller.BarcodeNoRead.90 sum</t>
  </si>
  <si>
    <t>ALL Count.AutoSlam.DSM5.3.DSM5-SLAM1032.Kickout.Controller.NoLabelZone.94 sum</t>
  </si>
  <si>
    <t>ALL Count.AutoSlam.DSM5.3.DSM5-SLAM1032.Kickout.Controller.PackageCleared.80 sum</t>
  </si>
  <si>
    <t>ALL Count.AutoSlam.DSM5.801.DSM5-SLAM801.Kickout.Controller.BadLabelScan.17 sum</t>
  </si>
  <si>
    <t>ALL Count.AutoSlam.DSM5.801.DSM5-SLAM801.Kickout.Controller.BarcodeMultiRead.91 sum</t>
  </si>
  <si>
    <t>ALL Count.AutoSlam.DSM5.801.DSM5-SLAM801.Kickout.Controller.BarcodeNoRead.90 sum</t>
  </si>
  <si>
    <t>ALL Count.AutoSlam.DSM5.801.DSM5-SLAM801.Kickout.Controller.NoLabelZone.94 sum</t>
  </si>
  <si>
    <t>ALL Count.AutoSlam.DSM5.801.DSM5-SLAM801.Kickout.Controller.PackageCleared.80 sum</t>
  </si>
  <si>
    <t>ALL Count.AutoSlam.DSM5.802.DSM5-SLAM802.Kickout.Controller.BadLabelScan.17 sum</t>
  </si>
  <si>
    <t>ALL Count.AutoSlam.DSM5.802.DSM5-SLAM802.Kickout.Controller.BarcodeMultiRead.91 sum</t>
  </si>
  <si>
    <t>ALL Count.AutoSlam.DSM5.802.DSM5-SLAM802.Kickout.Controller.BarcodeNoRead.90 sum</t>
  </si>
  <si>
    <t>ALL Count.AutoSlam.DSM5.802.DSM5-SLAM802.Kickout.Controller.NoLabelZone.94 sum</t>
  </si>
  <si>
    <t>ALL Count.AutoSlam.DSM5.802.DSM5-SLAM802.Kickout.Controller.PackageCleared.80 sum</t>
  </si>
  <si>
    <t>ALL Count.AutoSlam.DSM5.803.DSM5-SLAM803.Kickout.Controller.BadLabelScan.17 sum</t>
  </si>
  <si>
    <t>ALL Count.AutoSlam.DSM5.803.DSM5-SLAM803.Kickout.Controller.BarcodeMultiRead.91 sum</t>
  </si>
  <si>
    <t>ALL Count.AutoSlam.DSM5.803.DSM5-SLAM803.Kickout.Controller.BarcodeNoRead.90 sum</t>
  </si>
  <si>
    <t>ALL Count.AutoSlam.DSM5.803.DSM5-SLAM803.Kickout.Controller.NoLabelZone.94 sum</t>
  </si>
  <si>
    <t>ALL Count.AutoSlam.DSM5.803.DSM5-SLAM803.Kickout.Controller.PackageCleared.80 sum</t>
  </si>
  <si>
    <t>ALL Count.AutoSlam.DSM5.804.DSM5-SLAM804.Kickout.Controller.BadLabelScan.17 sum</t>
  </si>
  <si>
    <t>ALL Count.AutoSlam.DSM5.804.DSM5-SLAM804.Kickout.Controller.BarcodeMultiRead.91 sum</t>
  </si>
  <si>
    <t>ALL Count.AutoSlam.DSM5.804.DSM5-SLAM804.Kickout.Controller.BarcodeNoRead.90 sum</t>
  </si>
  <si>
    <t>ALL Count.AutoSlam.DSM5.804.DSM5-SLAM804.Kickout.Controller.NoLabelZone.94 sum</t>
  </si>
  <si>
    <t>ALL Count.AutoSlam.DSM5.804.DSM5-SLAM804.Kickout.Controller.PackageCleared.80 sum</t>
  </si>
  <si>
    <t>ALL Count.AutoSlam.DSM5.805.DSM5-SLAM805.Kickout.Controller.BadLabelScan.17 sum</t>
  </si>
  <si>
    <t>ALL Count.AutoSlam.DSM5.805.DSM5-SLAM805.Kickout.Controller.BarcodeMultiRead.91 sum</t>
  </si>
  <si>
    <t>ALL Count.AutoSlam.DSM5.805.DSM5-SLAM805.Kickout.Controller.BarcodeNoRead.90 sum</t>
  </si>
  <si>
    <t>ALL Count.AutoSlam.DSM5.805.DSM5-SLAM805.Kickout.Controller.NoLabelZone.94 sum</t>
  </si>
  <si>
    <t>ALL Count.AutoSlam.DSM5.805.DSM5-SLAM805.Kickout.Controller.PackageCleared.80 sum</t>
  </si>
  <si>
    <t>ALL Count.AutoSlam.DSM5.806.DSM5-SLAM806.Kickout.Controller.BadLabelScan.17 sum</t>
  </si>
  <si>
    <t>ALL Count.AutoSlam.DSM5.806.DSM5-SLAM806.Kickout.Controller.BarcodeMultiRead.91 sum</t>
  </si>
  <si>
    <t>ALL Count.AutoSlam.DSM5.806.DSM5-SLAM806.Kickout.Controller.BarcodeNoRead.90 sum</t>
  </si>
  <si>
    <t>ALL Count.AutoSlam.DSM5.806.DSM5-SLAM806.Kickout.Controller.NoLabelZone.94 sum</t>
  </si>
  <si>
    <t>ALL Count.AutoSlam.DSM5.806.DSM5-SLAM806.Kickout.Controller.PackageCleared.80 sum</t>
  </si>
  <si>
    <t>ALL Count.AutoSlam.DSM5.808.DSM5-SLAM808.Kickout.Controller.BadLabelScan.17 sum</t>
  </si>
  <si>
    <t>ALL Count.AutoSlam.DSM5.808.DSM5-SLAM808.Kickout.Controller.BarcodeMultiRead.91 sum</t>
  </si>
  <si>
    <t>ALL Count.AutoSlam.DSM5.808.DSM5-SLAM808.Kickout.Controller.BarcodeNoRead.90 sum</t>
  </si>
  <si>
    <t>ALL Count.AutoSlam.DSM5.808.DSM5-SLAM808.Kickout.Controller.NoLabelZone.94 sum</t>
  </si>
  <si>
    <t>ALL Count.AutoSlam.DSM5.808.DSM5-SLAM808.Kickout.Controller.PackageCleared.80 sum</t>
  </si>
  <si>
    <t>ALL Count.AutoSlam.DSM5.810.DSM5-SLAM810.Kickout.Controller.BadLabelScan.17 sum</t>
  </si>
  <si>
    <t>ALL Count.AutoSlam.DSM5.810.DSM5-SLAM810.Kickout.Controller.BarcodeMultiRead.91 sum</t>
  </si>
  <si>
    <t>ALL Count.AutoSlam.DSM5.810.DSM5-SLAM810.Kickout.Controller.BarcodeNoRead.90 sum</t>
  </si>
  <si>
    <t>ALL Count.AutoSlam.DSM5.810.DSM5-SLAM810.Kickout.Controller.NoLabelZone.94 sum</t>
  </si>
  <si>
    <t>ALL Count.AutoSlam.DSM5.810.DSM5-SLAM810.Kickout.Controller.PackageCleared.80 sum</t>
  </si>
  <si>
    <t>ALL Count.AutoSlam.DSM5.811.DSM5-SLAM811.Kickout.Controller.BadLabelScan.17 sum</t>
  </si>
  <si>
    <t>ALL Count.AutoSlam.DSM5.811.DSM5-SLAM811.Kickout.Controller.BarcodeMultiRead.91 sum</t>
  </si>
  <si>
    <t>ALL Count.AutoSlam.DSM5.811.DSM5-SLAM811.Kickout.Controller.BarcodeNoRead.90 sum</t>
  </si>
  <si>
    <t>ALL Count.AutoSlam.DSM5.811.DSM5-SLAM811.Kickout.Controller.NoLabelZone.94 sum</t>
  </si>
  <si>
    <t>ALL Count.AutoSlam.DSM5.811.DSM5-SLAM811.Kickout.Controller.PackageCleared.80 sum</t>
  </si>
  <si>
    <t>ALL Count.AutoSlam.DSM5.812.DSM5-SLAM812.Kickout.Controller.BadLabelScan.17 sum</t>
  </si>
  <si>
    <t>ALL Count.AutoSlam.DSM5.812.DSM5-SLAM812.Kickout.Controller.BarcodeMultiRead.91 sum</t>
  </si>
  <si>
    <t>ALL Count.AutoSlam.DSM5.812.DSM5-SLAM812.Kickout.Controller.BarcodeNoRead.90 sum</t>
  </si>
  <si>
    <t>ALL Count.AutoSlam.DSM5.812.DSM5-SLAM812.Kickout.Controller.NoLabelZone.94 sum</t>
  </si>
  <si>
    <t>ALL Count.AutoSlam.DSM5.812.DSM5-SLAM812.Kickout.Controller.PackageCleared.80 sum</t>
  </si>
  <si>
    <t>processPackageVerified Count.AutoSlam.DSM5.1.DSM5-SLAM1011.Shipped n</t>
  </si>
  <si>
    <t>processPackageVerified Count.AutoSlam.DSM5.1.DSM5-SLAM1012.Shipped n</t>
  </si>
  <si>
    <t>processPackageVerified Count.AutoSlam.DSM5.18.DSM5-SLAM2081.Shipped n</t>
  </si>
  <si>
    <t>processPackageVerified Count.AutoSlam.DSM5.18.DSM5-SLAM2082.Shipped n</t>
  </si>
  <si>
    <t>processPackageVerified Count.AutoSlam.DSM5.19.DSM5-SLAM2091.Shipped n</t>
  </si>
  <si>
    <t>processPackageVerified Count.AutoSlam.DSM5.19.DSM5-SLAM2092.Shipped n</t>
  </si>
  <si>
    <t>processPackageVerified Count.AutoSlam.DSM5.2.DSM5-SLAM1021.Shipped n</t>
  </si>
  <si>
    <t>processPackageVerified Count.AutoSlam.DSM5.2.DSM5-SLAM1022.Shipped n</t>
  </si>
  <si>
    <t>processPackageVerified Count.AutoSlam.DSM5.20.DSM5-SLAM2101.Shipped n</t>
  </si>
  <si>
    <t>processPackageVerified Count.AutoSlam.DSM5.20.DSM5-SLAM2102.Shipped n</t>
  </si>
  <si>
    <t>processPackageVerified Count.AutoSlam.DSM5.24.DSM5-SLAM3041.Shipped n</t>
  </si>
  <si>
    <t>processPackageVerified Count.AutoSlam.DSM5.24.DSM5-SLAM3042.Shipped n</t>
  </si>
  <si>
    <t>processPackageVerified Count.AutoSlam.DSM5.25.DSM5-SLAM3051.Shipped n</t>
  </si>
  <si>
    <t>processPackageVerified Count.AutoSlam.DSM5.25.DSM5-SLAM3052.Shipped n</t>
  </si>
  <si>
    <t>processPackageVerified Count.AutoSlam.DSM5.27.DSM5-SLAM3071.Shipped n</t>
  </si>
  <si>
    <t>processPackageVerified Count.AutoSlam.DSM5.27.DSM5-SLAM3072.Shipped n</t>
  </si>
  <si>
    <t>processPackageVerified Count.AutoSlam.DSM5.3.DSM5-SLAM1031.Shipped n</t>
  </si>
  <si>
    <t>processPackageVerified Count.AutoSlam.DSM5.3.DSM5-SLAM1032.Shipped n</t>
  </si>
  <si>
    <t>processPackageVerified Count.AutoSlam.DSM5.801.DSM5-SLAM801.Shipped n</t>
  </si>
  <si>
    <t>processPackageVerified Count.AutoSlam.DSM5.802.DSM5-SLAM802.Shipped n</t>
  </si>
  <si>
    <t>processPackageVerified Count.AutoSlam.DSM5.803.DSM5-SLAM803.Shipped n</t>
  </si>
  <si>
    <t>processPackageVerified Count.AutoSlam.DSM5.804.DSM5-SLAM804.Shipped n</t>
  </si>
  <si>
    <t>processPackageVerified Count.AutoSlam.DSM5.805.DSM5-SLAM805.Shipped n</t>
  </si>
  <si>
    <t>processPackageVerified Count.AutoSlam.DSM5.806.DSM5-SLAM806.Shipped n</t>
  </si>
  <si>
    <t>processPackageVerified Count.AutoSlam.DSM5.808.DSM5-SLAM808.Shipped n</t>
  </si>
  <si>
    <t>processPackageVerified Count.AutoSlam.DSM5.810.DSM5-SLAM810.Shipped n</t>
  </si>
  <si>
    <t>processPackageVerified Count.AutoSlam.DSM5.811.DSM5-SLAM811.Shipped n</t>
  </si>
  <si>
    <t>processPackageVerified Count.AutoSlam.DSM5.812.DSM5-SLAM812.Shipped n</t>
  </si>
  <si>
    <t>https://tiny.amazon.com/1j3s5zkt4/8hourreport</t>
  </si>
  <si>
    <t>https://tiny.amazon.com/jm1gziyg/moniamazmws</t>
  </si>
  <si>
    <t>SchemaName=Service,Client=ALL,DataSet=Prod,Host=ALL,HostGroup=ALL,Instance=NONE,Marketplace=DSM5,MethodName=ALL,Metric=Count.AutoSlam.DSM5.809.DSM5-SLAM809.Kickout.Controller.BadLabelScan.17,MetricClass=NONE,ServiceName=FCAutoSlamClientService,Stat=sum,Period=OneHour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</si>
  <si>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SchemaName=Service,Client=ALL,DataSet=Prod,Host=ALL,HostGroup=ALL,Instance=NONE,Marketplace=DSM5,MethodName=ALL,Metric=Count.AutoSlam.DSM5.809.DSM5-SLAM809.Kickout.Controller.BarcodeMultiRead.91,MetricClass=NONE,ServiceName=FCAutoSlamClientService,Stat=sum,Period=OneHour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</si>
  <si>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SchemaName=Service,Client=ALL,DataSet=Prod,Host=ALL,HostGroup=ALL,Instance=NONE,Marketplace=DSM5,MethodName=ALL,Metric=Count.AutoSlam.DSM5.809.DSM5-SLAM809.Kickout.Controller.BarcodeNoRead.90,MetricClass=NONE,ServiceName=FCAutoSlamClientService,Stat=sum,Period=OneHour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</si>
  <si>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SchemaName=Service,Client=ALL,DataSet=Prod,Host=ALL,HostGroup=ALL,Instance=NONE,Marketplace=DSM5,MethodName=ALL,Metric=Count.AutoSlam.DSM5.809.DSM5-SLAM809.Kickout.Controller.NoLabelZone.94,MetricClass=NONE,ServiceName=FCAutoSlamClientService,Stat=sum,Period=OneHour</t>
  </si>
  <si>
    <t>SchemaName=Service,Client=ALL,DataSet=Prod,Host=ALL,HostGroup=ALL,Instance=NONE,Marketplace=DSM5,MethodName=ALL,Metric=Count.AutoSlam.DSM5.809.DSM5-SLAM809.Kickout.Controller.PackageCleared.80,MetricClass=NONE,ServiceName=FCAutoSlamClientService,Stat=sum,Period=OneHour</t>
  </si>
  <si>
    <t>SchemaName=Service,Client=ALL,DataSet=Prod,Host=ALL,HostGroup=ALL,Instance=NONE,Marketplace=DSM5,MethodName=processPackageVerified,Metric=Count.AutoSlam.DSM5.809.DSM5-SLAM809.Shipped,MetricClass=NONE,ServiceName=FCAutoSlamClientService,Stat=n,Period=OneHour</t>
  </si>
  <si>
    <t>ALL Count.AutoSlam.DSM5.809.DSM5-SLAM809.Kickout.Controller.BadLabelScan.17 sum</t>
  </si>
  <si>
    <t>ALL Count.AutoSlam.DSM5.809.DSM5-SLAM809.Kickout.Controller.BarcodeMultiRead.91 sum</t>
  </si>
  <si>
    <t>ALL Count.AutoSlam.DSM5.809.DSM5-SLAM809.Kickout.Controller.BarcodeNoRead.90 sum</t>
  </si>
  <si>
    <t>ALL Count.AutoSlam.DSM5.809.DSM5-SLAM809.Kickout.Controller.NoLabelZone.94 sum</t>
  </si>
  <si>
    <t>ALL Count.AutoSlam.DSM5.809.DSM5-SLAM809.Kickout.Controller.PackageCleared.80 sum</t>
  </si>
  <si>
    <t>processPackageVerified Count.AutoSlam.DSM5.809.DSM5-SLAM809.Shipped n</t>
  </si>
  <si>
    <t>SchemaName=Service,Client=ALL,DataSet=Prod,Host=ALL,HostGroup=ALL,Instance=NONE,Marketplace=DSM5,MethodName=ALL,Metric=Count.AutoSlam.DSM5.807.DSM5-SLAM807.Kickout.Controller.BadLabelScan.17,MetricClass=NONE,ServiceName=FCAutoSlamClientService,Stat=sum,Period=OneHour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</si>
  <si>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SchemaName=Service,Client=ALL,DataSet=Prod,Host=ALL,HostGroup=ALL,Instance=NONE,Marketplace=DSM5,MethodName=ALL,Metric=Count.AutoSlam.DSM5.807.DSM5-SLAM807.Kickout.Controller.BarcodeMultiRead.91,MetricClass=NONE,ServiceName=FCAutoSlamClientService,Stat=sum,Period=OneHour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</si>
  <si>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SchemaName=Service,Client=ALL,DataSet=Prod,Host=ALL,HostGroup=ALL,Instance=NONE,Marketplace=DSM5,MethodName=ALL,Metric=Count.AutoSlam.DSM5.807.DSM5-SLAM807.Kickout.Controller.BarcodeNoRead.90,MetricClass=NONE,ServiceName=FCAutoSlamClientService,Stat=sum,Period=OneHour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</si>
  <si>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SchemaName=Service,Client=ALL,DataSet=Prod,Host=ALL,HostGroup=ALL,Instance=NONE,Marketplace=DSM5,MethodName=ALL,Metric=Count.AutoSlam.DSM5.807.DSM5-SLAM807.Kickout.Controller.NoLabelZone.94,MetricClass=NONE,ServiceName=FCAutoSlamClientService,Stat=sum,Period=OneHour</t>
  </si>
  <si>
    <t>SchemaName=Service,Client=ALL,DataSet=Prod,Host=ALL,HostGroup=ALL,Instance=NONE,Marketplace=DSM5,MethodName=ALL,Metric=Count.AutoSlam.DSM5.807.DSM5-SLAM807.Kickout.Controller.PackageCleared.80,MetricClass=NONE,ServiceName=FCAutoSlamClientService,Stat=sum,Period=OneHour</t>
  </si>
  <si>
    <t>SchemaName=Service,Client=ALL,DataSet=Prod,Host=ALL,HostGroup=ALL,Instance=NONE,Marketplace=DSM5,MethodName=processPackageVerified,Metric=Count.AutoSlam.DSM5.807.DSM5-SLAM807.Shipped,MetricClass=NONE,ServiceName=FCAutoSlamClientService,Stat=n,Period=OneHour</t>
  </si>
  <si>
    <t>ALL Count.AutoSlam.DSM5.807.DSM5-SLAM807.Kickout.Controller.BadLabelScan.17 sum</t>
  </si>
  <si>
    <t>ALL Count.AutoSlam.DSM5.807.DSM5-SLAM807.Kickout.Controller.BarcodeMultiRead.91 sum</t>
  </si>
  <si>
    <t>ALL Count.AutoSlam.DSM5.807.DSM5-SLAM807.Kickout.Controller.BarcodeNoRead.90 sum</t>
  </si>
  <si>
    <t>ALL Count.AutoSlam.DSM5.807.DSM5-SLAM807.Kickout.Controller.NoLabelZone.94 sum</t>
  </si>
  <si>
    <t>ALL Count.AutoSlam.DSM5.807.DSM5-SLAM807.Kickout.Controller.PackageCleared.80 sum</t>
  </si>
  <si>
    <t>processPackageVerified Count.AutoSlam.DSM5.807.DSM5-SLAM807.Shipped n</t>
  </si>
  <si>
    <t>2022/08/07 11:00 CDT</t>
  </si>
  <si>
    <t>2022/08/07 12:00 CDT</t>
  </si>
  <si>
    <t>2022/08/07 13:00 CDT</t>
  </si>
  <si>
    <t>2022/08/07 14:00 CDT</t>
  </si>
  <si>
    <t>2022/08/07 15:00 CDT</t>
  </si>
  <si>
    <t>2022/08/07 16:00 CDT</t>
  </si>
  <si>
    <t>2022/08/07 17:00 CDT</t>
  </si>
  <si>
    <t>2022/08/07 18:00 CDT</t>
  </si>
  <si>
    <t>2022/08/07 19:00 CDT</t>
  </si>
  <si>
    <t>2022/08/07 20:00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</si>
</sst>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.0000"/>
    <numFmt numFmtId="166" formatCode="yyyy\-mm\-dd\Thh"/>
    <numFmt numFmtId="167" formatCode="hhmm"/>
  </numFmts>
  <fonts count="5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7033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Verdana"/>
      <family val="2"/>
    </font>
    <font>
      <b/>
      <sz val="8"/>
      <color theme="5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29" applyNumberFormat="0" applyFill="0" applyAlignment="0" applyProtection="0"/>
    <xf numFmtId="0" fontId="39" fillId="0" borderId="130" applyNumberFormat="0" applyFill="0" applyAlignment="0" applyProtection="0"/>
    <xf numFmtId="0" fontId="40" fillId="0" borderId="131" applyNumberFormat="0" applyFill="0" applyAlignment="0" applyProtection="0"/>
    <xf numFmtId="0" fontId="40" fillId="0" borderId="0" applyNumberFormat="0" applyFill="0" applyBorder="0" applyAlignment="0" applyProtection="0"/>
    <xf numFmtId="0" fontId="41" fillId="49" borderId="0" applyNumberFormat="0" applyBorder="0" applyAlignment="0" applyProtection="0"/>
    <xf numFmtId="0" fontId="42" fillId="50" borderId="0" applyNumberFormat="0" applyBorder="0" applyAlignment="0" applyProtection="0"/>
    <xf numFmtId="0" fontId="43" fillId="51" borderId="0" applyNumberFormat="0" applyBorder="0" applyAlignment="0" applyProtection="0"/>
    <xf numFmtId="0" fontId="44" fillId="52" borderId="132" applyNumberFormat="0" applyAlignment="0" applyProtection="0"/>
    <xf numFmtId="0" fontId="45" fillId="53" borderId="133" applyNumberFormat="0" applyAlignment="0" applyProtection="0"/>
    <xf numFmtId="0" fontId="46" fillId="53" borderId="132" applyNumberFormat="0" applyAlignment="0" applyProtection="0"/>
    <xf numFmtId="0" fontId="47" fillId="0" borderId="134" applyNumberFormat="0" applyFill="0" applyAlignment="0" applyProtection="0"/>
    <xf numFmtId="0" fontId="29" fillId="54" borderId="135" applyNumberFormat="0" applyAlignment="0" applyProtection="0"/>
    <xf numFmtId="0" fontId="48" fillId="0" borderId="0" applyNumberFormat="0" applyFill="0" applyBorder="0" applyAlignment="0" applyProtection="0"/>
    <xf numFmtId="0" fontId="7" fillId="55" borderId="136" applyNumberFormat="0" applyFont="0" applyAlignment="0" applyProtection="0"/>
    <xf numFmtId="0" fontId="49" fillId="0" borderId="0" applyNumberFormat="0" applyFill="0" applyBorder="0" applyAlignment="0" applyProtection="0"/>
    <xf numFmtId="0" fontId="8" fillId="0" borderId="137" applyNumberFormat="0" applyFill="0" applyAlignment="0" applyProtection="0"/>
    <xf numFmtId="0" fontId="50" fillId="56" borderId="0" applyNumberFormat="0" applyBorder="0" applyAlignment="0" applyProtection="0"/>
    <xf numFmtId="0" fontId="7" fillId="57" borderId="0" applyNumberFormat="0" applyBorder="0" applyAlignment="0" applyProtection="0"/>
    <xf numFmtId="0" fontId="7" fillId="58" borderId="0" applyNumberFormat="0" applyBorder="0" applyAlignment="0" applyProtection="0"/>
    <xf numFmtId="0" fontId="50" fillId="59" borderId="0" applyNumberFormat="0" applyBorder="0" applyAlignment="0" applyProtection="0"/>
    <xf numFmtId="0" fontId="50" fillId="60" borderId="0" applyNumberFormat="0" applyBorder="0" applyAlignment="0" applyProtection="0"/>
    <xf numFmtId="0" fontId="7" fillId="61" borderId="0" applyNumberFormat="0" applyBorder="0" applyAlignment="0" applyProtection="0"/>
    <xf numFmtId="0" fontId="7" fillId="62" borderId="0" applyNumberFormat="0" applyBorder="0" applyAlignment="0" applyProtection="0"/>
    <xf numFmtId="0" fontId="50" fillId="63" borderId="0" applyNumberFormat="0" applyBorder="0" applyAlignment="0" applyProtection="0"/>
    <xf numFmtId="0" fontId="50" fillId="64" borderId="0" applyNumberFormat="0" applyBorder="0" applyAlignment="0" applyProtection="0"/>
    <xf numFmtId="0" fontId="7" fillId="65" borderId="0" applyNumberFormat="0" applyBorder="0" applyAlignment="0" applyProtection="0"/>
    <xf numFmtId="0" fontId="7" fillId="66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7" fillId="69" borderId="0" applyNumberFormat="0" applyBorder="0" applyAlignment="0" applyProtection="0"/>
    <xf numFmtId="0" fontId="7" fillId="70" borderId="0" applyNumberFormat="0" applyBorder="0" applyAlignment="0" applyProtection="0"/>
    <xf numFmtId="0" fontId="50" fillId="71" borderId="0" applyNumberFormat="0" applyBorder="0" applyAlignment="0" applyProtection="0"/>
    <xf numFmtId="0" fontId="50" fillId="72" borderId="0" applyNumberFormat="0" applyBorder="0" applyAlignment="0" applyProtection="0"/>
    <xf numFmtId="0" fontId="7" fillId="73" borderId="0" applyNumberFormat="0" applyBorder="0" applyAlignment="0" applyProtection="0"/>
    <xf numFmtId="0" fontId="7" fillId="74" borderId="0" applyNumberFormat="0" applyBorder="0" applyAlignment="0" applyProtection="0"/>
    <xf numFmtId="0" fontId="50" fillId="75" borderId="0" applyNumberFormat="0" applyBorder="0" applyAlignment="0" applyProtection="0"/>
    <xf numFmtId="0" fontId="50" fillId="76" borderId="0" applyNumberFormat="0" applyBorder="0" applyAlignment="0" applyProtection="0"/>
    <xf numFmtId="0" fontId="7" fillId="77" borderId="0" applyNumberFormat="0" applyBorder="0" applyAlignment="0" applyProtection="0"/>
    <xf numFmtId="0" fontId="7" fillId="78" borderId="0" applyNumberFormat="0" applyBorder="0" applyAlignment="0" applyProtection="0"/>
    <xf numFmtId="0" fontId="50" fillId="79" borderId="0" applyNumberFormat="0" applyBorder="0" applyAlignment="0" applyProtection="0"/>
  </cellStyleXfs>
  <cellXfs count="665">
    <xf numFmtId="0" fontId="0" fillId="0" borderId="0" xfId="0"/>
    <xf numFmtId="0" fontId="3" fillId="0" borderId="2" xfId="0" applyFont="1" applyFill="1" applyBorder="1" applyAlignment="1" applyProtection="1">
      <alignment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9" fillId="8" borderId="8" xfId="0" applyFont="1" applyFill="1" applyBorder="1" applyAlignment="1" applyProtection="1">
      <alignment horizontal="left" vertical="center"/>
    </xf>
    <xf numFmtId="0" fontId="3" fillId="8" borderId="10" xfId="0" applyFont="1" applyFill="1" applyBorder="1"/>
    <xf numFmtId="0" fontId="3" fillId="0" borderId="3" xfId="0" applyFont="1" applyFill="1" applyBorder="1" applyAlignment="1" applyProtection="1">
      <alignment horizontal="center" vertical="center"/>
    </xf>
    <xf numFmtId="0" fontId="2" fillId="4" borderId="10" xfId="0" applyFont="1" applyFill="1" applyBorder="1" applyAlignment="1" applyProtection="1">
      <alignment horizontal="center" vertical="center"/>
    </xf>
    <xf numFmtId="0" fontId="2" fillId="5" borderId="8" xfId="0" applyFont="1" applyFill="1" applyBorder="1" applyAlignment="1" applyProtection="1">
      <alignment horizontal="center" vertical="center"/>
    </xf>
    <xf numFmtId="0" fontId="2" fillId="6" borderId="8" xfId="0" applyFont="1" applyFill="1" applyBorder="1" applyAlignment="1" applyProtection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9" xfId="0" applyBorder="1"/>
    <xf numFmtId="0" fontId="0" fillId="0" borderId="30" xfId="0" applyBorder="1"/>
    <xf numFmtId="0" fontId="3" fillId="8" borderId="11" xfId="0" applyFont="1" applyFill="1" applyBorder="1" applyAlignment="1">
      <alignment horizontal="right"/>
    </xf>
    <xf numFmtId="0" fontId="12" fillId="0" borderId="0" xfId="0" applyFont="1"/>
    <xf numFmtId="0" fontId="2" fillId="18" borderId="8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0" fontId="8" fillId="9" borderId="41" xfId="0" applyFont="1" applyFill="1" applyBorder="1"/>
    <xf numFmtId="0" fontId="2" fillId="2" borderId="5" xfId="0" applyFont="1" applyFill="1" applyBorder="1" applyAlignment="1" applyProtection="1">
      <alignment horizontal="center" vertical="center"/>
    </xf>
    <xf numFmtId="0" fontId="0" fillId="0" borderId="0" xfId="0"/>
    <xf numFmtId="0" fontId="3" fillId="12" borderId="19" xfId="0" applyFont="1" applyFill="1" applyBorder="1" applyAlignment="1">
      <alignment horizontal="right"/>
    </xf>
    <xf numFmtId="0" fontId="3" fillId="8" borderId="11" xfId="0" applyFont="1" applyFill="1" applyBorder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0" fontId="19" fillId="8" borderId="46" xfId="0" applyFont="1" applyFill="1" applyBorder="1" applyAlignment="1">
      <alignment horizontal="left"/>
    </xf>
    <xf numFmtId="0" fontId="6" fillId="0" borderId="47" xfId="0" applyFont="1" applyBorder="1" applyAlignment="1">
      <alignment horizontal="center"/>
    </xf>
    <xf numFmtId="0" fontId="0" fillId="0" borderId="0" xfId="0" applyNumberFormat="1"/>
    <xf numFmtId="0" fontId="3" fillId="0" borderId="5" xfId="0" applyFont="1" applyFill="1" applyBorder="1" applyAlignment="1" applyProtection="1">
      <alignment horizontal="center" vertical="center"/>
    </xf>
    <xf numFmtId="0" fontId="3" fillId="8" borderId="5" xfId="0" applyFont="1" applyFill="1" applyBorder="1"/>
    <xf numFmtId="0" fontId="2" fillId="21" borderId="11" xfId="0" applyFont="1" applyFill="1" applyBorder="1"/>
    <xf numFmtId="0" fontId="2" fillId="17" borderId="11" xfId="0" applyFont="1" applyFill="1" applyBorder="1"/>
    <xf numFmtId="0" fontId="2" fillId="25" borderId="11" xfId="0" applyFont="1" applyFill="1" applyBorder="1"/>
    <xf numFmtId="0" fontId="0" fillId="0" borderId="0" xfId="0" applyProtection="1">
      <protection hidden="1"/>
    </xf>
    <xf numFmtId="0" fontId="1" fillId="0" borderId="0" xfId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8" fillId="0" borderId="0" xfId="0" applyFont="1" applyProtection="1">
      <protection hidden="1"/>
    </xf>
    <xf numFmtId="166" fontId="0" fillId="0" borderId="0" xfId="0" applyNumberFormat="1" applyProtection="1">
      <protection hidden="1"/>
    </xf>
    <xf numFmtId="167" fontId="0" fillId="0" borderId="0" xfId="0" applyNumberFormat="1" applyProtection="1">
      <protection hidden="1"/>
    </xf>
    <xf numFmtId="18" fontId="0" fillId="0" borderId="0" xfId="0" applyNumberFormat="1" applyProtection="1">
      <protection hidden="1"/>
    </xf>
    <xf numFmtId="22" fontId="0" fillId="0" borderId="0" xfId="0" applyNumberFormat="1" applyProtection="1">
      <protection hidden="1"/>
    </xf>
    <xf numFmtId="0" fontId="0" fillId="13" borderId="25" xfId="0" applyFill="1" applyBorder="1" applyAlignment="1" applyProtection="1">
      <alignment horizontal="right"/>
    </xf>
    <xf numFmtId="164" fontId="0" fillId="13" borderId="27" xfId="0" applyNumberFormat="1" applyFill="1" applyBorder="1" applyAlignment="1" applyProtection="1"/>
    <xf numFmtId="164" fontId="0" fillId="13" borderId="26" xfId="0" applyNumberFormat="1" applyFill="1" applyBorder="1" applyAlignment="1" applyProtection="1"/>
    <xf numFmtId="0" fontId="8" fillId="13" borderId="18" xfId="0" applyFont="1" applyFill="1" applyBorder="1" applyAlignment="1" applyProtection="1">
      <alignment horizontal="left"/>
    </xf>
    <xf numFmtId="0" fontId="8" fillId="13" borderId="10" xfId="0" applyFont="1" applyFill="1" applyBorder="1" applyAlignment="1" applyProtection="1">
      <alignment horizontal="left"/>
    </xf>
    <xf numFmtId="0" fontId="0" fillId="0" borderId="0" xfId="0" applyProtection="1"/>
    <xf numFmtId="0" fontId="0" fillId="13" borderId="7" xfId="0" applyFill="1" applyBorder="1" applyAlignment="1" applyProtection="1">
      <alignment horizontal="right"/>
    </xf>
    <xf numFmtId="164" fontId="0" fillId="13" borderId="28" xfId="0" applyNumberFormat="1" applyFill="1" applyBorder="1" applyAlignment="1" applyProtection="1"/>
    <xf numFmtId="164" fontId="0" fillId="13" borderId="12" xfId="0" applyNumberFormat="1" applyFill="1" applyBorder="1" applyAlignment="1" applyProtection="1"/>
    <xf numFmtId="0" fontId="0" fillId="8" borderId="18" xfId="0" applyFill="1" applyBorder="1" applyProtection="1"/>
    <xf numFmtId="0" fontId="0" fillId="8" borderId="10" xfId="0" applyFill="1" applyBorder="1" applyProtection="1"/>
    <xf numFmtId="0" fontId="2" fillId="8" borderId="8" xfId="0" applyFont="1" applyFill="1" applyBorder="1" applyProtection="1"/>
    <xf numFmtId="0" fontId="2" fillId="8" borderId="5" xfId="0" applyFont="1" applyFill="1" applyBorder="1" applyAlignment="1" applyProtection="1">
      <alignment horizontal="center"/>
    </xf>
    <xf numFmtId="0" fontId="2" fillId="8" borderId="10" xfId="0" applyFont="1" applyFill="1" applyBorder="1" applyAlignment="1" applyProtection="1">
      <alignment horizontal="center"/>
    </xf>
    <xf numFmtId="0" fontId="2" fillId="8" borderId="38" xfId="0" applyFont="1" applyFill="1" applyBorder="1" applyAlignment="1" applyProtection="1">
      <alignment horizontal="center"/>
    </xf>
    <xf numFmtId="0" fontId="11" fillId="16" borderId="22" xfId="0" applyFont="1" applyFill="1" applyBorder="1" applyProtection="1"/>
    <xf numFmtId="9" fontId="11" fillId="16" borderId="20" xfId="2" applyFont="1" applyFill="1" applyBorder="1" applyAlignment="1" applyProtection="1">
      <alignment horizontal="left"/>
    </xf>
    <xf numFmtId="10" fontId="3" fillId="8" borderId="6" xfId="0" applyNumberFormat="1" applyFont="1" applyFill="1" applyBorder="1" applyAlignment="1" applyProtection="1">
      <alignment horizontal="center"/>
    </xf>
    <xf numFmtId="0" fontId="8" fillId="10" borderId="32" xfId="0" applyFont="1" applyFill="1" applyBorder="1" applyAlignment="1" applyProtection="1">
      <alignment horizontal="center"/>
    </xf>
    <xf numFmtId="10" fontId="0" fillId="21" borderId="39" xfId="0" applyNumberFormat="1" applyFill="1" applyBorder="1" applyAlignment="1" applyProtection="1">
      <alignment horizontal="center"/>
    </xf>
    <xf numFmtId="10" fontId="0" fillId="21" borderId="6" xfId="0" applyNumberFormat="1" applyFill="1" applyBorder="1" applyAlignment="1" applyProtection="1">
      <alignment horizontal="center"/>
    </xf>
    <xf numFmtId="0" fontId="8" fillId="10" borderId="37" xfId="0" applyFont="1" applyFill="1" applyBorder="1" applyAlignment="1" applyProtection="1">
      <alignment horizontal="center"/>
    </xf>
    <xf numFmtId="10" fontId="3" fillId="8" borderId="21" xfId="0" applyNumberFormat="1" applyFont="1" applyFill="1" applyBorder="1" applyAlignment="1" applyProtection="1">
      <alignment horizontal="center"/>
    </xf>
    <xf numFmtId="10" fontId="3" fillId="8" borderId="16" xfId="0" applyNumberFormat="1" applyFont="1" applyFill="1" applyBorder="1" applyAlignment="1" applyProtection="1">
      <alignment horizontal="center"/>
    </xf>
    <xf numFmtId="0" fontId="8" fillId="10" borderId="14" xfId="0" applyFont="1" applyFill="1" applyBorder="1" applyAlignment="1" applyProtection="1">
      <alignment horizontal="center"/>
    </xf>
    <xf numFmtId="10" fontId="0" fillId="21" borderId="16" xfId="0" applyNumberFormat="1" applyFill="1" applyBorder="1" applyAlignment="1" applyProtection="1">
      <alignment horizontal="center"/>
    </xf>
    <xf numFmtId="10" fontId="3" fillId="0" borderId="5" xfId="0" applyNumberFormat="1" applyFont="1" applyFill="1" applyBorder="1" applyAlignment="1" applyProtection="1">
      <alignment horizontal="center"/>
    </xf>
    <xf numFmtId="0" fontId="8" fillId="10" borderId="40" xfId="0" applyFont="1" applyFill="1" applyBorder="1" applyAlignment="1" applyProtection="1">
      <alignment horizontal="center"/>
    </xf>
    <xf numFmtId="10" fontId="0" fillId="21" borderId="3" xfId="0" applyNumberFormat="1" applyFill="1" applyBorder="1" applyAlignment="1" applyProtection="1">
      <alignment horizontal="center"/>
    </xf>
    <xf numFmtId="0" fontId="18" fillId="22" borderId="3" xfId="0" applyFont="1" applyFill="1" applyBorder="1" applyAlignment="1" applyProtection="1">
      <alignment horizontal="center"/>
    </xf>
    <xf numFmtId="10" fontId="6" fillId="20" borderId="41" xfId="2" applyNumberFormat="1" applyFont="1" applyFill="1" applyBorder="1" applyProtection="1"/>
    <xf numFmtId="10" fontId="6" fillId="20" borderId="42" xfId="2" applyNumberFormat="1" applyFont="1" applyFill="1" applyBorder="1" applyProtection="1"/>
    <xf numFmtId="0" fontId="14" fillId="20" borderId="38" xfId="0" quotePrefix="1" applyFont="1" applyFill="1" applyBorder="1" applyAlignment="1" applyProtection="1">
      <alignment vertical="center"/>
    </xf>
    <xf numFmtId="0" fontId="17" fillId="22" borderId="45" xfId="0" applyFont="1" applyFill="1" applyBorder="1" applyAlignment="1" applyProtection="1">
      <alignment horizontal="center"/>
    </xf>
    <xf numFmtId="10" fontId="6" fillId="20" borderId="43" xfId="0" applyNumberFormat="1" applyFont="1" applyFill="1" applyBorder="1" applyProtection="1"/>
    <xf numFmtId="10" fontId="6" fillId="20" borderId="44" xfId="0" applyNumberFormat="1" applyFont="1" applyFill="1" applyBorder="1" applyProtection="1"/>
    <xf numFmtId="0" fontId="6" fillId="20" borderId="12" xfId="0" quotePrefix="1" applyFont="1" applyFill="1" applyBorder="1" applyProtection="1"/>
    <xf numFmtId="0" fontId="3" fillId="8" borderId="8" xfId="0" applyFont="1" applyFill="1" applyBorder="1" applyProtection="1"/>
    <xf numFmtId="0" fontId="3" fillId="18" borderId="1" xfId="0" applyFont="1" applyFill="1" applyBorder="1" applyProtection="1"/>
    <xf numFmtId="0" fontId="3" fillId="0" borderId="22" xfId="0" applyFont="1" applyFill="1" applyBorder="1" applyProtection="1"/>
    <xf numFmtId="3" fontId="3" fillId="8" borderId="36" xfId="0" applyNumberFormat="1" applyFont="1" applyFill="1" applyBorder="1" applyAlignment="1" applyProtection="1">
      <alignment horizontal="center"/>
    </xf>
    <xf numFmtId="10" fontId="3" fillId="20" borderId="21" xfId="0" applyNumberFormat="1" applyFont="1" applyFill="1" applyBorder="1" applyAlignment="1" applyProtection="1">
      <alignment horizontal="center"/>
    </xf>
    <xf numFmtId="10" fontId="3" fillId="20" borderId="32" xfId="0" applyNumberFormat="1" applyFont="1" applyFill="1" applyBorder="1" applyAlignment="1" applyProtection="1">
      <alignment horizontal="center"/>
    </xf>
    <xf numFmtId="0" fontId="0" fillId="0" borderId="1" xfId="0" applyBorder="1" applyProtection="1"/>
    <xf numFmtId="0" fontId="3" fillId="0" borderId="5" xfId="0" applyFont="1" applyFill="1" applyBorder="1" applyAlignment="1" applyProtection="1">
      <alignment horizontal="right"/>
    </xf>
    <xf numFmtId="3" fontId="3" fillId="0" borderId="8" xfId="0" applyNumberFormat="1" applyFont="1" applyFill="1" applyBorder="1" applyAlignment="1" applyProtection="1">
      <alignment horizontal="center"/>
    </xf>
    <xf numFmtId="10" fontId="3" fillId="8" borderId="35" xfId="0" applyNumberFormat="1" applyFont="1" applyFill="1" applyBorder="1" applyAlignment="1" applyProtection="1">
      <alignment horizontal="center"/>
    </xf>
    <xf numFmtId="0" fontId="3" fillId="10" borderId="7" xfId="0" applyFont="1" applyFill="1" applyBorder="1" applyProtection="1"/>
    <xf numFmtId="0" fontId="2" fillId="10" borderId="7" xfId="0" applyFont="1" applyFill="1" applyBorder="1" applyProtection="1"/>
    <xf numFmtId="0" fontId="8" fillId="10" borderId="34" xfId="0" applyFont="1" applyFill="1" applyBorder="1" applyAlignment="1" applyProtection="1">
      <alignment horizontal="center"/>
    </xf>
    <xf numFmtId="0" fontId="8" fillId="10" borderId="33" xfId="0" applyFont="1" applyFill="1" applyBorder="1" applyAlignment="1" applyProtection="1">
      <alignment horizontal="center"/>
    </xf>
    <xf numFmtId="0" fontId="8" fillId="10" borderId="28" xfId="0" applyFont="1" applyFill="1" applyBorder="1" applyAlignment="1" applyProtection="1">
      <alignment horizontal="center"/>
    </xf>
    <xf numFmtId="0" fontId="8" fillId="10" borderId="12" xfId="0" applyFont="1" applyFill="1" applyBorder="1" applyAlignment="1" applyProtection="1">
      <alignment horizontal="center"/>
    </xf>
    <xf numFmtId="0" fontId="0" fillId="0" borderId="13" xfId="0" applyBorder="1" applyProtection="1"/>
    <xf numFmtId="0" fontId="3" fillId="11" borderId="11" xfId="0" applyFont="1" applyFill="1" applyBorder="1" applyAlignment="1" applyProtection="1">
      <alignment horizontal="right"/>
    </xf>
    <xf numFmtId="0" fontId="3" fillId="12" borderId="19" xfId="0" applyFont="1" applyFill="1" applyBorder="1" applyAlignment="1" applyProtection="1">
      <alignment horizontal="right"/>
    </xf>
    <xf numFmtId="0" fontId="3" fillId="7" borderId="19" xfId="0" applyFont="1" applyFill="1" applyBorder="1" applyAlignment="1" applyProtection="1">
      <alignment horizontal="right"/>
    </xf>
    <xf numFmtId="0" fontId="3" fillId="7" borderId="22" xfId="0" applyFont="1" applyFill="1" applyBorder="1" applyAlignment="1" applyProtection="1">
      <alignment horizontal="right"/>
    </xf>
    <xf numFmtId="3" fontId="3" fillId="8" borderId="21" xfId="0" applyNumberFormat="1" applyFont="1" applyFill="1" applyBorder="1" applyAlignment="1" applyProtection="1">
      <alignment horizontal="right"/>
    </xf>
    <xf numFmtId="3" fontId="3" fillId="8" borderId="6" xfId="0" applyNumberFormat="1" applyFont="1" applyFill="1" applyBorder="1" applyAlignment="1" applyProtection="1">
      <alignment horizontal="right"/>
    </xf>
    <xf numFmtId="0" fontId="2" fillId="0" borderId="8" xfId="0" applyFont="1" applyFill="1" applyBorder="1" applyAlignment="1" applyProtection="1">
      <alignment horizontal="right"/>
    </xf>
    <xf numFmtId="3" fontId="8" fillId="0" borderId="5" xfId="0" applyNumberFormat="1" applyFont="1" applyBorder="1" applyAlignment="1" applyProtection="1">
      <alignment horizontal="right"/>
    </xf>
    <xf numFmtId="10" fontId="3" fillId="0" borderId="1" xfId="2" applyNumberFormat="1" applyFont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center"/>
    </xf>
    <xf numFmtId="0" fontId="3" fillId="8" borderId="50" xfId="0" applyFont="1" applyFill="1" applyBorder="1" applyAlignment="1" applyProtection="1">
      <alignment horizontal="center"/>
    </xf>
    <xf numFmtId="0" fontId="3" fillId="18" borderId="55" xfId="0" applyFont="1" applyFill="1" applyBorder="1" applyProtection="1"/>
    <xf numFmtId="0" fontId="8" fillId="0" borderId="55" xfId="0" applyFont="1" applyBorder="1" applyAlignment="1" applyProtection="1">
      <alignment horizontal="center"/>
    </xf>
    <xf numFmtId="0" fontId="0" fillId="0" borderId="0" xfId="0" applyBorder="1" applyProtection="1"/>
    <xf numFmtId="0" fontId="3" fillId="0" borderId="29" xfId="0" applyFont="1" applyFill="1" applyBorder="1" applyProtection="1"/>
    <xf numFmtId="10" fontId="0" fillId="20" borderId="20" xfId="0" applyNumberFormat="1" applyFill="1" applyBorder="1" applyAlignment="1" applyProtection="1">
      <alignment horizontal="center"/>
    </xf>
    <xf numFmtId="0" fontId="0" fillId="0" borderId="29" xfId="0" applyBorder="1" applyProtection="1"/>
    <xf numFmtId="0" fontId="3" fillId="0" borderId="4" xfId="0" applyFont="1" applyFill="1" applyBorder="1" applyProtection="1"/>
    <xf numFmtId="2" fontId="0" fillId="0" borderId="0" xfId="0" applyNumberFormat="1" applyAlignment="1">
      <alignment horizontal="right"/>
    </xf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0" fillId="0" borderId="40" xfId="0" applyBorder="1"/>
    <xf numFmtId="0" fontId="0" fillId="0" borderId="18" xfId="0" applyBorder="1" applyAlignment="1">
      <alignment horizontal="right"/>
    </xf>
    <xf numFmtId="0" fontId="3" fillId="0" borderId="41" xfId="0" applyFont="1" applyFill="1" applyBorder="1" applyProtection="1"/>
    <xf numFmtId="0" fontId="3" fillId="0" borderId="48" xfId="0" applyFont="1" applyFill="1" applyBorder="1" applyProtection="1"/>
    <xf numFmtId="0" fontId="2" fillId="0" borderId="5" xfId="0" applyFont="1" applyBorder="1" applyProtection="1"/>
    <xf numFmtId="0" fontId="0" fillId="0" borderId="2" xfId="0" applyBorder="1" applyProtection="1"/>
    <xf numFmtId="0" fontId="0" fillId="0" borderId="40" xfId="0" applyBorder="1" applyProtection="1"/>
    <xf numFmtId="10" fontId="3" fillId="0" borderId="54" xfId="2" applyNumberFormat="1" applyFont="1" applyBorder="1" applyAlignment="1" applyProtection="1">
      <alignment horizontal="center"/>
    </xf>
    <xf numFmtId="10" fontId="3" fillId="0" borderId="21" xfId="2" applyNumberFormat="1" applyFont="1" applyBorder="1" applyAlignment="1" applyProtection="1">
      <alignment horizontal="center"/>
    </xf>
    <xf numFmtId="10" fontId="3" fillId="0" borderId="6" xfId="2" applyNumberFormat="1" applyFont="1" applyBorder="1" applyAlignment="1" applyProtection="1">
      <alignment horizontal="center"/>
    </xf>
    <xf numFmtId="10" fontId="3" fillId="0" borderId="57" xfId="2" applyNumberFormat="1" applyFont="1" applyBorder="1" applyAlignment="1" applyProtection="1">
      <alignment horizontal="center"/>
    </xf>
    <xf numFmtId="0" fontId="2" fillId="0" borderId="2" xfId="0" applyFont="1" applyBorder="1" applyProtection="1"/>
    <xf numFmtId="0" fontId="3" fillId="8" borderId="5" xfId="0" applyFont="1" applyFill="1" applyBorder="1" applyAlignment="1" applyProtection="1">
      <alignment horizontal="center"/>
    </xf>
    <xf numFmtId="3" fontId="2" fillId="0" borderId="5" xfId="0" applyNumberFormat="1" applyFont="1" applyFill="1" applyBorder="1" applyAlignment="1" applyProtection="1">
      <alignment horizontal="center"/>
    </xf>
    <xf numFmtId="0" fontId="3" fillId="8" borderId="41" xfId="0" applyFont="1" applyFill="1" applyBorder="1" applyProtection="1"/>
    <xf numFmtId="10" fontId="3" fillId="0" borderId="53" xfId="2" applyNumberFormat="1" applyFont="1" applyBorder="1" applyAlignment="1" applyProtection="1">
      <alignment horizontal="center"/>
    </xf>
    <xf numFmtId="10" fontId="3" fillId="0" borderId="58" xfId="2" applyNumberFormat="1" applyFont="1" applyBorder="1" applyAlignment="1" applyProtection="1">
      <alignment horizontal="center"/>
    </xf>
    <xf numFmtId="10" fontId="3" fillId="8" borderId="59" xfId="0" applyNumberFormat="1" applyFont="1" applyFill="1" applyBorder="1" applyAlignment="1" applyProtection="1">
      <alignment horizontal="center"/>
    </xf>
    <xf numFmtId="10" fontId="3" fillId="20" borderId="60" xfId="0" applyNumberFormat="1" applyFont="1" applyFill="1" applyBorder="1" applyAlignment="1" applyProtection="1">
      <alignment horizontal="center"/>
    </xf>
    <xf numFmtId="10" fontId="3" fillId="8" borderId="5" xfId="0" applyNumberFormat="1" applyFont="1" applyFill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10" fontId="3" fillId="20" borderId="45" xfId="0" applyNumberFormat="1" applyFont="1" applyFill="1" applyBorder="1" applyAlignment="1" applyProtection="1">
      <alignment horizontal="center"/>
    </xf>
    <xf numFmtId="0" fontId="8" fillId="12" borderId="31" xfId="0" applyFont="1" applyFill="1" applyBorder="1"/>
    <xf numFmtId="0" fontId="9" fillId="29" borderId="14" xfId="0" applyFont="1" applyFill="1" applyBorder="1" applyAlignment="1" applyProtection="1">
      <alignment horizontal="left" vertical="center"/>
    </xf>
    <xf numFmtId="0" fontId="9" fillId="26" borderId="14" xfId="0" applyFont="1" applyFill="1" applyBorder="1" applyAlignment="1" applyProtection="1">
      <alignment horizontal="left" vertical="center"/>
    </xf>
    <xf numFmtId="0" fontId="9" fillId="27" borderId="22" xfId="0" applyFont="1" applyFill="1" applyBorder="1" applyAlignment="1" applyProtection="1">
      <alignment horizontal="left" vertical="center"/>
    </xf>
    <xf numFmtId="0" fontId="9" fillId="28" borderId="15" xfId="0" applyFont="1" applyFill="1" applyBorder="1" applyAlignment="1" applyProtection="1">
      <alignment horizontal="left" vertical="center"/>
    </xf>
    <xf numFmtId="0" fontId="9" fillId="30" borderId="8" xfId="0" applyFont="1" applyFill="1" applyBorder="1" applyAlignment="1" applyProtection="1">
      <alignment horizontal="left" vertical="center"/>
    </xf>
    <xf numFmtId="0" fontId="9" fillId="29" borderId="8" xfId="0" applyFont="1" applyFill="1" applyBorder="1" applyAlignment="1" applyProtection="1">
      <alignment horizontal="left" vertical="center"/>
    </xf>
    <xf numFmtId="0" fontId="9" fillId="26" borderId="8" xfId="0" applyFont="1" applyFill="1" applyBorder="1" applyAlignment="1" applyProtection="1">
      <alignment horizontal="left" vertical="center"/>
    </xf>
    <xf numFmtId="0" fontId="9" fillId="27" borderId="8" xfId="0" applyFont="1" applyFill="1" applyBorder="1" applyAlignment="1" applyProtection="1">
      <alignment horizontal="left" vertical="center"/>
    </xf>
    <xf numFmtId="0" fontId="9" fillId="28" borderId="5" xfId="0" applyFont="1" applyFill="1" applyBorder="1" applyAlignment="1" applyProtection="1">
      <alignment horizontal="left" vertical="center"/>
    </xf>
    <xf numFmtId="0" fontId="3" fillId="30" borderId="2" xfId="0" applyFont="1" applyFill="1" applyBorder="1" applyAlignment="1" applyProtection="1">
      <alignment horizontal="left" vertical="center"/>
    </xf>
    <xf numFmtId="0" fontId="3" fillId="29" borderId="2" xfId="0" applyFont="1" applyFill="1" applyBorder="1" applyAlignment="1" applyProtection="1">
      <alignment horizontal="left" vertical="center"/>
    </xf>
    <xf numFmtId="0" fontId="3" fillId="26" borderId="2" xfId="0" applyFont="1" applyFill="1" applyBorder="1" applyAlignment="1" applyProtection="1">
      <alignment horizontal="left" vertical="center"/>
    </xf>
    <xf numFmtId="0" fontId="3" fillId="27" borderId="3" xfId="0" applyFont="1" applyFill="1" applyBorder="1" applyAlignment="1" applyProtection="1">
      <alignment horizontal="left" vertical="center"/>
    </xf>
    <xf numFmtId="0" fontId="3" fillId="28" borderId="2" xfId="0" applyFont="1" applyFill="1" applyBorder="1" applyAlignment="1" applyProtection="1">
      <alignment horizontal="left" vertical="center"/>
    </xf>
    <xf numFmtId="0" fontId="3" fillId="30" borderId="8" xfId="0" applyFont="1" applyFill="1" applyBorder="1" applyAlignment="1" applyProtection="1">
      <alignment horizontal="left" vertical="center"/>
    </xf>
    <xf numFmtId="0" fontId="9" fillId="31" borderId="14" xfId="0" applyFont="1" applyFill="1" applyBorder="1" applyAlignment="1" applyProtection="1">
      <alignment horizontal="left" vertical="center"/>
    </xf>
    <xf numFmtId="0" fontId="22" fillId="0" borderId="29" xfId="0" applyFont="1" applyBorder="1" applyProtection="1"/>
    <xf numFmtId="0" fontId="17" fillId="0" borderId="29" xfId="0" applyFont="1" applyBorder="1" applyProtection="1"/>
    <xf numFmtId="0" fontId="22" fillId="24" borderId="5" xfId="0" applyFont="1" applyFill="1" applyBorder="1"/>
    <xf numFmtId="0" fontId="22" fillId="24" borderId="5" xfId="0" applyFont="1" applyFill="1" applyBorder="1" applyAlignment="1" applyProtection="1">
      <alignment horizontal="left" vertical="center"/>
    </xf>
    <xf numFmtId="0" fontId="9" fillId="30" borderId="5" xfId="0" applyFont="1" applyFill="1" applyBorder="1" applyAlignment="1" applyProtection="1">
      <alignment horizontal="left" vertical="center"/>
    </xf>
    <xf numFmtId="0" fontId="3" fillId="26" borderId="8" xfId="0" applyFont="1" applyFill="1" applyBorder="1"/>
    <xf numFmtId="0" fontId="3" fillId="30" borderId="8" xfId="0" applyFont="1" applyFill="1" applyBorder="1"/>
    <xf numFmtId="0" fontId="9" fillId="8" borderId="10" xfId="0" applyFont="1" applyFill="1" applyBorder="1" applyAlignment="1" applyProtection="1">
      <alignment horizontal="center" vertical="center"/>
    </xf>
    <xf numFmtId="0" fontId="6" fillId="30" borderId="24" xfId="0" applyFont="1" applyFill="1" applyBorder="1" applyAlignment="1" applyProtection="1">
      <alignment horizontal="left" vertical="center"/>
    </xf>
    <xf numFmtId="10" fontId="3" fillId="8" borderId="57" xfId="0" applyNumberFormat="1" applyFont="1" applyFill="1" applyBorder="1" applyAlignment="1" applyProtection="1">
      <alignment horizontal="center"/>
    </xf>
    <xf numFmtId="0" fontId="8" fillId="10" borderId="56" xfId="0" applyFont="1" applyFill="1" applyBorder="1" applyAlignment="1" applyProtection="1">
      <alignment horizontal="center"/>
    </xf>
    <xf numFmtId="10" fontId="0" fillId="21" borderId="5" xfId="0" applyNumberFormat="1" applyFill="1" applyBorder="1" applyAlignment="1" applyProtection="1">
      <alignment horizontal="center"/>
    </xf>
    <xf numFmtId="3" fontId="8" fillId="0" borderId="13" xfId="0" applyNumberFormat="1" applyFont="1" applyBorder="1" applyAlignment="1" applyProtection="1">
      <alignment horizontal="right"/>
    </xf>
    <xf numFmtId="0" fontId="8" fillId="10" borderId="45" xfId="0" applyFont="1" applyFill="1" applyBorder="1" applyAlignment="1" applyProtection="1">
      <alignment horizontal="center"/>
    </xf>
    <xf numFmtId="0" fontId="0" fillId="13" borderId="22" xfId="0" applyFill="1" applyBorder="1" applyAlignment="1" applyProtection="1">
      <alignment horizontal="right"/>
    </xf>
    <xf numFmtId="164" fontId="0" fillId="13" borderId="51" xfId="0" applyNumberFormat="1" applyFill="1" applyBorder="1" applyAlignment="1" applyProtection="1"/>
    <xf numFmtId="164" fontId="0" fillId="13" borderId="20" xfId="0" applyNumberFormat="1" applyFill="1" applyBorder="1" applyAlignment="1" applyProtection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0" borderId="2" xfId="0" applyBorder="1"/>
    <xf numFmtId="0" fontId="3" fillId="12" borderId="21" xfId="0" applyFont="1" applyFill="1" applyBorder="1" applyAlignment="1" applyProtection="1">
      <alignment horizontal="left"/>
    </xf>
    <xf numFmtId="0" fontId="3" fillId="12" borderId="33" xfId="0" applyFont="1" applyFill="1" applyBorder="1" applyAlignment="1" applyProtection="1">
      <alignment horizontal="right"/>
    </xf>
    <xf numFmtId="0" fontId="3" fillId="12" borderId="45" xfId="0" applyFont="1" applyFill="1" applyBorder="1" applyAlignment="1" applyProtection="1">
      <alignment horizontal="left"/>
    </xf>
    <xf numFmtId="0" fontId="0" fillId="17" borderId="2" xfId="0" applyFill="1" applyBorder="1"/>
    <xf numFmtId="0" fontId="0" fillId="17" borderId="38" xfId="0" applyFill="1" applyBorder="1"/>
    <xf numFmtId="0" fontId="0" fillId="0" borderId="25" xfId="0" applyBorder="1"/>
    <xf numFmtId="0" fontId="0" fillId="0" borderId="15" xfId="0" applyBorder="1"/>
    <xf numFmtId="0" fontId="0" fillId="33" borderId="5" xfId="0" applyFill="1" applyBorder="1"/>
    <xf numFmtId="0" fontId="0" fillId="35" borderId="45" xfId="0" applyFill="1" applyBorder="1" applyAlignment="1">
      <alignment horizontal="right"/>
    </xf>
    <xf numFmtId="0" fontId="3" fillId="34" borderId="3" xfId="0" applyFont="1" applyFill="1" applyBorder="1" applyAlignment="1" applyProtection="1">
      <alignment horizontal="right"/>
    </xf>
    <xf numFmtId="0" fontId="0" fillId="34" borderId="45" xfId="0" applyFill="1" applyBorder="1" applyAlignment="1">
      <alignment horizontal="right"/>
    </xf>
    <xf numFmtId="0" fontId="8" fillId="34" borderId="68" xfId="0" applyFont="1" applyFill="1" applyBorder="1" applyProtection="1"/>
    <xf numFmtId="0" fontId="0" fillId="24" borderId="1" xfId="0" applyFont="1" applyFill="1" applyBorder="1" applyAlignment="1" applyProtection="1">
      <alignment horizontal="center"/>
    </xf>
    <xf numFmtId="0" fontId="0" fillId="34" borderId="69" xfId="0" applyFill="1" applyBorder="1" applyProtection="1"/>
    <xf numFmtId="0" fontId="0" fillId="0" borderId="65" xfId="0" applyFill="1" applyBorder="1" applyProtection="1"/>
    <xf numFmtId="0" fontId="0" fillId="36" borderId="8" xfId="0" applyFill="1" applyBorder="1"/>
    <xf numFmtId="0" fontId="3" fillId="35" borderId="2" xfId="0" applyFont="1" applyFill="1" applyBorder="1" applyAlignment="1" applyProtection="1">
      <alignment horizontal="right"/>
    </xf>
    <xf numFmtId="0" fontId="8" fillId="9" borderId="48" xfId="0" applyFont="1" applyFill="1" applyBorder="1"/>
    <xf numFmtId="0" fontId="8" fillId="12" borderId="70" xfId="0" applyFont="1" applyFill="1" applyBorder="1"/>
    <xf numFmtId="0" fontId="0" fillId="37" borderId="41" xfId="0" applyFill="1" applyBorder="1"/>
    <xf numFmtId="0" fontId="0" fillId="37" borderId="4" xfId="0" applyFill="1" applyBorder="1"/>
    <xf numFmtId="0" fontId="6" fillId="38" borderId="9" xfId="0" applyFont="1" applyFill="1" applyBorder="1" applyProtection="1"/>
    <xf numFmtId="0" fontId="0" fillId="0" borderId="62" xfId="0" applyFill="1" applyBorder="1" applyAlignment="1"/>
    <xf numFmtId="0" fontId="0" fillId="0" borderId="63" xfId="0" applyFill="1" applyBorder="1" applyAlignment="1"/>
    <xf numFmtId="0" fontId="1" fillId="0" borderId="52" xfId="1" applyBorder="1"/>
    <xf numFmtId="0" fontId="0" fillId="0" borderId="71" xfId="0" quotePrefix="1" applyFill="1" applyBorder="1"/>
    <xf numFmtId="0" fontId="0" fillId="0" borderId="73" xfId="0" quotePrefix="1" applyFill="1" applyBorder="1"/>
    <xf numFmtId="0" fontId="8" fillId="0" borderId="74" xfId="0" applyFont="1" applyFill="1" applyBorder="1"/>
    <xf numFmtId="0" fontId="0" fillId="0" borderId="75" xfId="0" applyFill="1" applyBorder="1"/>
    <xf numFmtId="0" fontId="0" fillId="37" borderId="33" xfId="0" applyFill="1" applyBorder="1"/>
    <xf numFmtId="0" fontId="23" fillId="0" borderId="0" xfId="0" applyFont="1"/>
    <xf numFmtId="0" fontId="3" fillId="8" borderId="76" xfId="0" applyFont="1" applyFill="1" applyBorder="1" applyAlignment="1" applyProtection="1">
      <alignment horizontal="center"/>
    </xf>
    <xf numFmtId="0" fontId="0" fillId="24" borderId="11" xfId="0" applyFont="1" applyFill="1" applyBorder="1" applyAlignment="1" applyProtection="1">
      <alignment horizontal="center"/>
    </xf>
    <xf numFmtId="0" fontId="3" fillId="13" borderId="2" xfId="0" applyFont="1" applyFill="1" applyBorder="1" applyAlignment="1" applyProtection="1">
      <alignment horizontal="left" vertical="center"/>
    </xf>
    <xf numFmtId="0" fontId="3" fillId="39" borderId="2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3" fillId="23" borderId="2" xfId="0" applyFont="1" applyFill="1" applyBorder="1" applyAlignment="1" applyProtection="1">
      <alignment horizontal="left" vertical="center"/>
    </xf>
    <xf numFmtId="0" fontId="9" fillId="37" borderId="8" xfId="0" applyFont="1" applyFill="1" applyBorder="1" applyAlignment="1" applyProtection="1">
      <alignment horizontal="left" vertical="center"/>
    </xf>
    <xf numFmtId="0" fontId="9" fillId="37" borderId="5" xfId="0" applyFont="1" applyFill="1" applyBorder="1" applyAlignment="1" applyProtection="1">
      <alignment horizontal="left" vertical="center"/>
    </xf>
    <xf numFmtId="0" fontId="3" fillId="0" borderId="14" xfId="0" applyFont="1" applyFill="1" applyBorder="1" applyProtection="1"/>
    <xf numFmtId="0" fontId="3" fillId="0" borderId="15" xfId="0" applyFont="1" applyFill="1" applyBorder="1" applyProtection="1"/>
    <xf numFmtId="10" fontId="3" fillId="0" borderId="39" xfId="2" applyNumberFormat="1" applyFont="1" applyBorder="1" applyAlignment="1" applyProtection="1">
      <alignment horizontal="center"/>
    </xf>
    <xf numFmtId="0" fontId="3" fillId="37" borderId="3" xfId="0" applyFont="1" applyFill="1" applyBorder="1" applyAlignment="1" applyProtection="1">
      <alignment horizontal="left" vertical="center"/>
    </xf>
    <xf numFmtId="0" fontId="3" fillId="12" borderId="21" xfId="0" applyFont="1" applyFill="1" applyBorder="1" applyAlignment="1" applyProtection="1">
      <alignment horizontal="right"/>
    </xf>
    <xf numFmtId="0" fontId="3" fillId="12" borderId="45" xfId="0" applyFont="1" applyFill="1" applyBorder="1" applyAlignment="1" applyProtection="1">
      <alignment horizontal="right"/>
    </xf>
    <xf numFmtId="0" fontId="9" fillId="31" borderId="25" xfId="0" applyFont="1" applyFill="1" applyBorder="1" applyAlignment="1" applyProtection="1">
      <alignment horizontal="left" vertical="center"/>
    </xf>
    <xf numFmtId="10" fontId="3" fillId="8" borderId="39" xfId="0" applyNumberFormat="1" applyFont="1" applyFill="1" applyBorder="1" applyAlignment="1" applyProtection="1">
      <alignment horizontal="center"/>
    </xf>
    <xf numFmtId="0" fontId="8" fillId="10" borderId="61" xfId="0" applyFont="1" applyFill="1" applyBorder="1" applyAlignment="1" applyProtection="1">
      <alignment horizontal="center"/>
    </xf>
    <xf numFmtId="0" fontId="9" fillId="28" borderId="24" xfId="0" applyFont="1" applyFill="1" applyBorder="1" applyAlignment="1" applyProtection="1">
      <alignment horizontal="left" vertical="center"/>
    </xf>
    <xf numFmtId="10" fontId="0" fillId="21" borderId="57" xfId="0" applyNumberFormat="1" applyFill="1" applyBorder="1" applyAlignment="1" applyProtection="1">
      <alignment horizontal="center"/>
    </xf>
    <xf numFmtId="0" fontId="2" fillId="8" borderId="2" xfId="0" applyFont="1" applyFill="1" applyBorder="1" applyProtection="1"/>
    <xf numFmtId="0" fontId="9" fillId="37" borderId="14" xfId="0" applyFont="1" applyFill="1" applyBorder="1" applyAlignment="1" applyProtection="1">
      <alignment horizontal="left" vertical="center"/>
    </xf>
    <xf numFmtId="0" fontId="9" fillId="27" borderId="24" xfId="0" applyFont="1" applyFill="1" applyBorder="1" applyAlignment="1" applyProtection="1">
      <alignment horizontal="left" vertical="center"/>
    </xf>
    <xf numFmtId="0" fontId="2" fillId="8" borderId="3" xfId="0" applyFont="1" applyFill="1" applyBorder="1" applyAlignment="1" applyProtection="1">
      <alignment horizontal="center"/>
    </xf>
    <xf numFmtId="10" fontId="3" fillId="0" borderId="6" xfId="0" applyNumberFormat="1" applyFont="1" applyFill="1" applyBorder="1" applyAlignment="1" applyProtection="1">
      <alignment horizontal="center"/>
    </xf>
    <xf numFmtId="14" fontId="0" fillId="0" borderId="0" xfId="0" applyNumberFormat="1"/>
    <xf numFmtId="0" fontId="29" fillId="40" borderId="3" xfId="0" applyFont="1" applyFill="1" applyBorder="1" applyAlignment="1">
      <alignment horizontal="center"/>
    </xf>
    <xf numFmtId="0" fontId="30" fillId="0" borderId="0" xfId="0" applyFont="1"/>
    <xf numFmtId="0" fontId="3" fillId="41" borderId="8" xfId="0" applyFont="1" applyFill="1" applyBorder="1"/>
    <xf numFmtId="10" fontId="0" fillId="20" borderId="39" xfId="0" applyNumberFormat="1" applyFill="1" applyBorder="1" applyAlignment="1" applyProtection="1">
      <alignment horizontal="center"/>
    </xf>
    <xf numFmtId="10" fontId="0" fillId="20" borderId="21" xfId="0" applyNumberFormat="1" applyFill="1" applyBorder="1" applyAlignment="1" applyProtection="1">
      <alignment horizontal="center"/>
    </xf>
    <xf numFmtId="10" fontId="0" fillId="20" borderId="45" xfId="0" applyNumberFormat="1" applyFill="1" applyBorder="1" applyAlignment="1" applyProtection="1">
      <alignment horizontal="center"/>
    </xf>
    <xf numFmtId="14" fontId="0" fillId="0" borderId="0" xfId="0" applyNumberFormat="1" applyProtection="1">
      <protection hidden="1"/>
    </xf>
    <xf numFmtId="0" fontId="0" fillId="37" borderId="79" xfId="0" applyFill="1" applyBorder="1" applyAlignment="1">
      <alignment horizontal="center"/>
    </xf>
    <xf numFmtId="0" fontId="0" fillId="0" borderId="0" xfId="0" applyNumberFormat="1" applyProtection="1">
      <protection hidden="1"/>
    </xf>
    <xf numFmtId="14" fontId="0" fillId="37" borderId="78" xfId="0" applyNumberFormat="1" applyFont="1" applyFill="1" applyBorder="1" applyAlignment="1">
      <alignment horizontal="center"/>
    </xf>
    <xf numFmtId="0" fontId="3" fillId="23" borderId="3" xfId="0" applyFont="1" applyFill="1" applyBorder="1" applyAlignment="1" applyProtection="1">
      <alignment horizontal="left" vertical="center"/>
    </xf>
    <xf numFmtId="0" fontId="2" fillId="6" borderId="5" xfId="0" applyFont="1" applyFill="1" applyBorder="1" applyAlignment="1" applyProtection="1">
      <alignment horizontal="center" vertical="center"/>
    </xf>
    <xf numFmtId="0" fontId="9" fillId="37" borderId="22" xfId="0" applyFont="1" applyFill="1" applyBorder="1" applyAlignment="1" applyProtection="1">
      <alignment horizontal="left" vertical="center"/>
    </xf>
    <xf numFmtId="10" fontId="0" fillId="21" borderId="45" xfId="0" applyNumberFormat="1" applyFill="1" applyBorder="1" applyAlignment="1" applyProtection="1">
      <alignment horizontal="center"/>
    </xf>
    <xf numFmtId="0" fontId="9" fillId="28" borderId="14" xfId="0" applyFont="1" applyFill="1" applyBorder="1" applyAlignment="1" applyProtection="1">
      <alignment horizontal="left" vertical="center"/>
    </xf>
    <xf numFmtId="0" fontId="0" fillId="37" borderId="5" xfId="0" applyFont="1" applyFill="1" applyBorder="1" applyAlignment="1" applyProtection="1">
      <alignment horizontal="left" vertical="center"/>
    </xf>
    <xf numFmtId="0" fontId="3" fillId="42" borderId="19" xfId="0" applyFont="1" applyFill="1" applyBorder="1" applyAlignment="1" applyProtection="1">
      <alignment horizontal="right"/>
    </xf>
    <xf numFmtId="3" fontId="8" fillId="42" borderId="5" xfId="0" applyNumberFormat="1" applyFont="1" applyFill="1" applyBorder="1" applyAlignment="1" applyProtection="1">
      <alignment horizontal="right"/>
    </xf>
    <xf numFmtId="10" fontId="0" fillId="21" borderId="21" xfId="0" applyNumberFormat="1" applyFill="1" applyBorder="1" applyAlignment="1" applyProtection="1">
      <alignment horizontal="center"/>
    </xf>
    <xf numFmtId="0" fontId="1" fillId="38" borderId="1" xfId="1" applyFill="1" applyBorder="1" applyAlignment="1">
      <alignment horizontal="right"/>
    </xf>
    <xf numFmtId="0" fontId="1" fillId="38" borderId="34" xfId="1" applyFill="1" applyBorder="1" applyAlignment="1">
      <alignment horizontal="right"/>
    </xf>
    <xf numFmtId="0" fontId="0" fillId="11" borderId="0" xfId="0" applyFill="1"/>
    <xf numFmtId="0" fontId="0" fillId="11" borderId="5" xfId="0" applyFill="1" applyBorder="1"/>
    <xf numFmtId="0" fontId="3" fillId="8" borderId="40" xfId="0" applyFont="1" applyFill="1" applyBorder="1" applyAlignment="1" applyProtection="1">
      <alignment horizontal="center"/>
    </xf>
    <xf numFmtId="0" fontId="0" fillId="7" borderId="5" xfId="0" applyFont="1" applyFill="1" applyBorder="1" applyAlignment="1" applyProtection="1">
      <alignment horizontal="left" vertical="center"/>
    </xf>
    <xf numFmtId="0" fontId="9" fillId="13" borderId="5" xfId="0" applyFont="1" applyFill="1" applyBorder="1" applyAlignment="1" applyProtection="1">
      <alignment horizontal="left" vertical="center"/>
    </xf>
    <xf numFmtId="0" fontId="9" fillId="7" borderId="5" xfId="0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/>
    </xf>
    <xf numFmtId="0" fontId="0" fillId="3" borderId="5" xfId="0" applyFont="1" applyFill="1" applyBorder="1" applyAlignment="1" applyProtection="1">
      <alignment horizontal="left" vertical="center"/>
    </xf>
    <xf numFmtId="0" fontId="0" fillId="13" borderId="5" xfId="0" applyFont="1" applyFill="1" applyBorder="1" applyAlignment="1" applyProtection="1">
      <alignment horizontal="left" vertical="center"/>
    </xf>
    <xf numFmtId="0" fontId="9" fillId="13" borderId="8" xfId="0" applyFont="1" applyFill="1" applyBorder="1" applyAlignment="1" applyProtection="1">
      <alignment horizontal="left" vertical="center"/>
    </xf>
    <xf numFmtId="165" fontId="0" fillId="0" borderId="0" xfId="0" applyNumberFormat="1" applyProtection="1">
      <protection hidden="1"/>
    </xf>
    <xf numFmtId="0" fontId="0" fillId="0" borderId="52" xfId="0" applyBorder="1" applyProtection="1">
      <protection hidden="1"/>
    </xf>
    <xf numFmtId="0" fontId="0" fillId="0" borderId="52" xfId="0" applyBorder="1"/>
    <xf numFmtId="0" fontId="0" fillId="0" borderId="12" xfId="0" applyBorder="1" applyProtection="1">
      <protection hidden="1"/>
    </xf>
    <xf numFmtId="0" fontId="0" fillId="0" borderId="38" xfId="0" applyBorder="1"/>
    <xf numFmtId="0" fontId="0" fillId="0" borderId="4" xfId="0" applyBorder="1" applyProtection="1">
      <protection hidden="1"/>
    </xf>
    <xf numFmtId="0" fontId="0" fillId="0" borderId="53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4" xfId="0" applyBorder="1"/>
    <xf numFmtId="0" fontId="0" fillId="0" borderId="29" xfId="0" applyBorder="1" applyAlignment="1" applyProtection="1">
      <alignment vertical="center"/>
      <protection hidden="1"/>
    </xf>
    <xf numFmtId="0" fontId="0" fillId="0" borderId="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Border="1" applyProtection="1">
      <protection hidden="1"/>
    </xf>
    <xf numFmtId="0" fontId="0" fillId="0" borderId="56" xfId="0" applyBorder="1" applyProtection="1">
      <protection hidden="1"/>
    </xf>
    <xf numFmtId="0" fontId="0" fillId="37" borderId="25" xfId="0" applyFill="1" applyBorder="1"/>
    <xf numFmtId="0" fontId="0" fillId="37" borderId="14" xfId="0" applyFill="1" applyBorder="1"/>
    <xf numFmtId="0" fontId="0" fillId="37" borderId="7" xfId="0" applyFill="1" applyBorder="1"/>
    <xf numFmtId="0" fontId="1" fillId="38" borderId="39" xfId="1" applyFill="1" applyBorder="1"/>
    <xf numFmtId="0" fontId="1" fillId="38" borderId="6" xfId="1" applyFill="1" applyBorder="1"/>
    <xf numFmtId="0" fontId="1" fillId="38" borderId="57" xfId="1" applyFill="1" applyBorder="1"/>
    <xf numFmtId="0" fontId="19" fillId="30" borderId="8" xfId="1" applyFont="1" applyFill="1" applyBorder="1" applyAlignment="1" applyProtection="1">
      <alignment horizontal="left" vertical="center"/>
    </xf>
    <xf numFmtId="0" fontId="19" fillId="29" borderId="8" xfId="1" applyFont="1" applyFill="1" applyBorder="1" applyAlignment="1" applyProtection="1">
      <alignment horizontal="left" vertical="center"/>
    </xf>
    <xf numFmtId="0" fontId="19" fillId="26" borderId="8" xfId="1" applyFont="1" applyFill="1" applyBorder="1" applyAlignment="1" applyProtection="1">
      <alignment horizontal="left" vertical="center"/>
    </xf>
    <xf numFmtId="0" fontId="19" fillId="37" borderId="5" xfId="1" applyFont="1" applyFill="1" applyBorder="1" applyAlignment="1" applyProtection="1">
      <alignment horizontal="left" vertical="center"/>
    </xf>
    <xf numFmtId="0" fontId="19" fillId="27" borderId="8" xfId="1" applyFont="1" applyFill="1" applyBorder="1" applyAlignment="1" applyProtection="1">
      <alignment horizontal="left" vertical="center"/>
    </xf>
    <xf numFmtId="0" fontId="32" fillId="14" borderId="8" xfId="0" applyFont="1" applyFill="1" applyBorder="1"/>
    <xf numFmtId="0" fontId="8" fillId="14" borderId="13" xfId="0" applyFont="1" applyFill="1" applyBorder="1"/>
    <xf numFmtId="0" fontId="8" fillId="14" borderId="10" xfId="0" applyFont="1" applyFill="1" applyBorder="1"/>
    <xf numFmtId="0" fontId="32" fillId="43" borderId="8" xfId="0" applyFont="1" applyFill="1" applyBorder="1"/>
    <xf numFmtId="0" fontId="8" fillId="43" borderId="13" xfId="0" applyFont="1" applyFill="1" applyBorder="1"/>
    <xf numFmtId="0" fontId="8" fillId="43" borderId="10" xfId="0" applyFont="1" applyFill="1" applyBorder="1"/>
    <xf numFmtId="0" fontId="8" fillId="21" borderId="2" xfId="0" applyFont="1" applyFill="1" applyBorder="1"/>
    <xf numFmtId="0" fontId="8" fillId="21" borderId="40" xfId="0" applyFont="1" applyFill="1" applyBorder="1"/>
    <xf numFmtId="0" fontId="0" fillId="21" borderId="40" xfId="0" applyFill="1" applyBorder="1"/>
    <xf numFmtId="0" fontId="0" fillId="21" borderId="38" xfId="0" applyFill="1" applyBorder="1"/>
    <xf numFmtId="0" fontId="33" fillId="0" borderId="2" xfId="0" applyFont="1" applyBorder="1"/>
    <xf numFmtId="0" fontId="0" fillId="21" borderId="29" xfId="0" applyFill="1" applyBorder="1"/>
    <xf numFmtId="0" fontId="0" fillId="21" borderId="0" xfId="0" applyFill="1" applyBorder="1"/>
    <xf numFmtId="0" fontId="0" fillId="21" borderId="30" xfId="0" applyFill="1" applyBorder="1"/>
    <xf numFmtId="0" fontId="33" fillId="21" borderId="29" xfId="0" applyFont="1" applyFill="1" applyBorder="1"/>
    <xf numFmtId="0" fontId="33" fillId="21" borderId="2" xfId="0" applyFont="1" applyFill="1" applyBorder="1"/>
    <xf numFmtId="0" fontId="0" fillId="0" borderId="56" xfId="0" applyBorder="1"/>
    <xf numFmtId="0" fontId="0" fillId="21" borderId="7" xfId="0" applyFill="1" applyBorder="1"/>
    <xf numFmtId="0" fontId="0" fillId="21" borderId="56" xfId="0" applyFill="1" applyBorder="1"/>
    <xf numFmtId="0" fontId="0" fillId="21" borderId="12" xfId="0" applyFill="1" applyBorder="1"/>
    <xf numFmtId="0" fontId="8" fillId="21" borderId="29" xfId="0" applyFont="1" applyFill="1" applyBorder="1"/>
    <xf numFmtId="0" fontId="8" fillId="21" borderId="0" xfId="0" applyFont="1" applyFill="1" applyBorder="1"/>
    <xf numFmtId="0" fontId="0" fillId="21" borderId="1" xfId="0" applyFill="1" applyBorder="1"/>
    <xf numFmtId="0" fontId="1" fillId="0" borderId="29" xfId="1" applyBorder="1"/>
    <xf numFmtId="0" fontId="0" fillId="35" borderId="1" xfId="0" applyFill="1" applyBorder="1"/>
    <xf numFmtId="0" fontId="0" fillId="36" borderId="1" xfId="0" applyFill="1" applyBorder="1"/>
    <xf numFmtId="0" fontId="0" fillId="34" borderId="1" xfId="0" applyFill="1" applyBorder="1"/>
    <xf numFmtId="0" fontId="0" fillId="33" borderId="1" xfId="0" applyFill="1" applyBorder="1"/>
    <xf numFmtId="0" fontId="8" fillId="9" borderId="29" xfId="0" applyFont="1" applyFill="1" applyBorder="1"/>
    <xf numFmtId="0" fontId="8" fillId="9" borderId="0" xfId="0" applyFont="1" applyFill="1" applyBorder="1"/>
    <xf numFmtId="0" fontId="0" fillId="9" borderId="0" xfId="0" applyFill="1" applyBorder="1"/>
    <xf numFmtId="0" fontId="0" fillId="21" borderId="2" xfId="0" applyFill="1" applyBorder="1"/>
    <xf numFmtId="0" fontId="32" fillId="14" borderId="13" xfId="0" applyFont="1" applyFill="1" applyBorder="1"/>
    <xf numFmtId="0" fontId="32" fillId="14" borderId="10" xfId="0" applyFont="1" applyFill="1" applyBorder="1"/>
    <xf numFmtId="0" fontId="33" fillId="21" borderId="8" xfId="0" applyFont="1" applyFill="1" applyBorder="1"/>
    <xf numFmtId="0" fontId="0" fillId="21" borderId="13" xfId="0" applyFill="1" applyBorder="1"/>
    <xf numFmtId="0" fontId="1" fillId="21" borderId="13" xfId="1" applyFill="1" applyBorder="1"/>
    <xf numFmtId="0" fontId="0" fillId="21" borderId="10" xfId="0" applyFill="1" applyBorder="1"/>
    <xf numFmtId="0" fontId="8" fillId="0" borderId="2" xfId="0" applyFont="1" applyBorder="1"/>
    <xf numFmtId="0" fontId="8" fillId="0" borderId="2" xfId="0" quotePrefix="1" applyFont="1" applyBorder="1"/>
    <xf numFmtId="0" fontId="8" fillId="0" borderId="40" xfId="0" applyFont="1" applyBorder="1"/>
    <xf numFmtId="0" fontId="8" fillId="0" borderId="38" xfId="0" applyFont="1" applyBorder="1"/>
    <xf numFmtId="0" fontId="8" fillId="0" borderId="29" xfId="0" applyFont="1" applyBorder="1"/>
    <xf numFmtId="0" fontId="8" fillId="9" borderId="8" xfId="0" applyFont="1" applyFill="1" applyBorder="1"/>
    <xf numFmtId="0" fontId="8" fillId="9" borderId="13" xfId="0" applyFont="1" applyFill="1" applyBorder="1"/>
    <xf numFmtId="0" fontId="0" fillId="9" borderId="13" xfId="0" applyFill="1" applyBorder="1"/>
    <xf numFmtId="0" fontId="0" fillId="9" borderId="10" xfId="0" applyFill="1" applyBorder="1"/>
    <xf numFmtId="0" fontId="33" fillId="21" borderId="0" xfId="0" applyFont="1" applyFill="1" applyBorder="1"/>
    <xf numFmtId="0" fontId="8" fillId="0" borderId="0" xfId="0" quotePrefix="1" applyFont="1"/>
    <xf numFmtId="0" fontId="9" fillId="30" borderId="8" xfId="1" applyFont="1" applyFill="1" applyBorder="1" applyAlignment="1" applyProtection="1">
      <alignment horizontal="left" vertical="center"/>
    </xf>
    <xf numFmtId="0" fontId="0" fillId="0" borderId="29" xfId="0" applyBorder="1" applyProtection="1">
      <protection hidden="1"/>
    </xf>
    <xf numFmtId="0" fontId="3" fillId="11" borderId="8" xfId="0" applyFont="1" applyFill="1" applyBorder="1"/>
    <xf numFmtId="0" fontId="12" fillId="12" borderId="39" xfId="0" applyFont="1" applyFill="1" applyBorder="1" applyAlignment="1" applyProtection="1">
      <alignment vertical="center"/>
      <protection locked="0"/>
    </xf>
    <xf numFmtId="0" fontId="12" fillId="12" borderId="16" xfId="0" applyFont="1" applyFill="1" applyBorder="1" applyProtection="1">
      <protection locked="0"/>
    </xf>
    <xf numFmtId="0" fontId="8" fillId="12" borderId="3" xfId="0" applyFont="1" applyFill="1" applyBorder="1" applyAlignment="1" applyProtection="1">
      <alignment horizontal="left"/>
      <protection locked="0"/>
    </xf>
    <xf numFmtId="0" fontId="8" fillId="12" borderId="5" xfId="0" applyFont="1" applyFill="1" applyBorder="1" applyAlignment="1" applyProtection="1">
      <alignment horizontal="left"/>
      <protection locked="0"/>
    </xf>
    <xf numFmtId="0" fontId="0" fillId="12" borderId="67" xfId="0" applyFill="1" applyBorder="1" applyProtection="1"/>
    <xf numFmtId="0" fontId="27" fillId="12" borderId="11" xfId="1" applyFont="1" applyFill="1" applyBorder="1" applyAlignment="1" applyProtection="1">
      <alignment horizontal="right"/>
      <protection locked="0"/>
    </xf>
    <xf numFmtId="0" fontId="27" fillId="12" borderId="1" xfId="1" applyFont="1" applyFill="1" applyBorder="1" applyAlignment="1" applyProtection="1">
      <alignment horizontal="right"/>
      <protection locked="0"/>
    </xf>
    <xf numFmtId="0" fontId="8" fillId="12" borderId="1" xfId="0" applyFont="1" applyFill="1" applyBorder="1" applyProtection="1">
      <protection locked="0"/>
    </xf>
    <xf numFmtId="0" fontId="8" fillId="12" borderId="66" xfId="0" applyFont="1" applyFill="1" applyBorder="1" applyProtection="1"/>
    <xf numFmtId="0" fontId="8" fillId="12" borderId="42" xfId="0" applyFont="1" applyFill="1" applyBorder="1" applyProtection="1">
      <protection locked="0"/>
    </xf>
    <xf numFmtId="0" fontId="21" fillId="12" borderId="19" xfId="0" applyFont="1" applyFill="1" applyBorder="1" applyAlignment="1" applyProtection="1">
      <alignment horizontal="right"/>
      <protection locked="0"/>
    </xf>
    <xf numFmtId="165" fontId="8" fillId="12" borderId="21" xfId="0" applyNumberFormat="1" applyFont="1" applyFill="1" applyBorder="1" applyAlignment="1" applyProtection="1">
      <alignment horizontal="center"/>
      <protection locked="0"/>
    </xf>
    <xf numFmtId="165" fontId="8" fillId="12" borderId="20" xfId="0" applyNumberFormat="1" applyFont="1" applyFill="1" applyBorder="1" applyAlignment="1" applyProtection="1">
      <alignment horizontal="center"/>
      <protection locked="0"/>
    </xf>
    <xf numFmtId="165" fontId="8" fillId="12" borderId="45" xfId="0" applyNumberFormat="1" applyFont="1" applyFill="1" applyBorder="1" applyAlignment="1" applyProtection="1">
      <alignment horizontal="center"/>
      <protection locked="0"/>
    </xf>
    <xf numFmtId="165" fontId="8" fillId="12" borderId="12" xfId="0" applyNumberFormat="1" applyFont="1" applyFill="1" applyBorder="1" applyAlignment="1" applyProtection="1">
      <alignment horizontal="center"/>
      <protection locked="0"/>
    </xf>
    <xf numFmtId="165" fontId="8" fillId="12" borderId="5" xfId="0" applyNumberFormat="1" applyFont="1" applyFill="1" applyBorder="1" applyAlignment="1" applyProtection="1">
      <alignment horizontal="center"/>
      <protection locked="0"/>
    </xf>
    <xf numFmtId="0" fontId="0" fillId="9" borderId="62" xfId="0" applyFill="1" applyBorder="1" applyAlignment="1"/>
    <xf numFmtId="0" fontId="0" fillId="9" borderId="63" xfId="0" applyFill="1" applyBorder="1" applyAlignment="1"/>
    <xf numFmtId="0" fontId="0" fillId="0" borderId="0" xfId="0" applyFill="1" applyBorder="1"/>
    <xf numFmtId="0" fontId="8" fillId="0" borderId="0" xfId="0" applyFont="1" applyFill="1" applyBorder="1" applyProtection="1"/>
    <xf numFmtId="14" fontId="0" fillId="9" borderId="82" xfId="0" applyNumberFormat="1" applyFill="1" applyBorder="1"/>
    <xf numFmtId="0" fontId="34" fillId="9" borderId="8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2" fillId="0" borderId="44" xfId="0" applyFont="1" applyBorder="1"/>
    <xf numFmtId="0" fontId="0" fillId="24" borderId="0" xfId="0" applyFill="1" applyProtection="1">
      <protection hidden="1"/>
    </xf>
    <xf numFmtId="0" fontId="0" fillId="24" borderId="0" xfId="0" applyFill="1" applyBorder="1"/>
    <xf numFmtId="0" fontId="27" fillId="24" borderId="0" xfId="1" applyFont="1" applyFill="1" applyBorder="1"/>
    <xf numFmtId="0" fontId="8" fillId="24" borderId="0" xfId="0" applyFont="1" applyFill="1" applyBorder="1"/>
    <xf numFmtId="0" fontId="1" fillId="24" borderId="0" xfId="1" applyFill="1" applyBorder="1" applyProtection="1"/>
    <xf numFmtId="0" fontId="8" fillId="12" borderId="83" xfId="0" applyFont="1" applyFill="1" applyBorder="1" applyAlignment="1" applyProtection="1">
      <alignment horizontal="left"/>
      <protection locked="0"/>
    </xf>
    <xf numFmtId="0" fontId="0" fillId="24" borderId="40" xfId="0" applyFill="1" applyBorder="1"/>
    <xf numFmtId="0" fontId="8" fillId="0" borderId="4" xfId="0" applyFont="1" applyFill="1" applyBorder="1" applyAlignment="1">
      <alignment horizontal="right"/>
    </xf>
    <xf numFmtId="0" fontId="8" fillId="0" borderId="43" xfId="0" applyFont="1" applyFill="1" applyBorder="1" applyAlignment="1">
      <alignment horizontal="right"/>
    </xf>
    <xf numFmtId="0" fontId="8" fillId="0" borderId="41" xfId="0" applyFont="1" applyBorder="1" applyProtection="1"/>
    <xf numFmtId="0" fontId="8" fillId="44" borderId="42" xfId="0" applyFont="1" applyFill="1" applyBorder="1"/>
    <xf numFmtId="0" fontId="8" fillId="45" borderId="42" xfId="0" applyFont="1" applyFill="1" applyBorder="1"/>
    <xf numFmtId="0" fontId="8" fillId="46" borderId="42" xfId="0" applyFont="1" applyFill="1" applyBorder="1"/>
    <xf numFmtId="0" fontId="35" fillId="0" borderId="85" xfId="0" applyFont="1" applyBorder="1"/>
    <xf numFmtId="0" fontId="35" fillId="0" borderId="87" xfId="0" applyFont="1" applyBorder="1"/>
    <xf numFmtId="0" fontId="35" fillId="0" borderId="90" xfId="0" applyFont="1" applyBorder="1"/>
    <xf numFmtId="0" fontId="0" fillId="0" borderId="64" xfId="0" applyFill="1" applyBorder="1" applyProtection="1"/>
    <xf numFmtId="0" fontId="8" fillId="21" borderId="84" xfId="0" applyFont="1" applyFill="1" applyBorder="1"/>
    <xf numFmtId="0" fontId="8" fillId="21" borderId="86" xfId="0" applyFont="1" applyFill="1" applyBorder="1"/>
    <xf numFmtId="0" fontId="8" fillId="44" borderId="86" xfId="0" applyFont="1" applyFill="1" applyBorder="1"/>
    <xf numFmtId="0" fontId="8" fillId="45" borderId="86" xfId="0" applyFont="1" applyFill="1" applyBorder="1"/>
    <xf numFmtId="0" fontId="8" fillId="46" borderId="88" xfId="0" applyFont="1" applyFill="1" applyBorder="1"/>
    <xf numFmtId="0" fontId="24" fillId="0" borderId="92" xfId="0" applyFont="1" applyBorder="1"/>
    <xf numFmtId="0" fontId="1" fillId="0" borderId="93" xfId="1" applyBorder="1"/>
    <xf numFmtId="0" fontId="0" fillId="0" borderId="93" xfId="0" applyBorder="1"/>
    <xf numFmtId="0" fontId="0" fillId="0" borderId="94" xfId="0" applyFill="1" applyBorder="1"/>
    <xf numFmtId="0" fontId="21" fillId="10" borderId="95" xfId="0" applyFont="1" applyFill="1" applyBorder="1"/>
    <xf numFmtId="0" fontId="0" fillId="0" borderId="96" xfId="0" applyBorder="1"/>
    <xf numFmtId="0" fontId="8" fillId="9" borderId="97" xfId="0" applyFont="1" applyFill="1" applyBorder="1"/>
    <xf numFmtId="0" fontId="0" fillId="0" borderId="101" xfId="0" applyBorder="1"/>
    <xf numFmtId="0" fontId="0" fillId="0" borderId="40" xfId="0" applyBorder="1"/>
    <xf numFmtId="0" fontId="0" fillId="8" borderId="8" xfId="0" applyFill="1" applyBorder="1"/>
    <xf numFmtId="0" fontId="0" fillId="8" borderId="10" xfId="0" applyFill="1" applyBorder="1"/>
    <xf numFmtId="0" fontId="0" fillId="8" borderId="13" xfId="0" applyFill="1" applyBorder="1"/>
    <xf numFmtId="0" fontId="0" fillId="0" borderId="5" xfId="0" applyBorder="1"/>
    <xf numFmtId="0" fontId="0" fillId="0" borderId="54" xfId="0" applyBorder="1"/>
    <xf numFmtId="0" fontId="0" fillId="0" borderId="1" xfId="0" applyFill="1" applyBorder="1"/>
    <xf numFmtId="0" fontId="0" fillId="0" borderId="55" xfId="0" applyBorder="1"/>
    <xf numFmtId="0" fontId="0" fillId="0" borderId="11" xfId="0" applyBorder="1"/>
    <xf numFmtId="0" fontId="0" fillId="0" borderId="53" xfId="0" applyBorder="1" applyAlignment="1">
      <alignment vertical="center"/>
    </xf>
    <xf numFmtId="0" fontId="0" fillId="24" borderId="39" xfId="0" applyFont="1" applyFill="1" applyBorder="1"/>
    <xf numFmtId="0" fontId="0" fillId="9" borderId="98" xfId="0" applyFill="1" applyBorder="1"/>
    <xf numFmtId="0" fontId="3" fillId="26" borderId="3" xfId="0" applyFont="1" applyFill="1" applyBorder="1"/>
    <xf numFmtId="0" fontId="3" fillId="41" borderId="3" xfId="0" applyFont="1" applyFill="1" applyBorder="1"/>
    <xf numFmtId="0" fontId="3" fillId="11" borderId="3" xfId="0" applyFont="1" applyFill="1" applyBorder="1"/>
    <xf numFmtId="0" fontId="0" fillId="24" borderId="6" xfId="0" applyFont="1" applyFill="1" applyBorder="1"/>
    <xf numFmtId="0" fontId="0" fillId="24" borderId="57" xfId="0" applyFont="1" applyFill="1" applyBorder="1"/>
    <xf numFmtId="0" fontId="0" fillId="8" borderId="0" xfId="0" applyFill="1" applyBorder="1"/>
    <xf numFmtId="0" fontId="8" fillId="32" borderId="102" xfId="0" applyFont="1" applyFill="1" applyBorder="1"/>
    <xf numFmtId="0" fontId="0" fillId="24" borderId="40" xfId="0" applyFill="1" applyBorder="1" applyProtection="1"/>
    <xf numFmtId="0" fontId="0" fillId="24" borderId="38" xfId="0" applyFill="1" applyBorder="1"/>
    <xf numFmtId="0" fontId="13" fillId="24" borderId="0" xfId="0" applyFont="1" applyFill="1" applyBorder="1" applyProtection="1"/>
    <xf numFmtId="0" fontId="0" fillId="24" borderId="30" xfId="0" applyFill="1" applyBorder="1" applyProtection="1">
      <protection hidden="1"/>
    </xf>
    <xf numFmtId="0" fontId="0" fillId="24" borderId="0" xfId="0" applyFill="1" applyBorder="1" applyProtection="1"/>
    <xf numFmtId="0" fontId="8" fillId="0" borderId="19" xfId="0" applyFont="1" applyBorder="1"/>
    <xf numFmtId="14" fontId="0" fillId="24" borderId="0" xfId="0" applyNumberFormat="1" applyFill="1" applyBorder="1"/>
    <xf numFmtId="0" fontId="0" fillId="24" borderId="30" xfId="0" applyFill="1" applyBorder="1"/>
    <xf numFmtId="0" fontId="8" fillId="0" borderId="4" xfId="0" applyFont="1" applyBorder="1"/>
    <xf numFmtId="0" fontId="0" fillId="24" borderId="29" xfId="0" applyFill="1" applyBorder="1"/>
    <xf numFmtId="0" fontId="12" fillId="24" borderId="0" xfId="0" applyFont="1" applyFill="1" applyBorder="1"/>
    <xf numFmtId="0" fontId="36" fillId="24" borderId="0" xfId="0" applyFont="1" applyFill="1" applyBorder="1"/>
    <xf numFmtId="0" fontId="0" fillId="24" borderId="0" xfId="0" applyFill="1" applyBorder="1" applyProtection="1">
      <protection hidden="1"/>
    </xf>
    <xf numFmtId="0" fontId="2" fillId="25" borderId="19" xfId="0" applyFont="1" applyFill="1" applyBorder="1"/>
    <xf numFmtId="0" fontId="8" fillId="24" borderId="0" xfId="0" applyFont="1" applyFill="1" applyBorder="1" applyProtection="1"/>
    <xf numFmtId="0" fontId="0" fillId="24" borderId="7" xfId="0" applyFill="1" applyBorder="1"/>
    <xf numFmtId="0" fontId="0" fillId="24" borderId="56" xfId="0" applyFill="1" applyBorder="1"/>
    <xf numFmtId="0" fontId="0" fillId="24" borderId="12" xfId="0" applyFill="1" applyBorder="1" applyProtection="1">
      <protection hidden="1"/>
    </xf>
    <xf numFmtId="0" fontId="0" fillId="9" borderId="40" xfId="0" applyFill="1" applyBorder="1"/>
    <xf numFmtId="0" fontId="0" fillId="9" borderId="38" xfId="0" applyFill="1" applyBorder="1"/>
    <xf numFmtId="0" fontId="3" fillId="8" borderId="109" xfId="0" applyFont="1" applyFill="1" applyBorder="1" applyAlignment="1" applyProtection="1">
      <alignment horizontal="center"/>
    </xf>
    <xf numFmtId="0" fontId="3" fillId="8" borderId="110" xfId="0" applyFont="1" applyFill="1" applyBorder="1" applyProtection="1"/>
    <xf numFmtId="0" fontId="21" fillId="12" borderId="99" xfId="0" applyFont="1" applyFill="1" applyBorder="1" applyAlignment="1" applyProtection="1">
      <alignment horizontal="right"/>
      <protection locked="0"/>
    </xf>
    <xf numFmtId="0" fontId="8" fillId="12" borderId="100" xfId="0" applyFont="1" applyFill="1" applyBorder="1" applyProtection="1">
      <protection locked="0"/>
    </xf>
    <xf numFmtId="0" fontId="21" fillId="12" borderId="111" xfId="0" applyFont="1" applyFill="1" applyBorder="1" applyAlignment="1" applyProtection="1">
      <alignment horizontal="right"/>
      <protection locked="0"/>
    </xf>
    <xf numFmtId="0" fontId="21" fillId="12" borderId="112" xfId="0" applyFont="1" applyFill="1" applyBorder="1" applyAlignment="1" applyProtection="1">
      <alignment horizontal="right"/>
      <protection locked="0"/>
    </xf>
    <xf numFmtId="0" fontId="0" fillId="24" borderId="89" xfId="0" applyFont="1" applyFill="1" applyBorder="1" applyAlignment="1" applyProtection="1">
      <alignment horizontal="center"/>
    </xf>
    <xf numFmtId="0" fontId="8" fillId="12" borderId="113" xfId="0" applyFont="1" applyFill="1" applyBorder="1" applyProtection="1">
      <protection locked="0"/>
    </xf>
    <xf numFmtId="0" fontId="8" fillId="9" borderId="2" xfId="0" applyFont="1" applyFill="1" applyBorder="1"/>
    <xf numFmtId="0" fontId="3" fillId="8" borderId="114" xfId="0" applyFont="1" applyFill="1" applyBorder="1" applyAlignment="1" applyProtection="1">
      <alignment horizontal="center"/>
    </xf>
    <xf numFmtId="0" fontId="3" fillId="8" borderId="115" xfId="0" applyFont="1" applyFill="1" applyBorder="1" applyProtection="1"/>
    <xf numFmtId="0" fontId="21" fillId="12" borderId="116" xfId="0" applyFont="1" applyFill="1" applyBorder="1" applyAlignment="1" applyProtection="1">
      <alignment horizontal="right"/>
      <protection locked="0"/>
    </xf>
    <xf numFmtId="0" fontId="8" fillId="12" borderId="117" xfId="0" applyFont="1" applyFill="1" applyBorder="1" applyProtection="1">
      <protection locked="0"/>
    </xf>
    <xf numFmtId="0" fontId="21" fillId="12" borderId="86" xfId="0" applyFont="1" applyFill="1" applyBorder="1" applyAlignment="1" applyProtection="1">
      <alignment horizontal="right"/>
      <protection locked="0"/>
    </xf>
    <xf numFmtId="0" fontId="8" fillId="12" borderId="87" xfId="0" applyFont="1" applyFill="1" applyBorder="1" applyProtection="1">
      <protection locked="0"/>
    </xf>
    <xf numFmtId="0" fontId="21" fillId="12" borderId="88" xfId="0" applyFont="1" applyFill="1" applyBorder="1" applyAlignment="1" applyProtection="1">
      <alignment horizontal="right"/>
      <protection locked="0"/>
    </xf>
    <xf numFmtId="0" fontId="8" fillId="12" borderId="89" xfId="0" applyFont="1" applyFill="1" applyBorder="1" applyProtection="1">
      <protection locked="0"/>
    </xf>
    <xf numFmtId="0" fontId="8" fillId="12" borderId="90" xfId="0" applyFont="1" applyFill="1" applyBorder="1" applyProtection="1">
      <protection locked="0"/>
    </xf>
    <xf numFmtId="0" fontId="0" fillId="37" borderId="109" xfId="0" applyFill="1" applyBorder="1" applyProtection="1"/>
    <xf numFmtId="0" fontId="6" fillId="17" borderId="110" xfId="0" applyFont="1" applyFill="1" applyBorder="1" applyProtection="1"/>
    <xf numFmtId="0" fontId="8" fillId="12" borderId="99" xfId="0" applyFont="1" applyFill="1" applyBorder="1" applyProtection="1">
      <protection locked="0"/>
    </xf>
    <xf numFmtId="0" fontId="0" fillId="48" borderId="100" xfId="0" applyFill="1" applyBorder="1" applyProtection="1"/>
    <xf numFmtId="0" fontId="8" fillId="12" borderId="86" xfId="0" applyFont="1" applyFill="1" applyBorder="1" applyProtection="1">
      <protection locked="0"/>
    </xf>
    <xf numFmtId="0" fontId="8" fillId="12" borderId="88" xfId="0" applyFont="1" applyFill="1" applyBorder="1" applyProtection="1">
      <protection locked="0"/>
    </xf>
    <xf numFmtId="0" fontId="27" fillId="12" borderId="89" xfId="1" applyFont="1" applyFill="1" applyBorder="1" applyAlignment="1" applyProtection="1">
      <alignment horizontal="right"/>
      <protection locked="0"/>
    </xf>
    <xf numFmtId="0" fontId="0" fillId="48" borderId="113" xfId="0" applyFill="1" applyBorder="1" applyProtection="1"/>
    <xf numFmtId="0" fontId="8" fillId="9" borderId="60" xfId="0" applyFont="1" applyFill="1" applyBorder="1"/>
    <xf numFmtId="0" fontId="0" fillId="26" borderId="100" xfId="0" applyFill="1" applyBorder="1" applyProtection="1"/>
    <xf numFmtId="0" fontId="0" fillId="26" borderId="87" xfId="0" applyFill="1" applyBorder="1" applyProtection="1"/>
    <xf numFmtId="0" fontId="0" fillId="26" borderId="90" xfId="0" applyFill="1" applyBorder="1" applyProtection="1"/>
    <xf numFmtId="0" fontId="8" fillId="47" borderId="10" xfId="0" applyFont="1" applyFill="1" applyBorder="1" applyProtection="1"/>
    <xf numFmtId="0" fontId="0" fillId="21" borderId="26" xfId="0" applyFill="1" applyBorder="1" applyProtection="1"/>
    <xf numFmtId="0" fontId="0" fillId="21" borderId="17" xfId="0" applyFill="1" applyBorder="1" applyProtection="1"/>
    <xf numFmtId="0" fontId="0" fillId="11" borderId="100" xfId="0" applyFill="1" applyBorder="1" applyProtection="1"/>
    <xf numFmtId="0" fontId="0" fillId="11" borderId="113" xfId="0" applyFill="1" applyBorder="1" applyProtection="1"/>
    <xf numFmtId="167" fontId="8" fillId="12" borderId="118" xfId="0" applyNumberFormat="1" applyFont="1" applyFill="1" applyBorder="1" applyProtection="1">
      <protection locked="0"/>
    </xf>
    <xf numFmtId="0" fontId="8" fillId="21" borderId="118" xfId="0" applyFont="1" applyFill="1" applyBorder="1" applyProtection="1">
      <protection locked="0"/>
    </xf>
    <xf numFmtId="14" fontId="8" fillId="12" borderId="118" xfId="0" applyNumberFormat="1" applyFont="1" applyFill="1" applyBorder="1" applyProtection="1">
      <protection locked="0"/>
    </xf>
    <xf numFmtId="0" fontId="2" fillId="17" borderId="77" xfId="0" applyFont="1" applyFill="1" applyBorder="1"/>
    <xf numFmtId="14" fontId="8" fillId="12" borderId="121" xfId="0" applyNumberFormat="1" applyFont="1" applyFill="1" applyBorder="1" applyProtection="1">
      <protection locked="0"/>
    </xf>
    <xf numFmtId="167" fontId="8" fillId="12" borderId="122" xfId="0" applyNumberFormat="1" applyFont="1" applyFill="1" applyBorder="1" applyProtection="1">
      <protection locked="0"/>
    </xf>
    <xf numFmtId="0" fontId="8" fillId="9" borderId="123" xfId="0" applyFont="1" applyFill="1" applyBorder="1"/>
    <xf numFmtId="0" fontId="0" fillId="24" borderId="124" xfId="0" applyFont="1" applyFill="1" applyBorder="1"/>
    <xf numFmtId="0" fontId="0" fillId="9" borderId="125" xfId="0" applyFill="1" applyBorder="1"/>
    <xf numFmtId="0" fontId="0" fillId="8" borderId="126" xfId="0" applyFill="1" applyBorder="1"/>
    <xf numFmtId="0" fontId="0" fillId="8" borderId="127" xfId="0" applyFill="1" applyBorder="1"/>
    <xf numFmtId="0" fontId="0" fillId="0" borderId="0" xfId="0" applyBorder="1"/>
    <xf numFmtId="0" fontId="12" fillId="24" borderId="0" xfId="0" applyFont="1" applyFill="1" applyAlignment="1">
      <alignment horizontal="center"/>
    </xf>
    <xf numFmtId="0" fontId="12" fillId="24" borderId="0" xfId="0" applyFont="1" applyFill="1"/>
    <xf numFmtId="0" fontId="0" fillId="24" borderId="0" xfId="0" applyFill="1"/>
    <xf numFmtId="0" fontId="6" fillId="24" borderId="0" xfId="0" applyFont="1" applyFill="1" applyBorder="1" applyAlignment="1" applyProtection="1">
      <alignment horizontal="left" vertical="center"/>
    </xf>
    <xf numFmtId="0" fontId="0" fillId="24" borderId="0" xfId="0" applyFill="1" applyProtection="1"/>
    <xf numFmtId="0" fontId="1" fillId="24" borderId="0" xfId="1" applyFill="1"/>
    <xf numFmtId="0" fontId="5" fillId="24" borderId="0" xfId="0" applyFont="1" applyFill="1" applyBorder="1" applyAlignment="1" applyProtection="1">
      <alignment horizontal="left"/>
    </xf>
    <xf numFmtId="0" fontId="4" fillId="24" borderId="30" xfId="0" applyFont="1" applyFill="1" applyBorder="1" applyAlignment="1" applyProtection="1">
      <alignment horizontal="left"/>
    </xf>
    <xf numFmtId="10" fontId="0" fillId="24" borderId="30" xfId="0" applyNumberFormat="1" applyFill="1" applyBorder="1" applyProtection="1"/>
    <xf numFmtId="10" fontId="0" fillId="20" borderId="30" xfId="0" applyNumberFormat="1" applyFill="1" applyBorder="1" applyAlignment="1" applyProtection="1">
      <alignment horizontal="center"/>
    </xf>
    <xf numFmtId="0" fontId="0" fillId="24" borderId="10" xfId="0" applyFill="1" applyBorder="1"/>
    <xf numFmtId="0" fontId="0" fillId="24" borderId="29" xfId="0" applyFill="1" applyBorder="1" applyProtection="1"/>
    <xf numFmtId="0" fontId="0" fillId="24" borderId="56" xfId="0" applyFill="1" applyBorder="1" applyProtection="1"/>
    <xf numFmtId="0" fontId="0" fillId="24" borderId="13" xfId="0" applyFill="1" applyBorder="1" applyProtection="1"/>
    <xf numFmtId="0" fontId="0" fillId="24" borderId="13" xfId="0" applyFill="1" applyBorder="1"/>
    <xf numFmtId="0" fontId="0" fillId="24" borderId="2" xfId="0" applyFill="1" applyBorder="1" applyProtection="1"/>
    <xf numFmtId="0" fontId="0" fillId="24" borderId="2" xfId="0" applyFill="1" applyBorder="1"/>
    <xf numFmtId="0" fontId="0" fillId="21" borderId="8" xfId="0" applyFill="1" applyBorder="1" applyProtection="1"/>
    <xf numFmtId="0" fontId="0" fillId="21" borderId="5" xfId="0" applyFill="1" applyBorder="1" applyProtection="1"/>
    <xf numFmtId="0" fontId="3" fillId="8" borderId="128" xfId="0" applyFont="1" applyFill="1" applyBorder="1" applyProtection="1"/>
    <xf numFmtId="0" fontId="3" fillId="24" borderId="29" xfId="0" applyFont="1" applyFill="1" applyBorder="1" applyProtection="1"/>
    <xf numFmtId="0" fontId="0" fillId="0" borderId="70" xfId="0" applyBorder="1" applyProtection="1">
      <protection hidden="1"/>
    </xf>
    <xf numFmtId="0" fontId="8" fillId="18" borderId="8" xfId="0" applyFont="1" applyFill="1" applyBorder="1"/>
    <xf numFmtId="0" fontId="0" fillId="18" borderId="38" xfId="0" applyFill="1" applyBorder="1"/>
    <xf numFmtId="0" fontId="0" fillId="18" borderId="10" xfId="0" applyFill="1" applyBorder="1"/>
    <xf numFmtId="0" fontId="12" fillId="24" borderId="38" xfId="0" applyFont="1" applyFill="1" applyBorder="1"/>
    <xf numFmtId="0" fontId="12" fillId="24" borderId="12" xfId="0" applyFont="1" applyFill="1" applyBorder="1"/>
    <xf numFmtId="0" fontId="2" fillId="0" borderId="13" xfId="0" applyFont="1" applyBorder="1" applyAlignment="1" applyProtection="1"/>
    <xf numFmtId="0" fontId="19" fillId="13" borderId="8" xfId="1" applyFont="1" applyFill="1" applyBorder="1" applyAlignment="1" applyProtection="1">
      <alignment horizontal="left" vertical="center"/>
    </xf>
    <xf numFmtId="0" fontId="9" fillId="30" borderId="7" xfId="0" quotePrefix="1" applyFont="1" applyFill="1" applyBorder="1" applyAlignment="1" applyProtection="1">
      <alignment horizontal="left" vertical="center"/>
    </xf>
    <xf numFmtId="0" fontId="0" fillId="24" borderId="10" xfId="0" applyFill="1" applyBorder="1" applyProtection="1"/>
    <xf numFmtId="0" fontId="9" fillId="13" borderId="7" xfId="0" quotePrefix="1" applyFont="1" applyFill="1" applyBorder="1" applyAlignment="1" applyProtection="1">
      <alignment horizontal="left" vertical="center"/>
    </xf>
    <xf numFmtId="0" fontId="0" fillId="0" borderId="0" xfId="0" applyFont="1"/>
    <xf numFmtId="10" fontId="3" fillId="20" borderId="0" xfId="0" applyNumberFormat="1" applyFont="1" applyFill="1" applyBorder="1" applyAlignment="1" applyProtection="1">
      <alignment horizontal="center"/>
    </xf>
    <xf numFmtId="0" fontId="3" fillId="8" borderId="5" xfId="0" applyFont="1" applyFill="1" applyBorder="1" applyProtection="1"/>
    <xf numFmtId="0" fontId="3" fillId="0" borderId="45" xfId="0" applyFont="1" applyFill="1" applyBorder="1" applyProtection="1"/>
    <xf numFmtId="0" fontId="9" fillId="26" borderId="8" xfId="1" applyFont="1" applyFill="1" applyBorder="1" applyAlignment="1" applyProtection="1">
      <alignment horizontal="left" vertical="center"/>
    </xf>
    <xf numFmtId="10" fontId="3" fillId="20" borderId="22" xfId="0" applyNumberFormat="1" applyFont="1" applyFill="1" applyBorder="1" applyAlignment="1" applyProtection="1">
      <alignment horizontal="center"/>
    </xf>
    <xf numFmtId="3" fontId="3" fillId="0" borderId="143" xfId="0" applyNumberFormat="1" applyFont="1" applyFill="1" applyBorder="1" applyAlignment="1" applyProtection="1">
      <alignment horizontal="center"/>
    </xf>
    <xf numFmtId="0" fontId="3" fillId="0" borderId="21" xfId="0" applyFont="1" applyFill="1" applyBorder="1" applyProtection="1"/>
    <xf numFmtId="10" fontId="3" fillId="20" borderId="145" xfId="0" applyNumberFormat="1" applyFont="1" applyFill="1" applyBorder="1" applyAlignment="1" applyProtection="1">
      <alignment horizontal="center"/>
    </xf>
    <xf numFmtId="10" fontId="3" fillId="8" borderId="146" xfId="0" applyNumberFormat="1" applyFont="1" applyFill="1" applyBorder="1" applyAlignment="1" applyProtection="1">
      <alignment horizontal="center"/>
    </xf>
    <xf numFmtId="3" fontId="3" fillId="8" borderId="141" xfId="0" applyNumberFormat="1" applyFont="1" applyFill="1" applyBorder="1" applyAlignment="1" applyProtection="1">
      <alignment horizontal="center"/>
    </xf>
    <xf numFmtId="10" fontId="6" fillId="20" borderId="54" xfId="0" applyNumberFormat="1" applyFont="1" applyFill="1" applyBorder="1" applyProtection="1"/>
    <xf numFmtId="10" fontId="3" fillId="0" borderId="143" xfId="0" applyNumberFormat="1" applyFont="1" applyFill="1" applyBorder="1" applyAlignment="1" applyProtection="1">
      <alignment horizontal="center"/>
    </xf>
    <xf numFmtId="0" fontId="3" fillId="0" borderId="138" xfId="0" applyFont="1" applyFill="1" applyBorder="1" applyAlignment="1" applyProtection="1">
      <alignment horizontal="right"/>
    </xf>
    <xf numFmtId="0" fontId="23" fillId="0" borderId="36" xfId="1" applyFont="1" applyFill="1" applyBorder="1" applyProtection="1"/>
    <xf numFmtId="3" fontId="3" fillId="8" borderId="142" xfId="0" applyNumberFormat="1" applyFont="1" applyFill="1" applyBorder="1" applyAlignment="1" applyProtection="1">
      <alignment horizontal="center"/>
    </xf>
    <xf numFmtId="0" fontId="23" fillId="0" borderId="144" xfId="1" applyFont="1" applyFill="1" applyBorder="1" applyProtection="1"/>
    <xf numFmtId="0" fontId="0" fillId="0" borderId="0" xfId="0"/>
    <xf numFmtId="10" fontId="3" fillId="20" borderId="147" xfId="0" applyNumberFormat="1" applyFont="1" applyFill="1" applyBorder="1" applyAlignment="1" applyProtection="1">
      <alignment horizontal="center"/>
    </xf>
    <xf numFmtId="10" fontId="3" fillId="20" borderId="148" xfId="0" applyNumberFormat="1" applyFont="1" applyFill="1" applyBorder="1" applyAlignment="1" applyProtection="1">
      <alignment horizontal="center"/>
    </xf>
    <xf numFmtId="0" fontId="6" fillId="20" borderId="30" xfId="0" quotePrefix="1" applyFont="1" applyFill="1" applyBorder="1" applyProtection="1"/>
    <xf numFmtId="10" fontId="0" fillId="20" borderId="147" xfId="0" applyNumberFormat="1" applyFill="1" applyBorder="1" applyAlignment="1" applyProtection="1">
      <alignment horizontal="center"/>
    </xf>
    <xf numFmtId="10" fontId="0" fillId="20" borderId="149" xfId="0" applyNumberFormat="1" applyFill="1" applyBorder="1" applyAlignment="1" applyProtection="1">
      <alignment horizontal="center"/>
    </xf>
    <xf numFmtId="0" fontId="9" fillId="8" borderId="139" xfId="0" applyFont="1" applyFill="1" applyBorder="1" applyAlignment="1" applyProtection="1">
      <alignment horizontal="center" vertical="center"/>
    </xf>
    <xf numFmtId="10" fontId="3" fillId="20" borderId="150" xfId="0" applyNumberFormat="1" applyFont="1" applyFill="1" applyBorder="1" applyAlignment="1" applyProtection="1">
      <alignment horizontal="center"/>
    </xf>
    <xf numFmtId="10" fontId="3" fillId="20" borderId="35" xfId="0" applyNumberFormat="1" applyFont="1" applyFill="1" applyBorder="1" applyAlignment="1" applyProtection="1">
      <alignment horizontal="center"/>
    </xf>
    <xf numFmtId="10" fontId="3" fillId="20" borderId="140" xfId="0" applyNumberFormat="1" applyFont="1" applyFill="1" applyBorder="1" applyAlignment="1" applyProtection="1">
      <alignment horizontal="center"/>
    </xf>
    <xf numFmtId="10" fontId="3" fillId="21" borderId="139" xfId="0" applyNumberFormat="1" applyFont="1" applyFill="1" applyBorder="1" applyAlignment="1" applyProtection="1">
      <alignment horizontal="center"/>
    </xf>
    <xf numFmtId="0" fontId="8" fillId="21" borderId="45" xfId="0" applyFont="1" applyFill="1" applyBorder="1" applyAlignment="1" applyProtection="1">
      <alignment horizontal="center"/>
    </xf>
    <xf numFmtId="0" fontId="3" fillId="17" borderId="2" xfId="0" applyFont="1" applyFill="1" applyBorder="1" applyAlignment="1" applyProtection="1">
      <alignment horizontal="left" vertical="center"/>
    </xf>
    <xf numFmtId="0" fontId="19" fillId="17" borderId="8" xfId="1" applyFont="1" applyFill="1" applyBorder="1" applyAlignment="1" applyProtection="1">
      <alignment horizontal="left" vertical="center"/>
    </xf>
    <xf numFmtId="0" fontId="9" fillId="17" borderId="24" xfId="0" applyFont="1" applyFill="1" applyBorder="1" applyAlignment="1" applyProtection="1">
      <alignment horizontal="left" vertical="center"/>
    </xf>
    <xf numFmtId="0" fontId="9" fillId="17" borderId="22" xfId="0" applyFont="1" applyFill="1" applyBorder="1" applyAlignment="1" applyProtection="1">
      <alignment horizontal="left" vertical="center"/>
    </xf>
    <xf numFmtId="0" fontId="3" fillId="0" borderId="41" xfId="0" applyFont="1" applyFill="1" applyBorder="1" applyAlignment="1" applyProtection="1"/>
    <xf numFmtId="0" fontId="3" fillId="0" borderId="4" xfId="0" applyFont="1" applyFill="1" applyBorder="1" applyAlignment="1" applyProtection="1"/>
    <xf numFmtId="0" fontId="3" fillId="0" borderId="14" xfId="0" applyFont="1" applyFill="1" applyBorder="1" applyAlignment="1" applyProtection="1"/>
    <xf numFmtId="0" fontId="3" fillId="0" borderId="24" xfId="0" applyFont="1" applyFill="1" applyBorder="1" applyAlignment="1" applyProtection="1"/>
    <xf numFmtId="0" fontId="9" fillId="31" borderId="8" xfId="0" applyFont="1" applyFill="1" applyBorder="1" applyAlignment="1" applyProtection="1">
      <alignment horizontal="center" vertical="center"/>
    </xf>
    <xf numFmtId="0" fontId="9" fillId="29" borderId="8" xfId="0" applyFont="1" applyFill="1" applyBorder="1" applyAlignment="1" applyProtection="1">
      <alignment horizontal="center" vertical="center"/>
    </xf>
    <xf numFmtId="0" fontId="9" fillId="26" borderId="8" xfId="0" applyFont="1" applyFill="1" applyBorder="1" applyAlignment="1" applyProtection="1">
      <alignment horizontal="center" vertical="center"/>
    </xf>
    <xf numFmtId="0" fontId="9" fillId="27" borderId="8" xfId="0" applyFont="1" applyFill="1" applyBorder="1" applyAlignment="1" applyProtection="1">
      <alignment horizontal="center" vertical="center"/>
    </xf>
    <xf numFmtId="0" fontId="9" fillId="28" borderId="8" xfId="0" applyFont="1" applyFill="1" applyBorder="1" applyAlignment="1" applyProtection="1">
      <alignment horizontal="center" vertical="center"/>
    </xf>
    <xf numFmtId="0" fontId="9" fillId="30" borderId="8" xfId="0" applyFont="1" applyFill="1" applyBorder="1" applyAlignment="1" applyProtection="1">
      <alignment horizontal="center" vertical="center"/>
    </xf>
    <xf numFmtId="0" fontId="9" fillId="28" borderId="5" xfId="0" applyFont="1" applyFill="1" applyBorder="1" applyAlignment="1" applyProtection="1">
      <alignment horizontal="center" vertical="center"/>
    </xf>
    <xf numFmtId="0" fontId="0" fillId="8" borderId="8" xfId="0" applyFill="1" applyBorder="1"/>
    <xf numFmtId="0" fontId="0" fillId="8" borderId="10" xfId="0" applyFill="1" applyBorder="1"/>
    <xf numFmtId="0" fontId="0" fillId="8" borderId="13" xfId="0" applyFill="1" applyBorder="1"/>
    <xf numFmtId="0" fontId="0" fillId="9" borderId="25" xfId="0" applyFill="1" applyBorder="1"/>
    <xf numFmtId="0" fontId="0" fillId="9" borderId="61" xfId="0" applyFill="1" applyBorder="1"/>
    <xf numFmtId="0" fontId="0" fillId="9" borderId="26" xfId="0" applyFill="1" applyBorder="1"/>
    <xf numFmtId="0" fontId="0" fillId="9" borderId="24" xfId="0" applyFill="1" applyBorder="1"/>
    <xf numFmtId="0" fontId="0" fillId="9" borderId="80" xfId="0" applyFill="1" applyBorder="1"/>
    <xf numFmtId="0" fontId="0" fillId="9" borderId="23" xfId="0" applyFill="1" applyBorder="1"/>
    <xf numFmtId="0" fontId="0" fillId="37" borderId="27" xfId="0" applyFill="1" applyBorder="1"/>
    <xf numFmtId="0" fontId="0" fillId="37" borderId="61" xfId="0" applyFill="1" applyBorder="1"/>
    <xf numFmtId="0" fontId="0" fillId="37" borderId="26" xfId="0" applyFill="1" applyBorder="1"/>
    <xf numFmtId="0" fontId="0" fillId="37" borderId="52" xfId="0" applyFill="1" applyBorder="1"/>
    <xf numFmtId="0" fontId="0" fillId="37" borderId="37" xfId="0" applyFill="1" applyBorder="1"/>
    <xf numFmtId="0" fontId="0" fillId="37" borderId="17" xfId="0" applyFill="1" applyBorder="1"/>
    <xf numFmtId="0" fontId="0" fillId="37" borderId="49" xfId="0" applyFill="1" applyBorder="1"/>
    <xf numFmtId="0" fontId="0" fillId="37" borderId="80" xfId="0" applyFill="1" applyBorder="1"/>
    <xf numFmtId="0" fontId="0" fillId="37" borderId="23" xfId="0" applyFill="1" applyBorder="1"/>
    <xf numFmtId="0" fontId="16" fillId="0" borderId="29" xfId="0" applyFont="1" applyBorder="1" applyAlignment="1" applyProtection="1">
      <alignment horizontal="center" vertical="top"/>
    </xf>
    <xf numFmtId="0" fontId="16" fillId="0" borderId="30" xfId="0" applyFont="1" applyBorder="1" applyAlignment="1" applyProtection="1">
      <alignment horizontal="center" vertical="top"/>
    </xf>
    <xf numFmtId="0" fontId="16" fillId="0" borderId="7" xfId="0" applyFont="1" applyBorder="1" applyAlignment="1" applyProtection="1">
      <alignment horizontal="center" vertical="top"/>
    </xf>
    <xf numFmtId="0" fontId="16" fillId="0" borderId="12" xfId="0" applyFont="1" applyBorder="1" applyAlignment="1" applyProtection="1">
      <alignment horizontal="center" vertical="top"/>
    </xf>
    <xf numFmtId="0" fontId="16" fillId="0" borderId="0" xfId="0" applyFont="1" applyBorder="1" applyAlignment="1" applyProtection="1">
      <alignment horizontal="center" vertical="top"/>
    </xf>
    <xf numFmtId="0" fontId="1" fillId="0" borderId="29" xfId="1" applyBorder="1" applyAlignment="1" applyProtection="1">
      <alignment horizontal="center" vertical="top"/>
    </xf>
    <xf numFmtId="0" fontId="1" fillId="0" borderId="0" xfId="1" applyBorder="1" applyAlignment="1" applyProtection="1">
      <alignment horizontal="center" vertical="top"/>
    </xf>
    <xf numFmtId="0" fontId="1" fillId="0" borderId="30" xfId="1" applyBorder="1" applyAlignment="1" applyProtection="1">
      <alignment horizontal="center" vertical="top"/>
    </xf>
    <xf numFmtId="0" fontId="0" fillId="8" borderId="8" xfId="0" applyFill="1" applyBorder="1" applyAlignment="1" applyProtection="1"/>
    <xf numFmtId="0" fontId="0" fillId="8" borderId="13" xfId="0" applyFill="1" applyBorder="1" applyAlignment="1" applyProtection="1"/>
    <xf numFmtId="0" fontId="0" fillId="8" borderId="10" xfId="0" applyFill="1" applyBorder="1" applyAlignment="1" applyProtection="1"/>
    <xf numFmtId="0" fontId="10" fillId="16" borderId="14" xfId="0" applyFont="1" applyFill="1" applyBorder="1" applyProtection="1"/>
    <xf numFmtId="0" fontId="10" fillId="16" borderId="17" xfId="0" applyFont="1" applyFill="1" applyBorder="1" applyProtection="1"/>
    <xf numFmtId="0" fontId="0" fillId="15" borderId="14" xfId="0" applyFill="1" applyBorder="1" applyProtection="1"/>
    <xf numFmtId="0" fontId="0" fillId="15" borderId="17" xfId="0" applyFill="1" applyBorder="1" applyProtection="1"/>
    <xf numFmtId="0" fontId="15" fillId="19" borderId="14" xfId="0" applyFont="1" applyFill="1" applyBorder="1" applyProtection="1"/>
    <xf numFmtId="0" fontId="15" fillId="19" borderId="17" xfId="0" applyFont="1" applyFill="1" applyBorder="1" applyProtection="1"/>
    <xf numFmtId="0" fontId="0" fillId="14" borderId="24" xfId="0" applyFill="1" applyBorder="1" applyProtection="1"/>
    <xf numFmtId="0" fontId="0" fillId="14" borderId="23" xfId="0" applyFill="1" applyBorder="1" applyProtection="1"/>
    <xf numFmtId="0" fontId="2" fillId="0" borderId="8" xfId="0" applyFont="1" applyBorder="1" applyProtection="1"/>
    <xf numFmtId="0" fontId="2" fillId="0" borderId="13" xfId="0" applyFont="1" applyBorder="1" applyProtection="1"/>
    <xf numFmtId="0" fontId="2" fillId="0" borderId="10" xfId="0" applyFont="1" applyBorder="1" applyProtection="1"/>
    <xf numFmtId="0" fontId="3" fillId="0" borderId="13" xfId="0" applyFont="1" applyBorder="1" applyProtection="1"/>
    <xf numFmtId="0" fontId="3" fillId="0" borderId="10" xfId="0" applyFont="1" applyBorder="1" applyProtection="1"/>
    <xf numFmtId="0" fontId="12" fillId="24" borderId="29" xfId="0" applyFont="1" applyFill="1" applyBorder="1" applyProtection="1"/>
    <xf numFmtId="0" fontId="12" fillId="24" borderId="30" xfId="0" applyFont="1" applyFill="1" applyBorder="1" applyProtection="1"/>
    <xf numFmtId="0" fontId="31" fillId="24" borderId="29" xfId="0" applyFont="1" applyFill="1" applyBorder="1"/>
    <xf numFmtId="0" fontId="31" fillId="24" borderId="30" xfId="0" applyFont="1" applyFill="1" applyBorder="1"/>
    <xf numFmtId="0" fontId="2" fillId="0" borderId="8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3" fillId="24" borderId="13" xfId="0" applyFont="1" applyFill="1" applyBorder="1" applyAlignment="1" applyProtection="1">
      <alignment horizontal="center"/>
    </xf>
    <xf numFmtId="0" fontId="0" fillId="37" borderId="24" xfId="0" applyFill="1" applyBorder="1"/>
    <xf numFmtId="0" fontId="0" fillId="37" borderId="14" xfId="0" applyFill="1" applyBorder="1"/>
    <xf numFmtId="0" fontId="1" fillId="0" borderId="7" xfId="1" applyBorder="1" applyAlignment="1" applyProtection="1">
      <alignment horizontal="center" vertical="top"/>
    </xf>
    <xf numFmtId="0" fontId="1" fillId="0" borderId="56" xfId="1" applyBorder="1" applyAlignment="1" applyProtection="1">
      <alignment horizontal="center" vertical="top"/>
    </xf>
    <xf numFmtId="0" fontId="31" fillId="24" borderId="56" xfId="0" applyFont="1" applyFill="1" applyBorder="1"/>
    <xf numFmtId="0" fontId="12" fillId="24" borderId="0" xfId="0" applyFont="1" applyFill="1" applyBorder="1" applyProtection="1"/>
    <xf numFmtId="0" fontId="16" fillId="0" borderId="2" xfId="0" applyFont="1" applyBorder="1" applyAlignment="1" applyProtection="1">
      <alignment horizontal="center" vertical="top"/>
    </xf>
    <xf numFmtId="0" fontId="16" fillId="0" borderId="40" xfId="0" applyFont="1" applyBorder="1" applyAlignment="1" applyProtection="1">
      <alignment horizontal="center" vertical="top"/>
    </xf>
    <xf numFmtId="0" fontId="12" fillId="24" borderId="40" xfId="0" applyFont="1" applyFill="1" applyBorder="1" applyProtection="1"/>
    <xf numFmtId="0" fontId="8" fillId="9" borderId="22" xfId="0" applyFont="1" applyFill="1" applyBorder="1"/>
    <xf numFmtId="0" fontId="8" fillId="9" borderId="61" xfId="0" applyFont="1" applyFill="1" applyBorder="1"/>
    <xf numFmtId="0" fontId="8" fillId="9" borderId="26" xfId="0" applyFont="1" applyFill="1" applyBorder="1"/>
    <xf numFmtId="0" fontId="8" fillId="9" borderId="24" xfId="0" applyFont="1" applyFill="1" applyBorder="1"/>
    <xf numFmtId="0" fontId="8" fillId="9" borderId="80" xfId="0" applyFont="1" applyFill="1" applyBorder="1"/>
    <xf numFmtId="0" fontId="8" fillId="9" borderId="23" xfId="0" applyFont="1" applyFill="1" applyBorder="1"/>
    <xf numFmtId="0" fontId="8" fillId="9" borderId="8" xfId="0" applyFont="1" applyFill="1" applyBorder="1"/>
    <xf numFmtId="0" fontId="8" fillId="9" borderId="13" xfId="0" applyFont="1" applyFill="1" applyBorder="1"/>
    <xf numFmtId="0" fontId="8" fillId="9" borderId="10" xfId="0" applyFont="1" applyFill="1" applyBorder="1"/>
    <xf numFmtId="0" fontId="0" fillId="0" borderId="29" xfId="0" applyBorder="1"/>
    <xf numFmtId="0" fontId="0" fillId="0" borderId="0" xfId="0" applyBorder="1"/>
    <xf numFmtId="0" fontId="27" fillId="0" borderId="68" xfId="1" applyFont="1" applyBorder="1"/>
    <xf numFmtId="0" fontId="27" fillId="0" borderId="69" xfId="1" applyFont="1" applyBorder="1"/>
    <xf numFmtId="0" fontId="27" fillId="0" borderId="71" xfId="1" applyFont="1" applyBorder="1"/>
    <xf numFmtId="0" fontId="27" fillId="0" borderId="72" xfId="1" applyFont="1" applyBorder="1"/>
    <xf numFmtId="0" fontId="27" fillId="0" borderId="73" xfId="1" applyFont="1" applyBorder="1"/>
    <xf numFmtId="0" fontId="27" fillId="0" borderId="91" xfId="1" applyFont="1" applyBorder="1"/>
    <xf numFmtId="0" fontId="2" fillId="18" borderId="8" xfId="0" applyFont="1" applyFill="1" applyBorder="1" applyAlignment="1">
      <alignment horizontal="center"/>
    </xf>
    <xf numFmtId="0" fontId="2" fillId="18" borderId="56" xfId="0" applyFont="1" applyFill="1" applyBorder="1" applyAlignment="1">
      <alignment horizontal="center"/>
    </xf>
    <xf numFmtId="0" fontId="2" fillId="18" borderId="10" xfId="0" applyFont="1" applyFill="1" applyBorder="1" applyAlignment="1">
      <alignment horizontal="center"/>
    </xf>
    <xf numFmtId="0" fontId="8" fillId="26" borderId="106" xfId="0" applyFont="1" applyFill="1" applyBorder="1" applyAlignment="1">
      <alignment horizontal="center"/>
    </xf>
    <xf numFmtId="0" fontId="8" fillId="26" borderId="107" xfId="0" applyFont="1" applyFill="1" applyBorder="1" applyAlignment="1">
      <alignment horizontal="center"/>
    </xf>
    <xf numFmtId="0" fontId="8" fillId="26" borderId="108" xfId="0" applyFont="1" applyFill="1" applyBorder="1" applyAlignment="1">
      <alignment horizontal="center"/>
    </xf>
    <xf numFmtId="0" fontId="8" fillId="30" borderId="106" xfId="0" applyFont="1" applyFill="1" applyBorder="1" applyAlignment="1">
      <alignment horizontal="center"/>
    </xf>
    <xf numFmtId="0" fontId="8" fillId="30" borderId="107" xfId="0" applyFont="1" applyFill="1" applyBorder="1" applyAlignment="1">
      <alignment horizontal="center"/>
    </xf>
    <xf numFmtId="0" fontId="8" fillId="30" borderId="108" xfId="0" applyFont="1" applyFill="1" applyBorder="1" applyAlignment="1">
      <alignment horizontal="center"/>
    </xf>
    <xf numFmtId="0" fontId="2" fillId="26" borderId="119" xfId="0" applyFont="1" applyFill="1" applyBorder="1" applyAlignment="1">
      <alignment horizontal="center"/>
    </xf>
    <xf numFmtId="0" fontId="2" fillId="26" borderId="56" xfId="0" applyFont="1" applyFill="1" applyBorder="1" applyAlignment="1">
      <alignment horizontal="center"/>
    </xf>
    <xf numFmtId="0" fontId="2" fillId="26" borderId="120" xfId="0" applyFont="1" applyFill="1" applyBorder="1" applyAlignment="1">
      <alignment horizontal="center"/>
    </xf>
    <xf numFmtId="0" fontId="2" fillId="41" borderId="119" xfId="0" applyFont="1" applyFill="1" applyBorder="1" applyAlignment="1">
      <alignment horizontal="center"/>
    </xf>
    <xf numFmtId="0" fontId="2" fillId="41" borderId="56" xfId="0" applyFont="1" applyFill="1" applyBorder="1" applyAlignment="1">
      <alignment horizontal="center"/>
    </xf>
    <xf numFmtId="0" fontId="2" fillId="41" borderId="108" xfId="0" applyFont="1" applyFill="1" applyBorder="1" applyAlignment="1">
      <alignment horizontal="center"/>
    </xf>
    <xf numFmtId="0" fontId="2" fillId="11" borderId="106" xfId="0" applyFont="1" applyFill="1" applyBorder="1" applyAlignment="1">
      <alignment horizontal="center"/>
    </xf>
    <xf numFmtId="0" fontId="2" fillId="11" borderId="107" xfId="0" applyFont="1" applyFill="1" applyBorder="1" applyAlignment="1">
      <alignment horizontal="center"/>
    </xf>
    <xf numFmtId="0" fontId="2" fillId="11" borderId="108" xfId="0" applyFont="1" applyFill="1" applyBorder="1" applyAlignment="1">
      <alignment horizontal="center"/>
    </xf>
    <xf numFmtId="0" fontId="28" fillId="9" borderId="63" xfId="1" applyFont="1" applyFill="1" applyBorder="1" applyAlignment="1"/>
    <xf numFmtId="0" fontId="28" fillId="9" borderId="72" xfId="1" applyFont="1" applyFill="1" applyBorder="1" applyAlignment="1"/>
    <xf numFmtId="0" fontId="28" fillId="0" borderId="63" xfId="1" applyFont="1" applyBorder="1"/>
    <xf numFmtId="0" fontId="28" fillId="0" borderId="72" xfId="1" applyFont="1" applyBorder="1"/>
    <xf numFmtId="0" fontId="28" fillId="0" borderId="75" xfId="1" applyFont="1" applyFill="1" applyBorder="1"/>
    <xf numFmtId="0" fontId="28" fillId="0" borderId="91" xfId="1" applyFont="1" applyFill="1" applyBorder="1"/>
    <xf numFmtId="0" fontId="0" fillId="0" borderId="103" xfId="0" applyFill="1" applyBorder="1"/>
    <xf numFmtId="0" fontId="0" fillId="0" borderId="104" xfId="0" applyFill="1" applyBorder="1"/>
    <xf numFmtId="0" fontId="0" fillId="0" borderId="105" xfId="0" applyFill="1" applyBorder="1"/>
    <xf numFmtId="0" fontId="0" fillId="0" borderId="62" xfId="0" applyFill="1" applyBorder="1"/>
    <xf numFmtId="0" fontId="0" fillId="0" borderId="63" xfId="0" applyFill="1" applyBorder="1"/>
    <xf numFmtId="0" fontId="0" fillId="0" borderId="72" xfId="0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4.9989318521683403E-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4.9989318521683403E-2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</dxfs>
  <tableStyles count="0" defaultTableStyle="TableStyleMedium2" defaultPivotStyle="PivotStyleLight16"/>
  <colors>
    <mruColors>
      <color rgb="FFAAFF71"/>
      <color rgb="FFBD0B9B"/>
      <color rgb="FF95097A"/>
      <color rgb="FFFFD13F"/>
      <color rgb="FFFFFF75"/>
      <color rgb="FFFFFF4B"/>
      <color rgb="FFFFFFA7"/>
      <color rgb="FFFFFF99"/>
      <color rgb="FF63BE7B"/>
      <color rgb="FF3E5F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38100</xdr:rowOff>
    </xdr:from>
    <xdr:to>
      <xdr:col>6</xdr:col>
      <xdr:colOff>396240</xdr:colOff>
      <xdr:row>56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9496425"/>
          <a:ext cx="3444240" cy="1996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262890</xdr:colOff>
      <xdr:row>59</xdr:row>
      <xdr:rowOff>53340</xdr:rowOff>
    </xdr:from>
    <xdr:to>
      <xdr:col>6</xdr:col>
      <xdr:colOff>567690</xdr:colOff>
      <xdr:row>69</xdr:row>
      <xdr:rowOff>64770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72490" y="12026265"/>
          <a:ext cx="3352800" cy="1935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365760</xdr:colOff>
      <xdr:row>59</xdr:row>
      <xdr:rowOff>7620</xdr:rowOff>
    </xdr:from>
    <xdr:to>
      <xdr:col>13</xdr:col>
      <xdr:colOff>0</xdr:colOff>
      <xdr:row>68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32960" y="11980545"/>
          <a:ext cx="3291840" cy="1897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60960</xdr:rowOff>
    </xdr:from>
    <xdr:to>
      <xdr:col>6</xdr:col>
      <xdr:colOff>381000</xdr:colOff>
      <xdr:row>84</xdr:row>
      <xdr:rowOff>156210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14948535"/>
          <a:ext cx="34290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68580</xdr:rowOff>
    </xdr:from>
    <xdr:to>
      <xdr:col>6</xdr:col>
      <xdr:colOff>289560</xdr:colOff>
      <xdr:row>111</xdr:row>
      <xdr:rowOff>41910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17680305"/>
          <a:ext cx="3337560" cy="441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160020</xdr:rowOff>
    </xdr:from>
    <xdr:to>
      <xdr:col>4</xdr:col>
      <xdr:colOff>228600</xdr:colOff>
      <xdr:row>130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22800945"/>
          <a:ext cx="2057400" cy="2887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45720</xdr:rowOff>
    </xdr:from>
    <xdr:to>
      <xdr:col>4</xdr:col>
      <xdr:colOff>228600</xdr:colOff>
      <xdr:row>152</xdr:row>
      <xdr:rowOff>68580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27106245"/>
          <a:ext cx="205740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30480</xdr:rowOff>
    </xdr:from>
    <xdr:to>
      <xdr:col>6</xdr:col>
      <xdr:colOff>99060</xdr:colOff>
      <xdr:row>178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33558480"/>
          <a:ext cx="3147060" cy="156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</xdr:colOff>
      <xdr:row>15</xdr:row>
      <xdr:rowOff>22860</xdr:rowOff>
    </xdr:from>
    <xdr:to>
      <xdr:col>17</xdr:col>
      <xdr:colOff>219075</xdr:colOff>
      <xdr:row>16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1381" b="12500"/>
        <a:stretch/>
      </xdr:blipFill>
      <xdr:spPr bwMode="auto">
        <a:xfrm>
          <a:off x="7345680" y="3175635"/>
          <a:ext cx="3236595" cy="253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</xdr:colOff>
      <xdr:row>8</xdr:row>
      <xdr:rowOff>0</xdr:rowOff>
    </xdr:from>
    <xdr:to>
      <xdr:col>18</xdr:col>
      <xdr:colOff>247650</xdr:colOff>
      <xdr:row>12</xdr:row>
      <xdr:rowOff>133247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91400" y="1685925"/>
          <a:ext cx="3905250" cy="89524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25</xdr:col>
      <xdr:colOff>152400</xdr:colOff>
      <xdr:row>12</xdr:row>
      <xdr:rowOff>138671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725275" y="1685925"/>
          <a:ext cx="3905250" cy="90067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20</xdr:row>
      <xdr:rowOff>47625</xdr:rowOff>
    </xdr:from>
    <xdr:to>
      <xdr:col>16</xdr:col>
      <xdr:colOff>580877</xdr:colOff>
      <xdr:row>25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00525"/>
          <a:ext cx="2981177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85725</xdr:colOff>
      <xdr:row>18</xdr:row>
      <xdr:rowOff>66675</xdr:rowOff>
    </xdr:from>
    <xdr:to>
      <xdr:col>25</xdr:col>
      <xdr:colOff>48785</xdr:colOff>
      <xdr:row>29</xdr:row>
      <xdr:rowOff>19050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3819525"/>
          <a:ext cx="301106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161925</xdr:colOff>
      <xdr:row>95</xdr:row>
      <xdr:rowOff>47625</xdr:rowOff>
    </xdr:from>
    <xdr:to>
      <xdr:col>19</xdr:col>
      <xdr:colOff>114300</xdr:colOff>
      <xdr:row>108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19030950"/>
          <a:ext cx="31432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171450</xdr:colOff>
      <xdr:row>51</xdr:row>
      <xdr:rowOff>152400</xdr:rowOff>
    </xdr:from>
    <xdr:to>
      <xdr:col>24</xdr:col>
      <xdr:colOff>28575</xdr:colOff>
      <xdr:row>62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0582275"/>
          <a:ext cx="61912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152400</xdr:colOff>
      <xdr:row>65</xdr:row>
      <xdr:rowOff>76200</xdr:rowOff>
    </xdr:from>
    <xdr:to>
      <xdr:col>20</xdr:col>
      <xdr:colOff>142875</xdr:colOff>
      <xdr:row>72</xdr:row>
      <xdr:rowOff>123825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3211175"/>
          <a:ext cx="38862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43</xdr:row>
      <xdr:rowOff>28575</xdr:rowOff>
    </xdr:from>
    <xdr:to>
      <xdr:col>21</xdr:col>
      <xdr:colOff>247650</xdr:colOff>
      <xdr:row>47</xdr:row>
      <xdr:rowOff>171450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8896350"/>
          <a:ext cx="4686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34</xdr:row>
      <xdr:rowOff>47625</xdr:rowOff>
    </xdr:from>
    <xdr:to>
      <xdr:col>18</xdr:col>
      <xdr:colOff>9525</xdr:colOff>
      <xdr:row>38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7134225"/>
          <a:ext cx="24574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</xdr:colOff>
      <xdr:row>75</xdr:row>
      <xdr:rowOff>19050</xdr:rowOff>
    </xdr:from>
    <xdr:to>
      <xdr:col>21</xdr:col>
      <xdr:colOff>257175</xdr:colOff>
      <xdr:row>79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097125"/>
          <a:ext cx="4686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152400</xdr:colOff>
      <xdr:row>82</xdr:row>
      <xdr:rowOff>28575</xdr:rowOff>
    </xdr:from>
    <xdr:to>
      <xdr:col>21</xdr:col>
      <xdr:colOff>333375</xdr:colOff>
      <xdr:row>86</xdr:row>
      <xdr:rowOff>171450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6459200"/>
          <a:ext cx="4686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21</xdr:row>
      <xdr:rowOff>161926</xdr:rowOff>
    </xdr:from>
    <xdr:to>
      <xdr:col>3</xdr:col>
      <xdr:colOff>542925</xdr:colOff>
      <xdr:row>26</xdr:row>
      <xdr:rowOff>5081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505326"/>
          <a:ext cx="1704975" cy="795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133351</xdr:colOff>
      <xdr:row>7</xdr:row>
      <xdr:rowOff>47626</xdr:rowOff>
    </xdr:from>
    <xdr:to>
      <xdr:col>3</xdr:col>
      <xdr:colOff>403375</xdr:colOff>
      <xdr:row>12</xdr:row>
      <xdr:rowOff>85726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42951" y="1543051"/>
          <a:ext cx="1489224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3</xdr:row>
      <xdr:rowOff>19051</xdr:rowOff>
    </xdr:from>
    <xdr:to>
      <xdr:col>8</xdr:col>
      <xdr:colOff>428626</xdr:colOff>
      <xdr:row>4</xdr:row>
      <xdr:rowOff>26987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57226" y="723901"/>
          <a:ext cx="4648200" cy="19843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17</xdr:row>
      <xdr:rowOff>45720</xdr:rowOff>
    </xdr:from>
    <xdr:to>
      <xdr:col>8</xdr:col>
      <xdr:colOff>403860</xdr:colOff>
      <xdr:row>18</xdr:row>
      <xdr:rowOff>44131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2460" y="3598545"/>
          <a:ext cx="4648200" cy="198436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4</xdr:row>
      <xdr:rowOff>76200</xdr:rowOff>
    </xdr:from>
    <xdr:to>
      <xdr:col>19</xdr:col>
      <xdr:colOff>333375</xdr:colOff>
      <xdr:row>5</xdr:row>
      <xdr:rowOff>74611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410450" y="971550"/>
          <a:ext cx="4648200" cy="19843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33</xdr:row>
      <xdr:rowOff>45720</xdr:rowOff>
    </xdr:from>
    <xdr:to>
      <xdr:col>8</xdr:col>
      <xdr:colOff>403860</xdr:colOff>
      <xdr:row>34</xdr:row>
      <xdr:rowOff>53656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2460" y="6941820"/>
          <a:ext cx="4648200" cy="198436"/>
        </a:xfrm>
        <a:prstGeom prst="rect">
          <a:avLst/>
        </a:prstGeom>
      </xdr:spPr>
    </xdr:pic>
    <xdr:clientData/>
  </xdr:twoCellAnchor>
  <xdr:twoCellAnchor editAs="oneCell">
    <xdr:from>
      <xdr:col>5</xdr:col>
      <xdr:colOff>5711</xdr:colOff>
      <xdr:row>22</xdr:row>
      <xdr:rowOff>66675</xdr:rowOff>
    </xdr:from>
    <xdr:to>
      <xdr:col>9</xdr:col>
      <xdr:colOff>485775</xdr:colOff>
      <xdr:row>25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-1913" r="36760"/>
        <a:stretch/>
      </xdr:blipFill>
      <xdr:spPr>
        <a:xfrm>
          <a:off x="3053711" y="4600575"/>
          <a:ext cx="2918464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37</xdr:row>
      <xdr:rowOff>95250</xdr:rowOff>
    </xdr:from>
    <xdr:to>
      <xdr:col>6</xdr:col>
      <xdr:colOff>439481</xdr:colOff>
      <xdr:row>40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6750" y="7772400"/>
          <a:ext cx="3430331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8</xdr:col>
      <xdr:colOff>581025</xdr:colOff>
      <xdr:row>133</xdr:row>
      <xdr:rowOff>175615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26279475"/>
          <a:ext cx="4848225" cy="1756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8</xdr:col>
      <xdr:colOff>561975</xdr:colOff>
      <xdr:row>155</xdr:row>
      <xdr:rowOff>174925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0508575"/>
          <a:ext cx="4829175" cy="1749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162</xdr:row>
      <xdr:rowOff>123825</xdr:rowOff>
    </xdr:from>
    <xdr:to>
      <xdr:col>9</xdr:col>
      <xdr:colOff>295985</xdr:colOff>
      <xdr:row>166</xdr:row>
      <xdr:rowOff>181089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95325" y="32108775"/>
          <a:ext cx="5087060" cy="819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.amazon.com/bin/view/SLAM-Repo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.amazon.com/bin/view/SLAM-Repor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.amazon.com/bin/view/SLAM-Repor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mail-list.amazon.com/email-list/expand-list/slam-ko-report" TargetMode="External"/><Relationship Id="rId2" Type="http://schemas.openxmlformats.org/officeDocument/2006/relationships/hyperlink" Target="https://w.amazon.com/bin/view/SLAM-Report" TargetMode="External"/><Relationship Id="rId1" Type="http://schemas.openxmlformats.org/officeDocument/2006/relationships/hyperlink" Target="mailto:slam-ko-report-admin@amazon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.amazon.com/bin/view/SLAM-Report/" TargetMode="External"/><Relationship Id="rId1" Type="http://schemas.openxmlformats.org/officeDocument/2006/relationships/hyperlink" Target="https://tiny.amazon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V116"/>
  <sheetViews>
    <sheetView tabSelected="1" workbookViewId="0">
      <selection activeCell="K6" sqref="K6"/>
    </sheetView>
  </sheetViews>
  <sheetFormatPr defaultRowHeight="15" x14ac:dyDescent="0.25"/>
  <cols>
    <col min="1" max="18" width="16.7109375" customWidth="1"/>
    <col min="20" max="20" width="0" hidden="1" customWidth="1"/>
    <col min="21" max="22" width="9.140625" hidden="1" customWidth="1"/>
    <col min="23" max="23" width="0" hidden="1" customWidth="1"/>
  </cols>
  <sheetData>
    <row r="1" spans="1:19" s="2" customFormat="1" ht="15" customHeight="1" thickBot="1" x14ac:dyDescent="0.3">
      <c r="A1" s="43" t="s">
        <v>6</v>
      </c>
      <c r="B1" s="44">
        <f>DATEVALUE(LEFT(DATA!A7,10))</f>
        <v>44780</v>
      </c>
      <c r="C1" s="45" t="str">
        <f>MID(DATA!A7,11,6)</f>
        <v xml:space="preserve"> 11:00</v>
      </c>
      <c r="D1" s="578" t="s">
        <v>57</v>
      </c>
      <c r="E1" s="582"/>
      <c r="F1" s="579"/>
      <c r="G1" s="46" t="s">
        <v>32</v>
      </c>
      <c r="H1" s="47" t="str">
        <f ca="1">'Site Setup'!$R$5</f>
        <v>DSM5</v>
      </c>
      <c r="I1" s="2" t="s">
        <v>156</v>
      </c>
      <c r="J1" s="20" t="s">
        <v>332</v>
      </c>
      <c r="K1" s="141" t="str">
        <f ca="1">'Site Setup'!B17</f>
        <v>https://monitorportal.amazon.com/igraph?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T12H&amp;EndTime1=-PT0H&amp;TZ=CST6CDT@TZ%3A%20CST6CDT</v>
      </c>
      <c r="L1" s="563" t="s">
        <v>48</v>
      </c>
      <c r="M1" s="564"/>
      <c r="N1" s="564"/>
      <c r="O1" s="565"/>
      <c r="P1" s="486"/>
      <c r="Q1" s="486"/>
      <c r="R1" s="486"/>
      <c r="S1" s="486"/>
    </row>
    <row r="2" spans="1:19" s="2" customFormat="1" ht="15" customHeight="1" thickBot="1" x14ac:dyDescent="0.3">
      <c r="A2" s="49" t="s">
        <v>7</v>
      </c>
      <c r="B2" s="50">
        <f>DATEVALUE(LEFT(LOOKUP(2,1/(DATA!A:A&lt;&gt;""),DATA!A:A),10))</f>
        <v>44780</v>
      </c>
      <c r="C2" s="51" t="str">
        <f>MID(LOOKUP(2,1/(DATA!A:A&lt;&gt;""),DATA!A:A),11,6)</f>
        <v xml:space="preserve"> 20:00</v>
      </c>
      <c r="D2" s="583" t="s">
        <v>179</v>
      </c>
      <c r="E2" s="584"/>
      <c r="F2" s="585"/>
      <c r="G2" s="52" t="s">
        <v>27</v>
      </c>
      <c r="H2" s="53" t="str">
        <f>"Data = "&amp;'Site Setup'!E8</f>
        <v>Data = DSM5</v>
      </c>
      <c r="I2" s="2" t="s">
        <v>157</v>
      </c>
      <c r="J2" s="196" t="s">
        <v>333</v>
      </c>
      <c r="K2" s="197" t="str">
        <f ca="1">'Site Setup'!B18</f>
        <v>https://monitorportal.amazon.com/igraph?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8D&amp;EndTime1=-PT0H&amp;TZ=CST6CDT@TZ%3A%20CST6CDT</v>
      </c>
      <c r="L2" s="566" t="s">
        <v>48</v>
      </c>
      <c r="M2" s="567"/>
      <c r="N2" s="567"/>
      <c r="O2" s="568"/>
      <c r="P2" s="486"/>
      <c r="Q2" s="486"/>
      <c r="R2" s="486"/>
      <c r="S2" s="486"/>
    </row>
    <row r="3" spans="1:19" ht="16.5" thickBot="1" x14ac:dyDescent="0.3">
      <c r="A3" s="54" t="s">
        <v>112</v>
      </c>
      <c r="B3" s="55" t="s">
        <v>14</v>
      </c>
      <c r="C3" s="56" t="s">
        <v>13</v>
      </c>
      <c r="D3" s="57" t="s">
        <v>47</v>
      </c>
      <c r="E3" s="602" t="str">
        <f ca="1">'Site Setup'!J7</f>
        <v/>
      </c>
      <c r="F3" s="603"/>
      <c r="G3" s="58" t="s">
        <v>34</v>
      </c>
      <c r="H3" s="59">
        <f>'Site Setup'!B13</f>
        <v>0.53</v>
      </c>
      <c r="I3" t="s">
        <v>226</v>
      </c>
      <c r="J3" s="198" t="s">
        <v>224</v>
      </c>
      <c r="K3" s="254" t="str">
        <f>HYPERLINK('Site Setup'!B28)</f>
        <v/>
      </c>
      <c r="L3" s="569" t="str">
        <f>'Site Setup'!A28</f>
        <v>___ - One Week</v>
      </c>
      <c r="M3" s="570"/>
      <c r="N3" s="570"/>
      <c r="O3" s="571"/>
      <c r="P3" s="486"/>
      <c r="Q3" s="489"/>
      <c r="R3" s="486"/>
      <c r="S3" s="486"/>
    </row>
    <row r="4" spans="1:19" ht="16.5" thickBot="1" x14ac:dyDescent="0.3">
      <c r="A4" s="157" t="s">
        <v>42</v>
      </c>
      <c r="B4" s="60">
        <f ca="1">(C59+D59)/B59</f>
        <v>4.1035544022690242E-3</v>
      </c>
      <c r="C4" s="61" t="str">
        <f>CONCATENATE("&lt; ",'Site Setup'!K38*100,"%")</f>
        <v>&lt; 0.36%</v>
      </c>
      <c r="D4" s="62">
        <f ca="1">'Site Setup'!K38-B4</f>
        <v>-5.0355440226902432E-4</v>
      </c>
      <c r="E4" s="484" t="str">
        <f ca="1">IF(AND(E3="",F4=""),"","**ERROR**")</f>
        <v/>
      </c>
      <c r="F4" s="485" t="str">
        <f>'Site Setup'!E13</f>
        <v/>
      </c>
      <c r="G4" s="589" t="s">
        <v>28</v>
      </c>
      <c r="H4" s="590"/>
      <c r="I4" s="194" t="s">
        <v>151</v>
      </c>
      <c r="J4" s="199" t="s">
        <v>224</v>
      </c>
      <c r="K4" s="254" t="str">
        <f>HYPERLINK('Site Setup'!B29)</f>
        <v/>
      </c>
      <c r="L4" s="572" t="str">
        <f>'Site Setup'!A29</f>
        <v>___ - Yesterday</v>
      </c>
      <c r="M4" s="573"/>
      <c r="N4" s="573"/>
      <c r="O4" s="574"/>
      <c r="P4" s="486"/>
      <c r="Q4" s="486"/>
      <c r="R4" s="486"/>
      <c r="S4" s="486"/>
    </row>
    <row r="5" spans="1:19" ht="15.75" x14ac:dyDescent="0.25">
      <c r="A5" s="142" t="s">
        <v>41</v>
      </c>
      <c r="B5" s="60">
        <f ca="1">E59/B59</f>
        <v>2.2629895600748294E-3</v>
      </c>
      <c r="C5" s="61" t="str">
        <f>CONCATENATE("&lt; ",'Site Setup'!K39*100,"%")</f>
        <v>&lt; 0.29%</v>
      </c>
      <c r="D5" s="63">
        <f ca="1">'Site Setup'!K39-B5</f>
        <v>6.3701043992517043E-4</v>
      </c>
      <c r="E5" s="604" t="str">
        <f>'Site Setup'!J8</f>
        <v>**SLAM and OP Data Time Ranges are different**</v>
      </c>
      <c r="F5" s="605"/>
      <c r="G5" s="591" t="s">
        <v>37</v>
      </c>
      <c r="H5" s="592"/>
      <c r="I5" s="195" t="s">
        <v>56</v>
      </c>
      <c r="J5" s="199" t="s">
        <v>224</v>
      </c>
      <c r="K5" s="254" t="str">
        <f>HYPERLINK('Site Setup'!B30)</f>
        <v>https://tiny.amazon.com/1j3s5zkt4/8hourreport</v>
      </c>
      <c r="L5" s="572" t="str">
        <f>'Site Setup'!A30</f>
        <v>___ - 8hr</v>
      </c>
      <c r="M5" s="573"/>
      <c r="N5" s="573"/>
      <c r="O5" s="574"/>
      <c r="P5" s="486"/>
      <c r="Q5" s="486"/>
      <c r="R5" s="486"/>
      <c r="S5" s="486"/>
    </row>
    <row r="6" spans="1:19" ht="16.5" thickBot="1" x14ac:dyDescent="0.3">
      <c r="A6" s="143" t="s">
        <v>44</v>
      </c>
      <c r="B6" s="60">
        <f ca="1">F59/B59</f>
        <v>2.1422967835375054E-3</v>
      </c>
      <c r="C6" s="64" t="str">
        <f>CONCATENATE("&lt; ",'Site Setup'!K40*100,"%")</f>
        <v>&lt; 0.17%</v>
      </c>
      <c r="D6" s="63">
        <f ca="1">'Site Setup'!K40-B6</f>
        <v>-4.422967835375055E-4</v>
      </c>
      <c r="E6" s="421"/>
      <c r="F6" s="421"/>
      <c r="G6" s="593" t="s">
        <v>29</v>
      </c>
      <c r="H6" s="594"/>
      <c r="I6" s="187" t="s">
        <v>119</v>
      </c>
      <c r="J6" s="208" t="s">
        <v>224</v>
      </c>
      <c r="K6" s="255" t="str">
        <f>HYPERLINK('Site Setup'!B31)</f>
        <v>https://tiny.amazon.com/jm1gziyg/moniamazmws</v>
      </c>
      <c r="L6" s="575" t="str">
        <f>'Site Setup'!A31</f>
        <v>___ - 10hr</v>
      </c>
      <c r="M6" s="576"/>
      <c r="N6" s="576"/>
      <c r="O6" s="577"/>
      <c r="P6" s="486"/>
      <c r="Q6" s="486"/>
      <c r="R6" s="486"/>
      <c r="S6" s="486"/>
    </row>
    <row r="7" spans="1:19" ht="16.5" thickBot="1" x14ac:dyDescent="0.3">
      <c r="A7" s="144" t="s">
        <v>40</v>
      </c>
      <c r="B7" s="65">
        <f ca="1">G59/B59</f>
        <v>6.8794882626274818E-3</v>
      </c>
      <c r="C7" s="61" t="str">
        <f>CONCATENATE("&lt; ",'Site Setup'!K41*100,"%")</f>
        <v>&lt; 0.4%</v>
      </c>
      <c r="D7" s="63">
        <f ca="1">'Site Setup'!K41-B7</f>
        <v>-2.8794882626274818E-3</v>
      </c>
      <c r="E7" s="421"/>
      <c r="F7" s="421"/>
      <c r="G7" s="595" t="s">
        <v>35</v>
      </c>
      <c r="H7" s="596"/>
      <c r="I7" s="186" t="s">
        <v>152</v>
      </c>
      <c r="J7" s="486"/>
      <c r="K7" s="487"/>
      <c r="L7" s="560" t="s">
        <v>129</v>
      </c>
      <c r="M7" s="561"/>
      <c r="N7" s="560" t="s">
        <v>140</v>
      </c>
      <c r="O7" s="562"/>
      <c r="P7" s="561"/>
      <c r="Q7" s="486"/>
      <c r="R7" s="486"/>
      <c r="S7" s="486"/>
    </row>
    <row r="8" spans="1:19" ht="16.5" thickBot="1" x14ac:dyDescent="0.3">
      <c r="A8" s="145" t="s">
        <v>43</v>
      </c>
      <c r="B8" s="66">
        <f ca="1">H59/B59</f>
        <v>2.8966266368957816E-3</v>
      </c>
      <c r="C8" s="67" t="str">
        <f>CONCATENATE("&lt; ",'Site Setup'!K42*100,"%")</f>
        <v>&lt; 0.31%</v>
      </c>
      <c r="D8" s="68">
        <f ca="1">'Site Setup'!K42-B8</f>
        <v>2.0337336310421832E-4</v>
      </c>
      <c r="E8" s="421"/>
      <c r="F8" s="586" t="str">
        <f>'Site Setup'!K1</f>
        <v>Revision 5.21 | 09/18/20 | Bryce Steffens</v>
      </c>
      <c r="G8" s="587"/>
      <c r="H8" s="588"/>
      <c r="I8" s="188" t="s">
        <v>56</v>
      </c>
      <c r="J8" s="486"/>
      <c r="K8" s="488"/>
      <c r="L8" s="98">
        <v>-1</v>
      </c>
      <c r="M8" s="179" t="s">
        <v>127</v>
      </c>
      <c r="N8" s="179" t="s">
        <v>130</v>
      </c>
      <c r="O8" s="179"/>
      <c r="P8" s="179"/>
      <c r="Q8" s="486"/>
      <c r="R8" s="486"/>
      <c r="S8" s="486"/>
    </row>
    <row r="9" spans="1:19" ht="16.5" thickBot="1" x14ac:dyDescent="0.3">
      <c r="A9" s="5" t="s">
        <v>12</v>
      </c>
      <c r="B9" s="69">
        <f ca="1">I59/$B$59</f>
        <v>1.8284955645404624E-2</v>
      </c>
      <c r="C9" s="70" t="str">
        <f>CONCATENATE("&lt; ",'Site Setup'!K43*100,"%")</f>
        <v>&lt; 1.53%</v>
      </c>
      <c r="D9" s="71">
        <f ca="1">'Site Setup'!K43-B9</f>
        <v>-2.9849556454046248E-3</v>
      </c>
      <c r="E9" s="421"/>
      <c r="F9" s="586" t="str">
        <f>"--Data "&amp;RIGHT(DATA!B1,LEN(DATA!B1)-SEARCH(",Period=",DATA!B1))</f>
        <v>--Data Period=OneHour</v>
      </c>
      <c r="G9" s="587"/>
      <c r="H9" s="588"/>
      <c r="I9" s="189"/>
      <c r="J9" s="486"/>
      <c r="K9" s="488"/>
      <c r="L9" s="98">
        <v>0</v>
      </c>
      <c r="M9" s="179" t="s">
        <v>128</v>
      </c>
      <c r="N9" s="179" t="s">
        <v>132</v>
      </c>
      <c r="O9" s="179"/>
      <c r="P9" s="179"/>
      <c r="Q9" s="486"/>
      <c r="R9" s="486"/>
      <c r="S9" s="486"/>
    </row>
    <row r="10" spans="1:19" ht="16.5" thickBot="1" x14ac:dyDescent="0.3">
      <c r="A10" s="111"/>
      <c r="B10" s="72" t="s">
        <v>60</v>
      </c>
      <c r="C10" s="73">
        <f t="shared" ref="C10:H10" ca="1" si="0">_xlfn.STDEV.S(C13:C32)</f>
        <v>2.5794971807007305E-3</v>
      </c>
      <c r="D10" s="74">
        <f t="shared" ca="1" si="0"/>
        <v>9.9783219201187638E-4</v>
      </c>
      <c r="E10" s="74">
        <f t="shared" ca="1" si="0"/>
        <v>1.8654637687405581E-3</v>
      </c>
      <c r="F10" s="74">
        <f t="shared" ca="1" si="0"/>
        <v>5.7006566809481331E-3</v>
      </c>
      <c r="G10" s="74">
        <f t="shared" ca="1" si="0"/>
        <v>2.1379394391200894E-3</v>
      </c>
      <c r="H10" s="74">
        <f t="shared" ca="1" si="0"/>
        <v>8.0319544737197622E-3</v>
      </c>
      <c r="I10" s="75" t="s">
        <v>225</v>
      </c>
      <c r="J10" s="488"/>
      <c r="K10" s="488"/>
      <c r="L10" s="180">
        <v>1</v>
      </c>
      <c r="M10" s="181" t="s">
        <v>126</v>
      </c>
      <c r="N10" s="181" t="s">
        <v>131</v>
      </c>
      <c r="O10" s="181"/>
      <c r="P10" s="181"/>
      <c r="Q10" s="486"/>
      <c r="R10" s="486"/>
      <c r="S10" s="486"/>
    </row>
    <row r="11" spans="1:19" ht="16.5" thickBot="1" x14ac:dyDescent="0.3">
      <c r="A11" s="159" t="s">
        <v>114</v>
      </c>
      <c r="B11" s="76">
        <f>'Site Setup'!$B$11</f>
        <v>10</v>
      </c>
      <c r="C11" s="77">
        <f t="shared" ref="C11:H11" ca="1" si="1">AVERAGE(C13:C32)</f>
        <v>4.1609515409758721E-3</v>
      </c>
      <c r="D11" s="78">
        <f t="shared" ca="1" si="1"/>
        <v>2.1318981591898871E-3</v>
      </c>
      <c r="E11" s="78">
        <f t="shared" ca="1" si="1"/>
        <v>2.080031600563467E-3</v>
      </c>
      <c r="F11" s="78">
        <f t="shared" ca="1" si="1"/>
        <v>6.8023979968481934E-3</v>
      </c>
      <c r="G11" s="78">
        <f t="shared" ca="1" si="1"/>
        <v>2.6887901615123494E-3</v>
      </c>
      <c r="H11" s="527">
        <f t="shared" ca="1" si="1"/>
        <v>1.7864069459089769E-2</v>
      </c>
      <c r="I11" s="536" t="s">
        <v>38</v>
      </c>
      <c r="J11" s="488" t="s">
        <v>106</v>
      </c>
      <c r="K11" s="488"/>
      <c r="L11" s="486"/>
      <c r="M11" s="486"/>
      <c r="N11" s="486"/>
      <c r="O11" s="486"/>
      <c r="P11" s="486"/>
      <c r="Q11" s="486"/>
      <c r="R11" s="486"/>
      <c r="S11" s="486"/>
    </row>
    <row r="12" spans="1:19" ht="17.25" thickTop="1" thickBot="1" x14ac:dyDescent="0.3">
      <c r="A12" s="80" t="s">
        <v>56</v>
      </c>
      <c r="B12" s="131" t="s">
        <v>19</v>
      </c>
      <c r="C12" s="553" t="str">
        <f ca="1">HYPERLINK('Site Setup'!Y1&amp;'Site Setup'!Z1,$A$4)</f>
        <v>Bad Verify Scan</v>
      </c>
      <c r="D12" s="554" t="str">
        <f ca="1">HYPERLINK('Site Setup'!Y1&amp;'Site Setup'!AA1,$A$5)</f>
        <v>No Label Zone</v>
      </c>
      <c r="E12" s="555" t="str">
        <f ca="1">HYPERLINK('Site Setup'!Y1&amp;'Site Setup'!AB1,$A$6)</f>
        <v>Package Cleared</v>
      </c>
      <c r="F12" s="556" t="str">
        <f ca="1">HYPERLINK('Site Setup'!Y1&amp;'Site Setup'!AC1,$A$7)</f>
        <v>SP00 No Read</v>
      </c>
      <c r="G12" s="557" t="str">
        <f ca="1">HYPERLINK('Site Setup'!Y1&amp;'Site Setup'!AD1,$A$8)</f>
        <v>SP00 Multi Read</v>
      </c>
      <c r="H12" s="539" t="s">
        <v>1</v>
      </c>
      <c r="I12" s="539" t="s">
        <v>10</v>
      </c>
      <c r="J12" s="108" t="s">
        <v>59</v>
      </c>
      <c r="K12" s="81" t="s">
        <v>61</v>
      </c>
      <c r="L12" s="558" t="str">
        <f>"1"&amp;$A$4</f>
        <v>1Bad Verify Scan</v>
      </c>
      <c r="M12" s="558" t="str">
        <f>"2"&amp;$A$4</f>
        <v>2Bad Verify Scan</v>
      </c>
      <c r="N12" s="554" t="str">
        <f>$A$5</f>
        <v>No Label Zone</v>
      </c>
      <c r="O12" s="555" t="str">
        <f>$A$6</f>
        <v>Package Cleared</v>
      </c>
      <c r="P12" s="556" t="str">
        <f>$A$7</f>
        <v>SP00 No Read</v>
      </c>
      <c r="Q12" s="559" t="str">
        <f>$A$8</f>
        <v>SP00 Multi Read</v>
      </c>
      <c r="R12" s="518" t="s">
        <v>56</v>
      </c>
      <c r="S12" s="486"/>
    </row>
    <row r="13" spans="1:19" ht="16.5" thickBot="1" x14ac:dyDescent="0.3">
      <c r="A13" s="530" t="str">
        <f ca="1">HYPERLINK('Site Setup'!$Y$2&amp;'Site Setup'!$Z$2&amp;'Site Setup'!C39,IF('Site Setup'!$B39 = "N/A","N/A",'Site Setup'!$A39))</f>
        <v>SLAM101 Line 1</v>
      </c>
      <c r="B13" s="526">
        <f t="shared" ref="B13:B32" ca="1" si="2">B39</f>
        <v>0</v>
      </c>
      <c r="C13" s="84" t="str">
        <f ca="1">IF(B13&lt;'Site Setup'!$B$11,"",IFERROR((C39+D39)/B39,0))</f>
        <v/>
      </c>
      <c r="D13" s="84" t="str">
        <f ca="1">IF(B13&lt;'Site Setup'!$B$11,"",IFERROR(E39/B39,0))</f>
        <v/>
      </c>
      <c r="E13" s="84" t="str">
        <f ca="1">IF(B13&lt;'Site Setup'!$B$11,"",IFERROR(F39/B39,0))</f>
        <v/>
      </c>
      <c r="F13" s="85" t="str">
        <f ca="1">IF(B13&lt;'Site Setup'!$B$11,"",IFERROR(G39/B39,0))</f>
        <v/>
      </c>
      <c r="G13" s="521" t="str">
        <f ca="1">IF(B13&lt;'Site Setup'!$B$11,"",IFERROR(H39/B39,0))</f>
        <v/>
      </c>
      <c r="H13" s="534" t="str">
        <f t="shared" ref="H13:H32" ca="1" si="3">IF(SUM(C13:G13)=0,"",SUM(C13:G13))</f>
        <v/>
      </c>
      <c r="I13" s="537" t="str">
        <f ca="1">IF(B13&lt;'Site Setup'!$B$11,"",I39/$B$59)</f>
        <v/>
      </c>
      <c r="J13" s="109" t="str">
        <f t="shared" ref="J13:J32" ca="1" si="4">IF(C39=U39,RIGHT($C$38,1),IF(D39=U39,RIGHT($D$38,1),""))</f>
        <v/>
      </c>
      <c r="K13" s="86">
        <f>'Site Setup'!D39</f>
        <v>0</v>
      </c>
      <c r="L13" s="98">
        <f ca="1"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>0</v>
      </c>
      <c r="M13" s="98">
        <f ca="1"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>0</v>
      </c>
      <c r="N13" s="98">
        <f ca="1"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>0</v>
      </c>
      <c r="O13" s="98">
        <f ca="1"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>0</v>
      </c>
      <c r="P13" s="98">
        <f ca="1"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>0</v>
      </c>
      <c r="Q13" s="98">
        <f ca="1"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>0</v>
      </c>
      <c r="R13" s="523" t="str">
        <f ca="1">IF('Site Setup'!$B39 = "N/A","N/A",'Site Setup'!$A39)</f>
        <v>SLAM101 Line 1</v>
      </c>
      <c r="S13" s="486"/>
    </row>
    <row r="14" spans="1:19" ht="16.5" thickBot="1" x14ac:dyDescent="0.3">
      <c r="A14" s="532" t="str">
        <f ca="1">HYPERLINK('Site Setup'!$Y$2&amp;'Site Setup'!$Z$2&amp;'Site Setup'!C40,IF('Site Setup'!$B40 = "N/A","N/A",'Site Setup'!$A40))</f>
        <v>SLAM102 Line 2</v>
      </c>
      <c r="B14" s="526">
        <f t="shared" ca="1" si="2"/>
        <v>3612</v>
      </c>
      <c r="C14" s="84">
        <f ca="1">IF(B14&lt;'Site Setup'!$B$11,"",IFERROR((C40+D40)/B40,0))</f>
        <v>9.1362126245847185E-3</v>
      </c>
      <c r="D14" s="84">
        <f ca="1">IF(B14&lt;'Site Setup'!$B$11,"",IFERROR(E40/B40,0))</f>
        <v>1.937984496124031E-3</v>
      </c>
      <c r="E14" s="84">
        <f ca="1">IF(B14&lt;'Site Setup'!$B$11,"",IFERROR(F40/B40,0))</f>
        <v>3.3222591362126247E-3</v>
      </c>
      <c r="F14" s="85">
        <f ca="1">IF(B14&lt;'Site Setup'!$B$11,"",IFERROR(G40/B40,0))</f>
        <v>2.4916943521594683E-3</v>
      </c>
      <c r="G14" s="521">
        <f ca="1">IF(B14&lt;'Site Setup'!$B$11,"",IFERROR(H40/B40,0))</f>
        <v>2.2148394241417496E-3</v>
      </c>
      <c r="H14" s="534">
        <f t="shared" ca="1" si="3"/>
        <v>1.9102990033222592E-2</v>
      </c>
      <c r="I14" s="537">
        <f ca="1">IF(B14&lt;'Site Setup'!$B$11,"",I40/$B$59)</f>
        <v>2.0819503952688432E-3</v>
      </c>
      <c r="J14" s="109" t="str">
        <f t="shared" ca="1" si="4"/>
        <v/>
      </c>
      <c r="K14" s="86">
        <f>'Site Setup'!D40</f>
        <v>0</v>
      </c>
      <c r="L14" s="98">
        <f ca="1"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>0</v>
      </c>
      <c r="M14" s="98">
        <f ca="1"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>-1</v>
      </c>
      <c r="N14" s="98">
        <f ca="1"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>0</v>
      </c>
      <c r="O14" s="98">
        <f ca="1"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>0</v>
      </c>
      <c r="P14" s="98">
        <f ca="1"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>0</v>
      </c>
      <c r="Q14" s="98">
        <f ca="1"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>0</v>
      </c>
      <c r="R14" s="523" t="str">
        <f ca="1">IF('Site Setup'!$B40 = "N/A","N/A",'Site Setup'!$A40)</f>
        <v>SLAM102 Line 2</v>
      </c>
      <c r="S14" s="486"/>
    </row>
    <row r="15" spans="1:19" ht="16.5" thickBot="1" x14ac:dyDescent="0.3">
      <c r="A15" s="532" t="str">
        <f ca="1">HYPERLINK('Site Setup'!$Y$2&amp;'Site Setup'!$Z$2&amp;'Site Setup'!C41,IF('Site Setup'!$B41 = "N/A","N/A",'Site Setup'!$A41))</f>
        <v>SLAM103 Line 3</v>
      </c>
      <c r="B15" s="526">
        <f t="shared" ca="1" si="2"/>
        <v>6097</v>
      </c>
      <c r="C15" s="84">
        <f ca="1">IF(B15&lt;'Site Setup'!$B$11,"",IFERROR((C41+D41)/B41,0))</f>
        <v>2.7882565195998031E-3</v>
      </c>
      <c r="D15" s="84">
        <f ca="1">IF(B15&lt;'Site Setup'!$B$11,"",IFERROR(E41/B41,0))</f>
        <v>4.1003772347055932E-3</v>
      </c>
      <c r="E15" s="84">
        <f ca="1">IF(B15&lt;'Site Setup'!$B$11,"",IFERROR(F41/B41,0))</f>
        <v>2.6242414302115793E-3</v>
      </c>
      <c r="F15" s="85">
        <f ca="1">IF(B15&lt;'Site Setup'!$B$11,"",IFERROR(G41/B41,0))</f>
        <v>8.3647695587994089E-3</v>
      </c>
      <c r="G15" s="521">
        <f ca="1">IF(B15&lt;'Site Setup'!$B$11,"",IFERROR(H41/B41,0))</f>
        <v>7.2166639330818435E-3</v>
      </c>
      <c r="H15" s="534">
        <f t="shared" ca="1" si="3"/>
        <v>2.5094308676398228E-2</v>
      </c>
      <c r="I15" s="537">
        <f ca="1">IF(B15&lt;'Site Setup'!$B$11,"",I41/$B$59)</f>
        <v>4.6164987025526525E-3</v>
      </c>
      <c r="J15" s="109" t="str">
        <f t="shared" ca="1" si="4"/>
        <v>1</v>
      </c>
      <c r="K15" s="86">
        <f>'Site Setup'!D41</f>
        <v>0</v>
      </c>
      <c r="L15" s="98">
        <f ca="1"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>1</v>
      </c>
      <c r="M15" s="98">
        <f ca="1"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>0</v>
      </c>
      <c r="N15" s="98">
        <f ca="1"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>0</v>
      </c>
      <c r="O15" s="98">
        <f ca="1"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>0</v>
      </c>
      <c r="P15" s="98">
        <f ca="1"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>0</v>
      </c>
      <c r="Q15" s="98">
        <f ca="1"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>1</v>
      </c>
      <c r="R15" s="523" t="str">
        <f ca="1">IF('Site Setup'!$B41 = "N/A","N/A",'Site Setup'!$A41)</f>
        <v>SLAM103 Line 3</v>
      </c>
      <c r="S15" s="486"/>
    </row>
    <row r="16" spans="1:19" ht="16.5" thickBot="1" x14ac:dyDescent="0.3">
      <c r="A16" s="532" t="str">
        <f ca="1">HYPERLINK('Site Setup'!$Y$2&amp;'Site Setup'!$Z$2&amp;'Site Setup'!C42,IF('Site Setup'!$B42 = "N/A","N/A",'Site Setup'!$A42))</f>
        <v>SLAM208 Line 18</v>
      </c>
      <c r="B16" s="526">
        <f t="shared" ca="1" si="2"/>
        <v>4504</v>
      </c>
      <c r="C16" s="84">
        <f ca="1">IF(B16&lt;'Site Setup'!$B$11,"",IFERROR((C42+D42)/B42,0))</f>
        <v>3.1083481349911189E-3</v>
      </c>
      <c r="D16" s="84">
        <f ca="1">IF(B16&lt;'Site Setup'!$B$11,"",IFERROR(E42/B42,0))</f>
        <v>1.3321492007104796E-3</v>
      </c>
      <c r="E16" s="84">
        <f ca="1">IF(B16&lt;'Site Setup'!$B$11,"",IFERROR(F42/B42,0))</f>
        <v>4.4404973357015987E-4</v>
      </c>
      <c r="F16" s="85">
        <f ca="1">IF(B16&lt;'Site Setup'!$B$11,"",IFERROR(G42/B42,0))</f>
        <v>8.436944937833037E-3</v>
      </c>
      <c r="G16" s="521">
        <f ca="1">IF(B16&lt;'Site Setup'!$B$11,"",IFERROR(H42/B42,0))</f>
        <v>3.1083481349911189E-3</v>
      </c>
      <c r="H16" s="534">
        <f t="shared" ca="1" si="3"/>
        <v>1.6429840142095913E-2</v>
      </c>
      <c r="I16" s="537">
        <f ca="1">IF(B16&lt;'Site Setup'!$B$11,"",I42/$B$59)</f>
        <v>2.2328163659404983E-3</v>
      </c>
      <c r="J16" s="109" t="str">
        <f t="shared" ca="1" si="4"/>
        <v>1</v>
      </c>
      <c r="K16" s="86">
        <f>'Site Setup'!D42</f>
        <v>0</v>
      </c>
      <c r="L16" s="98">
        <f ca="1"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>0</v>
      </c>
      <c r="M16" s="98">
        <f ca="1"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>0</v>
      </c>
      <c r="N16" s="98">
        <f ca="1"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>0</v>
      </c>
      <c r="O16" s="98">
        <f ca="1"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>0</v>
      </c>
      <c r="P16" s="98">
        <f ca="1"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>0</v>
      </c>
      <c r="Q16" s="98">
        <f ca="1"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>-1</v>
      </c>
      <c r="R16" s="523" t="str">
        <f ca="1">IF('Site Setup'!$B42 = "N/A","N/A",'Site Setup'!$A42)</f>
        <v>SLAM208 Line 18</v>
      </c>
      <c r="S16" s="486"/>
    </row>
    <row r="17" spans="1:19" ht="16.5" thickBot="1" x14ac:dyDescent="0.3">
      <c r="A17" s="532" t="str">
        <f ca="1">HYPERLINK('Site Setup'!$Y$2&amp;'Site Setup'!$Z$2&amp;'Site Setup'!C43,IF('Site Setup'!$B43 = "N/A","N/A",'Site Setup'!$A43))</f>
        <v>SLAM209 Line 19</v>
      </c>
      <c r="B17" s="526">
        <f t="shared" ca="1" si="2"/>
        <v>4446</v>
      </c>
      <c r="C17" s="84">
        <f ca="1">IF(B17&lt;'Site Setup'!$B$11,"",IFERROR((C43+D43)/B43,0))</f>
        <v>3.1488978857399908E-3</v>
      </c>
      <c r="D17" s="84">
        <f ca="1">IF(B17&lt;'Site Setup'!$B$11,"",IFERROR(E43/B43,0))</f>
        <v>2.249212775528565E-3</v>
      </c>
      <c r="E17" s="84">
        <f ca="1">IF(B17&lt;'Site Setup'!$B$11,"",IFERROR(F43/B43,0))</f>
        <v>5.3981106612685558E-3</v>
      </c>
      <c r="F17" s="85">
        <f ca="1">IF(B17&lt;'Site Setup'!$B$11,"",IFERROR(G43/B43,0))</f>
        <v>1.8218623481781375E-2</v>
      </c>
      <c r="G17" s="521">
        <f ca="1">IF(B17&lt;'Site Setup'!$B$11,"",IFERROR(H43/B43,0))</f>
        <v>2.249212775528565E-3</v>
      </c>
      <c r="H17" s="534">
        <f t="shared" ca="1" si="3"/>
        <v>3.126405757984705E-2</v>
      </c>
      <c r="I17" s="537">
        <f ca="1">IF(B17&lt;'Site Setup'!$B$11,"",I43/$B$59)</f>
        <v>4.1940739846720171E-3</v>
      </c>
      <c r="J17" s="109" t="str">
        <f t="shared" ca="1" si="4"/>
        <v/>
      </c>
      <c r="K17" s="86">
        <f>'Site Setup'!D43</f>
        <v>0</v>
      </c>
      <c r="L17" s="98">
        <f ca="1"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>0</v>
      </c>
      <c r="M17" s="98">
        <f ca="1"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>-1</v>
      </c>
      <c r="N17" s="98">
        <f ca="1"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>0</v>
      </c>
      <c r="O17" s="98">
        <f ca="1"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>0</v>
      </c>
      <c r="P17" s="98">
        <f ca="1"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>0</v>
      </c>
      <c r="Q17" s="98">
        <f ca="1"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>0</v>
      </c>
      <c r="R17" s="523" t="str">
        <f ca="1">IF('Site Setup'!$B43 = "N/A","N/A",'Site Setup'!$A43)</f>
        <v>SLAM209 Line 19</v>
      </c>
      <c r="S17" s="486"/>
    </row>
    <row r="18" spans="1:19" ht="16.5" thickBot="1" x14ac:dyDescent="0.3">
      <c r="A18" s="532" t="str">
        <f ca="1">HYPERLINK('Site Setup'!$Y$2&amp;'Site Setup'!$Z$2&amp;'Site Setup'!C44,IF('Site Setup'!$B44 = "N/A","N/A",'Site Setup'!$A44))</f>
        <v>SLAM210 Line 20</v>
      </c>
      <c r="B18" s="526">
        <f t="shared" ca="1" si="2"/>
        <v>2292</v>
      </c>
      <c r="C18" s="84">
        <f ca="1">IF(B18&lt;'Site Setup'!$B$11,"",IFERROR((C44+D44)/B44,0))</f>
        <v>2.617801047120419E-3</v>
      </c>
      <c r="D18" s="84">
        <f ca="1">IF(B18&lt;'Site Setup'!$B$11,"",IFERROR(E44/B44,0))</f>
        <v>1.3089005235602095E-3</v>
      </c>
      <c r="E18" s="84">
        <f ca="1">IF(B18&lt;'Site Setup'!$B$11,"",IFERROR(F44/B44,0))</f>
        <v>0</v>
      </c>
      <c r="F18" s="85">
        <f ca="1">IF(B18&lt;'Site Setup'!$B$11,"",IFERROR(G44/B44,0))</f>
        <v>3.0541012216404886E-3</v>
      </c>
      <c r="G18" s="521">
        <f ca="1">IF(B18&lt;'Site Setup'!$B$11,"",IFERROR(H44/B44,0))</f>
        <v>1.3089005235602095E-3</v>
      </c>
      <c r="H18" s="534">
        <f t="shared" ca="1" si="3"/>
        <v>8.289703315881327E-3</v>
      </c>
      <c r="I18" s="537">
        <f ca="1">IF(B18&lt;'Site Setup'!$B$11,"",I44/$B$59)</f>
        <v>5.7329068855229012E-4</v>
      </c>
      <c r="J18" s="109" t="str">
        <f t="shared" ca="1" si="4"/>
        <v>1</v>
      </c>
      <c r="K18" s="86">
        <f>'Site Setup'!D44</f>
        <v>0</v>
      </c>
      <c r="L18" s="98">
        <f ca="1"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>1</v>
      </c>
      <c r="M18" s="98">
        <f ca="1"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>0</v>
      </c>
      <c r="N18" s="98">
        <f ca="1"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>1</v>
      </c>
      <c r="O18" s="98">
        <f ca="1"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>0</v>
      </c>
      <c r="P18" s="98">
        <f ca="1"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>0</v>
      </c>
      <c r="Q18" s="98">
        <f ca="1"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>0</v>
      </c>
      <c r="R18" s="523" t="str">
        <f ca="1">IF('Site Setup'!$B44 = "N/A","N/A",'Site Setup'!$A44)</f>
        <v>SLAM210 Line 20</v>
      </c>
      <c r="S18" s="486"/>
    </row>
    <row r="19" spans="1:19" ht="16.5" thickBot="1" x14ac:dyDescent="0.3">
      <c r="A19" s="532" t="str">
        <f ca="1">HYPERLINK('Site Setup'!$Y$2&amp;'Site Setup'!$Z$2&amp;'Site Setup'!C45,IF('Site Setup'!$B45 = "N/A","N/A",'Site Setup'!$A45))</f>
        <v>SLAM304 Line 24</v>
      </c>
      <c r="B19" s="526">
        <f t="shared" ca="1" si="2"/>
        <v>6392</v>
      </c>
      <c r="C19" s="84">
        <f ca="1">IF(B19&lt;'Site Setup'!$B$11,"",IFERROR((C45+D45)/B45,0))</f>
        <v>6.2578222778473091E-3</v>
      </c>
      <c r="D19" s="84">
        <f ca="1">IF(B19&lt;'Site Setup'!$B$11,"",IFERROR(E45/B45,0))</f>
        <v>1.4080100125156445E-3</v>
      </c>
      <c r="E19" s="84">
        <f ca="1">IF(B19&lt;'Site Setup'!$B$11,"",IFERROR(F45/B45,0))</f>
        <v>1.5644555694618273E-3</v>
      </c>
      <c r="F19" s="85">
        <f ca="1">IF(B19&lt;'Site Setup'!$B$11,"",IFERROR(G45/B45,0))</f>
        <v>1.8773466833541927E-3</v>
      </c>
      <c r="G19" s="521">
        <f ca="1">IF(B19&lt;'Site Setup'!$B$11,"",IFERROR(H45/B45,0))</f>
        <v>2.0337922403003755E-3</v>
      </c>
      <c r="H19" s="534">
        <f t="shared" ca="1" si="3"/>
        <v>1.3141426783479349E-2</v>
      </c>
      <c r="I19" s="537">
        <f ca="1">IF(B19&lt;'Site Setup'!$B$11,"",I45/$B$59)</f>
        <v>2.5345483072838093E-3</v>
      </c>
      <c r="J19" s="109" t="str">
        <f t="shared" ca="1" si="4"/>
        <v>1</v>
      </c>
      <c r="K19" s="86">
        <f>'Site Setup'!D45</f>
        <v>0</v>
      </c>
      <c r="L19" s="98">
        <f ca="1"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>0</v>
      </c>
      <c r="M19" s="98">
        <f ca="1"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>0</v>
      </c>
      <c r="N19" s="98">
        <f ca="1"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>0</v>
      </c>
      <c r="O19" s="98">
        <f ca="1"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>1</v>
      </c>
      <c r="P19" s="98">
        <f ca="1"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>0</v>
      </c>
      <c r="Q19" s="98">
        <f ca="1"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>0</v>
      </c>
      <c r="R19" s="523" t="str">
        <f ca="1">IF('Site Setup'!$B45 = "N/A","N/A",'Site Setup'!$A45)</f>
        <v>SLAM304 Line 24</v>
      </c>
      <c r="S19" s="486"/>
    </row>
    <row r="20" spans="1:19" ht="16.5" thickBot="1" x14ac:dyDescent="0.3">
      <c r="A20" s="532" t="str">
        <f ca="1">HYPERLINK('Site Setup'!$Y$2&amp;'Site Setup'!$Z$2&amp;'Site Setup'!C46,IF('Site Setup'!$B46 = "N/A","N/A",'Site Setup'!$A46))</f>
        <v>SLAM305 Line 25</v>
      </c>
      <c r="B20" s="526">
        <f t="shared" ca="1" si="2"/>
        <v>0</v>
      </c>
      <c r="C20" s="84" t="str">
        <f ca="1">IF(B20&lt;'Site Setup'!$B$11,"",IFERROR((C46+D46)/B46,0))</f>
        <v/>
      </c>
      <c r="D20" s="84" t="str">
        <f ca="1">IF(B20&lt;'Site Setup'!$B$11,"",IFERROR(E46/B46,0))</f>
        <v/>
      </c>
      <c r="E20" s="84" t="str">
        <f ca="1">IF(B20&lt;'Site Setup'!$B$11,"",IFERROR(F46/B46,0))</f>
        <v/>
      </c>
      <c r="F20" s="85" t="str">
        <f ca="1">IF(B20&lt;'Site Setup'!$B$11,"",IFERROR(G46/B46,0))</f>
        <v/>
      </c>
      <c r="G20" s="521" t="str">
        <f ca="1">IF(B20&lt;'Site Setup'!$B$11,"",IFERROR(H46/B46,0))</f>
        <v/>
      </c>
      <c r="H20" s="534" t="str">
        <f t="shared" ca="1" si="3"/>
        <v/>
      </c>
      <c r="I20" s="537" t="str">
        <f ca="1">IF(B20&lt;'Site Setup'!$B$11,"",I46/$B$59)</f>
        <v/>
      </c>
      <c r="J20" s="109" t="str">
        <f t="shared" ca="1" si="4"/>
        <v/>
      </c>
      <c r="K20" s="86">
        <f>'Site Setup'!D46</f>
        <v>0</v>
      </c>
      <c r="L20" s="98">
        <f ca="1"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>0</v>
      </c>
      <c r="M20" s="98">
        <f ca="1"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>0</v>
      </c>
      <c r="N20" s="98">
        <f ca="1"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>0</v>
      </c>
      <c r="O20" s="98">
        <f ca="1"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>0</v>
      </c>
      <c r="P20" s="98">
        <f ca="1"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>0</v>
      </c>
      <c r="Q20" s="98">
        <f ca="1"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>0</v>
      </c>
      <c r="R20" s="523" t="str">
        <f ca="1">IF('Site Setup'!$B46 = "N/A","N/A",'Site Setup'!$A46)</f>
        <v>SLAM305 Line 25</v>
      </c>
      <c r="S20" s="486"/>
    </row>
    <row r="21" spans="1:19" s="2" customFormat="1" ht="16.5" thickBot="1" x14ac:dyDescent="0.3">
      <c r="A21" s="532" t="str">
        <f ca="1">HYPERLINK('Site Setup'!$Y$2&amp;'Site Setup'!$Z$2&amp;'Site Setup'!C47,IF('Site Setup'!$B47 = "N/A","N/A",'Site Setup'!$A47))</f>
        <v>SLAM307 Line 27</v>
      </c>
      <c r="B21" s="526">
        <f t="shared" ca="1" si="2"/>
        <v>5799</v>
      </c>
      <c r="C21" s="84">
        <f ca="1">IF(B21&lt;'Site Setup'!$B$11,"",IFERROR((C47+D47)/B47,0))</f>
        <v>2.0693222969477496E-3</v>
      </c>
      <c r="D21" s="84">
        <f ca="1">IF(B21&lt;'Site Setup'!$B$11,"",IFERROR(E47/B47,0))</f>
        <v>2.5866528711846869E-3</v>
      </c>
      <c r="E21" s="84">
        <f ca="1">IF(B21&lt;'Site Setup'!$B$11,"",IFERROR(F47/B47,0))</f>
        <v>1.2071046732195206E-3</v>
      </c>
      <c r="F21" s="85">
        <f ca="1">IF(B21&lt;'Site Setup'!$B$11,"",IFERROR(G47/B47,0))</f>
        <v>5.1733057423693739E-3</v>
      </c>
      <c r="G21" s="521">
        <f ca="1">IF(B21&lt;'Site Setup'!$B$11,"",IFERROR(H47/B47,0))</f>
        <v>6.8977409898258318E-4</v>
      </c>
      <c r="H21" s="534">
        <f t="shared" ca="1" si="3"/>
        <v>1.1726159682703914E-2</v>
      </c>
      <c r="I21" s="537">
        <f ca="1">IF(B21&lt;'Site Setup'!$B$11,"",I47/$B$59)</f>
        <v>2.0517772011345121E-3</v>
      </c>
      <c r="J21" s="109" t="str">
        <f t="shared" ca="1" si="4"/>
        <v/>
      </c>
      <c r="K21" s="86">
        <f>'Site Setup'!D47</f>
        <v>0</v>
      </c>
      <c r="L21" s="98">
        <f ca="1"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>0</v>
      </c>
      <c r="M21" s="98">
        <f ca="1"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>0</v>
      </c>
      <c r="N21" s="98">
        <f ca="1"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>0</v>
      </c>
      <c r="O21" s="98">
        <f ca="1"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>1</v>
      </c>
      <c r="P21" s="98">
        <f ca="1"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>1</v>
      </c>
      <c r="Q21" s="98">
        <f ca="1"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>0</v>
      </c>
      <c r="R21" s="523" t="str">
        <f ca="1">IF('Site Setup'!$B47 = "N/A","N/A",'Site Setup'!$A47)</f>
        <v>SLAM307 Line 27</v>
      </c>
      <c r="S21" s="486"/>
    </row>
    <row r="22" spans="1:19" s="2" customFormat="1" ht="16.5" thickBot="1" x14ac:dyDescent="0.3">
      <c r="A22" s="532" t="str">
        <f ca="1">HYPERLINK('Site Setup'!$Y$2&amp;'Site Setup'!$Z$2&amp;'Site Setup'!C48,IF('Site Setup'!$B48 = "N/A","N/A",'Site Setup'!$A48))</f>
        <v>N/A</v>
      </c>
      <c r="B22" s="526">
        <f t="shared" ca="1" si="2"/>
        <v>0</v>
      </c>
      <c r="C22" s="84" t="str">
        <f ca="1">IF(B22&lt;'Site Setup'!$B$11,"",IFERROR((C48+D48)/B48,0))</f>
        <v/>
      </c>
      <c r="D22" s="84" t="str">
        <f ca="1">IF(B22&lt;'Site Setup'!$B$11,"",IFERROR(E48/B48,0))</f>
        <v/>
      </c>
      <c r="E22" s="84" t="str">
        <f ca="1">IF(B22&lt;'Site Setup'!$B$11,"",IFERROR(F48/B48,0))</f>
        <v/>
      </c>
      <c r="F22" s="85" t="str">
        <f ca="1">IF(B22&lt;'Site Setup'!$B$11,"",IFERROR(G48/B48,0))</f>
        <v/>
      </c>
      <c r="G22" s="521" t="str">
        <f ca="1">IF(B22&lt;'Site Setup'!$B$11,"",IFERROR(H48/B48,0))</f>
        <v/>
      </c>
      <c r="H22" s="534" t="str">
        <f t="shared" ca="1" si="3"/>
        <v/>
      </c>
      <c r="I22" s="537" t="str">
        <f ca="1">IF(B22&lt;'Site Setup'!$B$11,"",I48/$B$59)</f>
        <v/>
      </c>
      <c r="J22" s="109" t="str">
        <f t="shared" ca="1" si="4"/>
        <v/>
      </c>
      <c r="K22" s="86">
        <f>'Site Setup'!D48</f>
        <v>0</v>
      </c>
      <c r="L22" s="98">
        <f ca="1"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>0</v>
      </c>
      <c r="M22" s="98">
        <f ca="1"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>0</v>
      </c>
      <c r="N22" s="98">
        <f ca="1"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>0</v>
      </c>
      <c r="O22" s="98">
        <f ca="1"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>0</v>
      </c>
      <c r="P22" s="98">
        <f ca="1"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>0</v>
      </c>
      <c r="Q22" s="98">
        <f ca="1"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>0</v>
      </c>
      <c r="R22" s="523" t="str">
        <f ca="1">IF('Site Setup'!$B48 = "N/A","N/A",'Site Setup'!$A48)</f>
        <v>N/A</v>
      </c>
      <c r="S22" s="486"/>
    </row>
    <row r="23" spans="1:19" ht="16.5" thickBot="1" x14ac:dyDescent="0.3">
      <c r="A23" s="532" t="str">
        <f ca="1">HYPERLINK('Site Setup'!$Y$2&amp;'Site Setup'!$Z$2&amp;'Site Setup'!C49,IF('Site Setup'!$B49 = "N/A","N/A",'Site Setup'!$A49))</f>
        <v>N/A</v>
      </c>
      <c r="B23" s="526">
        <f t="shared" ca="1" si="2"/>
        <v>0</v>
      </c>
      <c r="C23" s="84" t="str">
        <f ca="1">IF(B23&lt;'Site Setup'!$B$11,"",IFERROR((C49+D49)/B49,0))</f>
        <v/>
      </c>
      <c r="D23" s="84" t="str">
        <f ca="1">IF(B23&lt;'Site Setup'!$B$11,"",IFERROR(E49/B49,0))</f>
        <v/>
      </c>
      <c r="E23" s="84" t="str">
        <f ca="1">IF(B23&lt;'Site Setup'!$B$11,"",IFERROR(F49/B49,0))</f>
        <v/>
      </c>
      <c r="F23" s="85" t="str">
        <f ca="1">IF(B23&lt;'Site Setup'!$B$11,"",IFERROR(G49/B49,0))</f>
        <v/>
      </c>
      <c r="G23" s="521" t="str">
        <f ca="1">IF(B23&lt;'Site Setup'!$B$11,"",IFERROR(H49/B49,0))</f>
        <v/>
      </c>
      <c r="H23" s="534" t="str">
        <f t="shared" ca="1" si="3"/>
        <v/>
      </c>
      <c r="I23" s="537" t="str">
        <f ca="1">IF(B23&lt;'Site Setup'!$B$11,"",I49/$B$59)</f>
        <v/>
      </c>
      <c r="J23" s="109" t="str">
        <f t="shared" ca="1" si="4"/>
        <v/>
      </c>
      <c r="K23" s="86">
        <f>'Site Setup'!D49</f>
        <v>0</v>
      </c>
      <c r="L23" s="98">
        <f ca="1"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>0</v>
      </c>
      <c r="M23" s="98">
        <f ca="1"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>0</v>
      </c>
      <c r="N23" s="98">
        <f ca="1"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>0</v>
      </c>
      <c r="O23" s="98">
        <f ca="1"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>0</v>
      </c>
      <c r="P23" s="98">
        <f ca="1"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>0</v>
      </c>
      <c r="Q23" s="98">
        <f ca="1"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>0</v>
      </c>
      <c r="R23" s="523" t="str">
        <f ca="1">IF('Site Setup'!$B49 = "N/A","N/A",'Site Setup'!$A49)</f>
        <v>N/A</v>
      </c>
      <c r="S23" s="486"/>
    </row>
    <row r="24" spans="1:19" ht="16.5" thickBot="1" x14ac:dyDescent="0.3">
      <c r="A24" s="532" t="str">
        <f ca="1">HYPERLINK('Site Setup'!$Y$2&amp;'Site Setup'!$Z$2&amp;'Site Setup'!C50,IF('Site Setup'!$B50 = "N/A","N/A",'Site Setup'!$A50))</f>
        <v>N/A</v>
      </c>
      <c r="B24" s="526">
        <f t="shared" ca="1" si="2"/>
        <v>0</v>
      </c>
      <c r="C24" s="84" t="str">
        <f ca="1">IF(B24&lt;'Site Setup'!$B$11,"",IFERROR((C50+D50)/B50,0))</f>
        <v/>
      </c>
      <c r="D24" s="84" t="str">
        <f ca="1">IF(B24&lt;'Site Setup'!$B$11,"",IFERROR(E50/B50,0))</f>
        <v/>
      </c>
      <c r="E24" s="84" t="str">
        <f ca="1">IF(B24&lt;'Site Setup'!$B$11,"",IFERROR(F50/B50,0))</f>
        <v/>
      </c>
      <c r="F24" s="85" t="str">
        <f ca="1">IF(B24&lt;'Site Setup'!$B$11,"",IFERROR(G50/B50,0))</f>
        <v/>
      </c>
      <c r="G24" s="521" t="str">
        <f ca="1">IF(B24&lt;'Site Setup'!$B$11,"",IFERROR(H50/B50,0))</f>
        <v/>
      </c>
      <c r="H24" s="534" t="str">
        <f t="shared" ca="1" si="3"/>
        <v/>
      </c>
      <c r="I24" s="537" t="str">
        <f ca="1">IF(B24&lt;'Site Setup'!$B$11,"",I50/$B$59)</f>
        <v/>
      </c>
      <c r="J24" s="109" t="str">
        <f t="shared" ca="1" si="4"/>
        <v/>
      </c>
      <c r="K24" s="86">
        <f>'Site Setup'!D50</f>
        <v>0</v>
      </c>
      <c r="L24" s="98">
        <f ca="1"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>0</v>
      </c>
      <c r="M24" s="98">
        <f ca="1"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>0</v>
      </c>
      <c r="N24" s="98">
        <f ca="1"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>0</v>
      </c>
      <c r="O24" s="98">
        <f ca="1"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>0</v>
      </c>
      <c r="P24" s="98">
        <f ca="1"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>0</v>
      </c>
      <c r="Q24" s="98">
        <f ca="1"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>0</v>
      </c>
      <c r="R24" s="523" t="str">
        <f ca="1">IF('Site Setup'!$B50 = "N/A","N/A",'Site Setup'!$A50)</f>
        <v>N/A</v>
      </c>
      <c r="S24" s="486"/>
    </row>
    <row r="25" spans="1:19" ht="16.5" thickBot="1" x14ac:dyDescent="0.3">
      <c r="A25" s="532" t="str">
        <f ca="1">HYPERLINK('Site Setup'!$Y$2&amp;'Site Setup'!$Z$2&amp;'Site Setup'!C51,IF('Site Setup'!$B51 = "N/A","N/A",'Site Setup'!$A51))</f>
        <v>N/A</v>
      </c>
      <c r="B25" s="526">
        <f t="shared" ca="1" si="2"/>
        <v>0</v>
      </c>
      <c r="C25" s="84" t="str">
        <f ca="1">IF(B25&lt;'Site Setup'!$B$11,"",IFERROR((C51+D51)/B51,0))</f>
        <v/>
      </c>
      <c r="D25" s="84" t="str">
        <f ca="1">IF(B25&lt;'Site Setup'!$B$11,"",IFERROR(E51/B51,0))</f>
        <v/>
      </c>
      <c r="E25" s="84" t="str">
        <f ca="1">IF(B25&lt;'Site Setup'!$B$11,"",IFERROR(F51/B51,0))</f>
        <v/>
      </c>
      <c r="F25" s="85" t="str">
        <f ca="1">IF(B25&lt;'Site Setup'!$B$11,"",IFERROR(G51/B51,0))</f>
        <v/>
      </c>
      <c r="G25" s="521" t="str">
        <f ca="1">IF(B25&lt;'Site Setup'!$B$11,"",IFERROR(H51/B51,0))</f>
        <v/>
      </c>
      <c r="H25" s="534" t="str">
        <f t="shared" ca="1" si="3"/>
        <v/>
      </c>
      <c r="I25" s="537" t="str">
        <f ca="1">IF(B25&lt;'Site Setup'!$B$11,"",I51/$B$59)</f>
        <v/>
      </c>
      <c r="J25" s="109" t="str">
        <f t="shared" ca="1" si="4"/>
        <v/>
      </c>
      <c r="K25" s="86">
        <f>'Site Setup'!D51</f>
        <v>0</v>
      </c>
      <c r="L25" s="98">
        <f ca="1"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>0</v>
      </c>
      <c r="M25" s="98">
        <f ca="1"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>0</v>
      </c>
      <c r="N25" s="98">
        <f ca="1"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>0</v>
      </c>
      <c r="O25" s="98">
        <f ca="1"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>0</v>
      </c>
      <c r="P25" s="98">
        <f ca="1"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>0</v>
      </c>
      <c r="Q25" s="98">
        <f ca="1"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>0</v>
      </c>
      <c r="R25" s="523" t="str">
        <f ca="1">IF('Site Setup'!$B51 = "N/A","N/A",'Site Setup'!$A51)</f>
        <v>N/A</v>
      </c>
      <c r="S25" s="486"/>
    </row>
    <row r="26" spans="1:19" s="22" customFormat="1" ht="16.5" thickBot="1" x14ac:dyDescent="0.3">
      <c r="A26" s="532" t="str">
        <f ca="1">HYPERLINK('Site Setup'!$Y$2&amp;'Site Setup'!$Z$2&amp;'Site Setup'!C52,IF('Site Setup'!$B52 = "N/A","N/A",'Site Setup'!$A52))</f>
        <v>N/A</v>
      </c>
      <c r="B26" s="526">
        <f t="shared" ca="1" si="2"/>
        <v>0</v>
      </c>
      <c r="C26" s="84" t="str">
        <f ca="1">IF(B26&lt;'Site Setup'!$B$11,"",IFERROR((C52+D52)/B52,0))</f>
        <v/>
      </c>
      <c r="D26" s="84" t="str">
        <f ca="1">IF(B26&lt;'Site Setup'!$B$11,"",IFERROR(E52/B52,0))</f>
        <v/>
      </c>
      <c r="E26" s="84" t="str">
        <f ca="1">IF(B26&lt;'Site Setup'!$B$11,"",IFERROR(F52/B52,0))</f>
        <v/>
      </c>
      <c r="F26" s="85" t="str">
        <f ca="1">IF(B26&lt;'Site Setup'!$B$11,"",IFERROR(G52/B52,0))</f>
        <v/>
      </c>
      <c r="G26" s="521" t="str">
        <f ca="1">IF(B26&lt;'Site Setup'!$B$11,"",IFERROR(H52/B52,0))</f>
        <v/>
      </c>
      <c r="H26" s="534" t="str">
        <f t="shared" ca="1" si="3"/>
        <v/>
      </c>
      <c r="I26" s="537" t="str">
        <f ca="1">IF(B26&lt;'Site Setup'!$B$11,"",I52/$B$59)</f>
        <v/>
      </c>
      <c r="J26" s="109" t="str">
        <f t="shared" ca="1" si="4"/>
        <v/>
      </c>
      <c r="K26" s="86">
        <f>'Site Setup'!D52</f>
        <v>0</v>
      </c>
      <c r="L26" s="98">
        <f ca="1"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>0</v>
      </c>
      <c r="M26" s="98">
        <f ca="1"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>0</v>
      </c>
      <c r="N26" s="98">
        <f ca="1"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>0</v>
      </c>
      <c r="O26" s="98">
        <f ca="1"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>0</v>
      </c>
      <c r="P26" s="98">
        <f ca="1"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>0</v>
      </c>
      <c r="Q26" s="98">
        <f ca="1"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>0</v>
      </c>
      <c r="R26" s="523" t="str">
        <f ca="1">IF('Site Setup'!$B52 = "N/A","N/A",'Site Setup'!$A52)</f>
        <v>N/A</v>
      </c>
      <c r="S26" s="486"/>
    </row>
    <row r="27" spans="1:19" s="22" customFormat="1" ht="16.5" thickBot="1" x14ac:dyDescent="0.3">
      <c r="A27" s="532" t="str">
        <f ca="1">HYPERLINK('Site Setup'!$Y$2&amp;'Site Setup'!$Z$2&amp;'Site Setup'!C53,IF('Site Setup'!$B53 = "N/A","N/A",'Site Setup'!$A53))</f>
        <v>N/A</v>
      </c>
      <c r="B27" s="526">
        <f t="shared" ca="1" si="2"/>
        <v>0</v>
      </c>
      <c r="C27" s="84" t="str">
        <f ca="1">IF(B27&lt;'Site Setup'!$B$11,"",IFERROR((C53+D53)/B53,0))</f>
        <v/>
      </c>
      <c r="D27" s="84" t="str">
        <f ca="1">IF(B27&lt;'Site Setup'!$B$11,"",IFERROR(E53/B53,0))</f>
        <v/>
      </c>
      <c r="E27" s="84" t="str">
        <f ca="1">IF(B27&lt;'Site Setup'!$B$11,"",IFERROR(F53/B53,0))</f>
        <v/>
      </c>
      <c r="F27" s="85" t="str">
        <f ca="1">IF(B27&lt;'Site Setup'!$B$11,"",IFERROR(G53/B53,0))</f>
        <v/>
      </c>
      <c r="G27" s="521" t="str">
        <f ca="1">IF(B27&lt;'Site Setup'!$B$11,"",IFERROR(H53/B53,0))</f>
        <v/>
      </c>
      <c r="H27" s="534" t="str">
        <f t="shared" ca="1" si="3"/>
        <v/>
      </c>
      <c r="I27" s="537" t="str">
        <f ca="1">IF(B27&lt;'Site Setup'!$B$11,"",I53/$B$59)</f>
        <v/>
      </c>
      <c r="J27" s="109" t="str">
        <f t="shared" ca="1" si="4"/>
        <v/>
      </c>
      <c r="K27" s="86">
        <f>'Site Setup'!D53</f>
        <v>0</v>
      </c>
      <c r="L27" s="98">
        <f ca="1"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>0</v>
      </c>
      <c r="M27" s="98">
        <f ca="1"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>0</v>
      </c>
      <c r="N27" s="98">
        <f ca="1"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>0</v>
      </c>
      <c r="O27" s="98">
        <f ca="1"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>0</v>
      </c>
      <c r="P27" s="98">
        <f ca="1"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>0</v>
      </c>
      <c r="Q27" s="98">
        <f ca="1"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>0</v>
      </c>
      <c r="R27" s="523" t="str">
        <f ca="1">IF('Site Setup'!$B53 = "N/A","N/A",'Site Setup'!$A53)</f>
        <v>N/A</v>
      </c>
      <c r="S27" s="486"/>
    </row>
    <row r="28" spans="1:19" s="22" customFormat="1" ht="16.5" thickBot="1" x14ac:dyDescent="0.3">
      <c r="A28" s="532" t="str">
        <f ca="1">HYPERLINK('Site Setup'!$Y$2&amp;'Site Setup'!$Z$2&amp;'Site Setup'!C54,IF('Site Setup'!$B54 = "N/A","N/A",'Site Setup'!$A54))</f>
        <v>N/A</v>
      </c>
      <c r="B28" s="526">
        <f t="shared" ca="1" si="2"/>
        <v>0</v>
      </c>
      <c r="C28" s="84" t="str">
        <f ca="1">IF(B28&lt;'Site Setup'!$B$11,"",IFERROR((C54+D54)/B54,0))</f>
        <v/>
      </c>
      <c r="D28" s="84" t="str">
        <f ca="1">IF(B28&lt;'Site Setup'!$B$11,"",IFERROR(E54/B54,0))</f>
        <v/>
      </c>
      <c r="E28" s="84" t="str">
        <f ca="1">IF(B28&lt;'Site Setup'!$B$11,"",IFERROR(F54/B54,0))</f>
        <v/>
      </c>
      <c r="F28" s="85" t="str">
        <f ca="1">IF(B28&lt;'Site Setup'!$B$11,"",IFERROR(G54/B54,0))</f>
        <v/>
      </c>
      <c r="G28" s="521" t="str">
        <f ca="1">IF(B28&lt;'Site Setup'!$B$11,"",IFERROR(H54/B54,0))</f>
        <v/>
      </c>
      <c r="H28" s="534" t="str">
        <f t="shared" ca="1" si="3"/>
        <v/>
      </c>
      <c r="I28" s="537" t="str">
        <f ca="1">IF(B28&lt;'Site Setup'!$B$11,"",I54/$B$59)</f>
        <v/>
      </c>
      <c r="J28" s="109" t="str">
        <f t="shared" ca="1" si="4"/>
        <v/>
      </c>
      <c r="K28" s="86">
        <f>'Site Setup'!D54</f>
        <v>0</v>
      </c>
      <c r="L28" s="98">
        <f ca="1"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>0</v>
      </c>
      <c r="M28" s="98">
        <f ca="1"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>0</v>
      </c>
      <c r="N28" s="98">
        <f ca="1"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>0</v>
      </c>
      <c r="O28" s="98">
        <f ca="1"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>0</v>
      </c>
      <c r="P28" s="98">
        <f ca="1"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>0</v>
      </c>
      <c r="Q28" s="98">
        <f ca="1"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>0</v>
      </c>
      <c r="R28" s="523" t="str">
        <f ca="1">IF('Site Setup'!$B54 = "N/A","N/A",'Site Setup'!$A54)</f>
        <v>N/A</v>
      </c>
      <c r="S28" s="486"/>
    </row>
    <row r="29" spans="1:19" s="22" customFormat="1" ht="16.5" thickBot="1" x14ac:dyDescent="0.3">
      <c r="A29" s="532" t="str">
        <f ca="1">HYPERLINK('Site Setup'!$Y$2&amp;'Site Setup'!$Z$2&amp;'Site Setup'!C55,IF('Site Setup'!$B55 = "N/A","N/A",'Site Setup'!$A55))</f>
        <v>N/A</v>
      </c>
      <c r="B29" s="526">
        <f t="shared" ca="1" si="2"/>
        <v>0</v>
      </c>
      <c r="C29" s="84" t="str">
        <f ca="1">IF(B29&lt;'Site Setup'!$B$11,"",IFERROR((C55+D55)/B55,0))</f>
        <v/>
      </c>
      <c r="D29" s="84" t="str">
        <f ca="1">IF(B29&lt;'Site Setup'!$B$11,"",IFERROR(E55/B55,0))</f>
        <v/>
      </c>
      <c r="E29" s="84" t="str">
        <f ca="1">IF(B29&lt;'Site Setup'!$B$11,"",IFERROR(F55/B55,0))</f>
        <v/>
      </c>
      <c r="F29" s="85" t="str">
        <f ca="1">IF(B29&lt;'Site Setup'!$B$11,"",IFERROR(G55/B55,0))</f>
        <v/>
      </c>
      <c r="G29" s="521" t="str">
        <f ca="1">IF(B29&lt;'Site Setup'!$B$11,"",IFERROR(H55/B55,0))</f>
        <v/>
      </c>
      <c r="H29" s="534" t="str">
        <f t="shared" ca="1" si="3"/>
        <v/>
      </c>
      <c r="I29" s="537" t="str">
        <f ca="1">IF(B29&lt;'Site Setup'!$B$11,"",I55/$B$59)</f>
        <v/>
      </c>
      <c r="J29" s="109" t="str">
        <f t="shared" ca="1" si="4"/>
        <v/>
      </c>
      <c r="K29" s="86">
        <f>'Site Setup'!D55</f>
        <v>0</v>
      </c>
      <c r="L29" s="98">
        <f ca="1"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>0</v>
      </c>
      <c r="M29" s="98">
        <f ca="1"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>0</v>
      </c>
      <c r="N29" s="98">
        <f ca="1"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>0</v>
      </c>
      <c r="O29" s="98">
        <f ca="1"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>0</v>
      </c>
      <c r="P29" s="98">
        <f ca="1"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>0</v>
      </c>
      <c r="Q29" s="98">
        <f ca="1"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>0</v>
      </c>
      <c r="R29" s="523" t="str">
        <f ca="1">IF('Site Setup'!$B55 = "N/A","N/A",'Site Setup'!$A55)</f>
        <v>N/A</v>
      </c>
      <c r="S29" s="486"/>
    </row>
    <row r="30" spans="1:19" s="22" customFormat="1" ht="16.5" thickBot="1" x14ac:dyDescent="0.3">
      <c r="A30" s="532" t="str">
        <f ca="1">HYPERLINK('Site Setup'!$Y$2&amp;'Site Setup'!$Z$2&amp;'Site Setup'!C56,IF('Site Setup'!$B56 = "N/A","N/A",'Site Setup'!$A56))</f>
        <v>N/A</v>
      </c>
      <c r="B30" s="526">
        <f t="shared" ca="1" si="2"/>
        <v>0</v>
      </c>
      <c r="C30" s="84" t="str">
        <f ca="1">IF(B30&lt;'Site Setup'!$B$11,"",IFERROR((C56+D56)/B56,0))</f>
        <v/>
      </c>
      <c r="D30" s="84" t="str">
        <f ca="1">IF(B30&lt;'Site Setup'!$B$11,"",IFERROR(E56/B56,0))</f>
        <v/>
      </c>
      <c r="E30" s="84" t="str">
        <f ca="1">IF(B30&lt;'Site Setup'!$B$11,"",IFERROR(F56/B56,0))</f>
        <v/>
      </c>
      <c r="F30" s="85" t="str">
        <f ca="1">IF(B30&lt;'Site Setup'!$B$11,"",IFERROR(G56/B56,0))</f>
        <v/>
      </c>
      <c r="G30" s="521" t="str">
        <f ca="1">IF(B30&lt;'Site Setup'!$B$11,"",IFERROR(H56/B56,0))</f>
        <v/>
      </c>
      <c r="H30" s="534" t="str">
        <f t="shared" ca="1" si="3"/>
        <v/>
      </c>
      <c r="I30" s="537" t="str">
        <f ca="1">IF(B30&lt;'Site Setup'!$B$11,"",I56/$B$59)</f>
        <v/>
      </c>
      <c r="J30" s="109" t="str">
        <f t="shared" ca="1" si="4"/>
        <v/>
      </c>
      <c r="K30" s="86">
        <f>'Site Setup'!D56</f>
        <v>0</v>
      </c>
      <c r="L30" s="98">
        <f ca="1"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>0</v>
      </c>
      <c r="M30" s="98">
        <f ca="1"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>0</v>
      </c>
      <c r="N30" s="98">
        <f ca="1"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>0</v>
      </c>
      <c r="O30" s="98">
        <f ca="1"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>0</v>
      </c>
      <c r="P30" s="98">
        <f ca="1"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>0</v>
      </c>
      <c r="Q30" s="98">
        <f ca="1"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>0</v>
      </c>
      <c r="R30" s="523" t="str">
        <f ca="1">IF('Site Setup'!$B56 = "N/A","N/A",'Site Setup'!$A56)</f>
        <v>N/A</v>
      </c>
      <c r="S30" s="486"/>
    </row>
    <row r="31" spans="1:19" s="22" customFormat="1" ht="16.5" thickBot="1" x14ac:dyDescent="0.3">
      <c r="A31" s="532" t="str">
        <f ca="1">HYPERLINK('Site Setup'!$Y$2&amp;'Site Setup'!$Z$2&amp;'Site Setup'!C57,IF('Site Setup'!$B57 = "N/A","N/A",'Site Setup'!$A57))</f>
        <v>N/A</v>
      </c>
      <c r="B31" s="526">
        <f t="shared" ca="1" si="2"/>
        <v>0</v>
      </c>
      <c r="C31" s="84" t="str">
        <f ca="1">IF(B31&lt;'Site Setup'!$B$11,"",IFERROR((C57+D57)/B57,0))</f>
        <v/>
      </c>
      <c r="D31" s="84" t="str">
        <f ca="1">IF(B31&lt;'Site Setup'!$B$11,"",IFERROR(E57/B57,0))</f>
        <v/>
      </c>
      <c r="E31" s="84" t="str">
        <f ca="1">IF(B31&lt;'Site Setup'!$B$11,"",IFERROR(F57/B57,0))</f>
        <v/>
      </c>
      <c r="F31" s="85" t="str">
        <f ca="1">IF(B31&lt;'Site Setup'!$B$11,"",IFERROR(G57/B57,0))</f>
        <v/>
      </c>
      <c r="G31" s="521" t="str">
        <f ca="1">IF(B31&lt;'Site Setup'!$B$11,"",IFERROR(H57/B57,0))</f>
        <v/>
      </c>
      <c r="H31" s="534" t="str">
        <f t="shared" ca="1" si="3"/>
        <v/>
      </c>
      <c r="I31" s="537" t="str">
        <f ca="1">IF(B31&lt;'Site Setup'!$B$11,"",I57/$B$59)</f>
        <v/>
      </c>
      <c r="J31" s="109" t="str">
        <f t="shared" ca="1" si="4"/>
        <v/>
      </c>
      <c r="K31" s="86">
        <f>'Site Setup'!D57</f>
        <v>0</v>
      </c>
      <c r="L31" s="98">
        <f ca="1"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>0</v>
      </c>
      <c r="M31" s="98">
        <f ca="1"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>0</v>
      </c>
      <c r="N31" s="98">
        <f ca="1"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>0</v>
      </c>
      <c r="O31" s="98">
        <f ca="1"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>0</v>
      </c>
      <c r="P31" s="98">
        <f ca="1"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>0</v>
      </c>
      <c r="Q31" s="98">
        <f ca="1"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>0</v>
      </c>
      <c r="R31" s="523" t="str">
        <f ca="1">IF('Site Setup'!$B57 = "N/A","N/A",'Site Setup'!$A57)</f>
        <v>N/A</v>
      </c>
      <c r="S31" s="486"/>
    </row>
    <row r="32" spans="1:19" ht="16.5" thickBot="1" x14ac:dyDescent="0.3">
      <c r="A32" s="532" t="str">
        <f ca="1">HYPERLINK('Site Setup'!$Y$2&amp;'Site Setup'!$Z$2&amp;'Site Setup'!C58,IF('Site Setup'!$B58 = "N/A","N/A",'Site Setup'!$A58))</f>
        <v>N/A</v>
      </c>
      <c r="B32" s="531">
        <f t="shared" ca="1" si="2"/>
        <v>0</v>
      </c>
      <c r="C32" s="137" t="str">
        <f ca="1">IF(B32&lt;'Site Setup'!$B$11,"",IFERROR((C58+D58)/B58,0))</f>
        <v/>
      </c>
      <c r="D32" s="137" t="str">
        <f ca="1">IF(B32&lt;'Site Setup'!$B$11,"",IFERROR(E58/B58,0))</f>
        <v/>
      </c>
      <c r="E32" s="137" t="str">
        <f ca="1">IF(B32&lt;'Site Setup'!$B$11,"",IFERROR(F58/B58,0))</f>
        <v/>
      </c>
      <c r="F32" s="517" t="str">
        <f ca="1">IF(B32&lt;'Site Setup'!$B$11,"",IFERROR(G58/B58,0))</f>
        <v/>
      </c>
      <c r="G32" s="524" t="str">
        <f ca="1">IF(B32&lt;'Site Setup'!$B$11,"",IFERROR(H58/B58,0))</f>
        <v/>
      </c>
      <c r="H32" s="535" t="str">
        <f t="shared" ca="1" si="3"/>
        <v/>
      </c>
      <c r="I32" s="538" t="str">
        <f ca="1">IF(B32&lt;'Site Setup'!$B$11,"",I58/$B$59)</f>
        <v/>
      </c>
      <c r="J32" s="109" t="str">
        <f t="shared" ca="1" si="4"/>
        <v/>
      </c>
      <c r="K32" s="86">
        <f>'Site Setup'!D58</f>
        <v>0</v>
      </c>
      <c r="L32" s="98">
        <f ca="1"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>0</v>
      </c>
      <c r="M32" s="98">
        <f ca="1"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>0</v>
      </c>
      <c r="N32" s="98">
        <f ca="1"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>0</v>
      </c>
      <c r="O32" s="98">
        <f ca="1"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>0</v>
      </c>
      <c r="P32" s="98">
        <f ca="1"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>0</v>
      </c>
      <c r="Q32" s="98">
        <f ca="1"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>0</v>
      </c>
      <c r="R32" s="519" t="str">
        <f ca="1">IF('Site Setup'!$B58 = "N/A","N/A",'Site Setup'!$A58)</f>
        <v>N/A</v>
      </c>
      <c r="S32" s="486"/>
    </row>
    <row r="33" spans="1:22" ht="17.25" thickTop="1" thickBot="1" x14ac:dyDescent="0.3">
      <c r="A33" s="529" t="s">
        <v>18</v>
      </c>
      <c r="B33" s="522">
        <f ca="1">SUM(B13:B32)</f>
        <v>33142</v>
      </c>
      <c r="C33" s="136">
        <f ca="1">(C59+D59)/B59</f>
        <v>4.1035544022690242E-3</v>
      </c>
      <c r="D33" s="89">
        <f ca="1">E59/B59</f>
        <v>2.2629895600748294E-3</v>
      </c>
      <c r="E33" s="89">
        <f ca="1">F59/B59</f>
        <v>2.1422967835375054E-3</v>
      </c>
      <c r="F33" s="136">
        <f ca="1">G59/B59</f>
        <v>6.8794882626274818E-3</v>
      </c>
      <c r="G33" s="525">
        <f ca="1">H59/B59</f>
        <v>2.8966266368957816E-3</v>
      </c>
      <c r="H33" s="543"/>
      <c r="I33" s="528">
        <f ca="1">I59/$B$59</f>
        <v>1.8284955645404624E-2</v>
      </c>
      <c r="J33" s="486"/>
      <c r="K33" s="486"/>
      <c r="L33" s="486"/>
      <c r="M33" s="486"/>
      <c r="N33" s="486"/>
      <c r="O33" s="486"/>
      <c r="P33" s="486"/>
      <c r="Q33" s="486"/>
      <c r="R33" s="486"/>
      <c r="S33" s="486"/>
    </row>
    <row r="34" spans="1:22" ht="16.5" thickBot="1" x14ac:dyDescent="0.3">
      <c r="A34" s="90"/>
      <c r="B34" s="91" t="s">
        <v>11</v>
      </c>
      <c r="C34" s="92" t="str">
        <f>CONCATENATE("&lt; ",'Site Setup'!K38*100,"%")</f>
        <v>&lt; 0.36%</v>
      </c>
      <c r="D34" s="93" t="str">
        <f>CONCATENATE("&lt; ",'Site Setup'!K39*100,"%")</f>
        <v>&lt; 0.29%</v>
      </c>
      <c r="E34" s="94" t="str">
        <f>CONCATENATE("&lt; ",'Site Setup'!K40*100,"%")</f>
        <v>&lt; 0.17%</v>
      </c>
      <c r="F34" s="93" t="str">
        <f>CONCATENATE("&lt; ",'Site Setup'!K41*100,"%")</f>
        <v>&lt; 0.4%</v>
      </c>
      <c r="G34" s="94" t="str">
        <f>CONCATENATE("&lt; ",'Site Setup'!K42*100,"%")</f>
        <v>&lt; 0.31%</v>
      </c>
      <c r="H34" s="544"/>
      <c r="I34" s="95" t="str">
        <f>CONCATENATE("&lt; ",'Site Setup'!K43*100,"%")</f>
        <v>&lt; 1.53%</v>
      </c>
      <c r="J34" s="486"/>
      <c r="K34" s="486"/>
      <c r="L34" s="486"/>
      <c r="M34" s="486"/>
      <c r="N34" s="486"/>
      <c r="O34" s="486"/>
      <c r="P34" s="486"/>
      <c r="Q34" s="486"/>
      <c r="R34" s="486"/>
      <c r="S34" s="486"/>
    </row>
    <row r="35" spans="1:22" ht="15.75" thickBot="1" x14ac:dyDescent="0.3">
      <c r="A35" s="495"/>
      <c r="B35" s="421"/>
      <c r="C35" s="421"/>
      <c r="D35" s="421"/>
      <c r="E35" s="421"/>
      <c r="F35" s="421"/>
      <c r="G35" s="421"/>
      <c r="H35" s="421"/>
      <c r="I35" s="417"/>
      <c r="J35" s="486"/>
      <c r="K35" s="486"/>
      <c r="L35" s="486"/>
      <c r="M35" s="486"/>
      <c r="N35" s="486"/>
      <c r="O35" s="486"/>
      <c r="P35" s="486"/>
      <c r="Q35" s="486"/>
      <c r="R35" s="486"/>
      <c r="S35" s="486"/>
    </row>
    <row r="36" spans="1:22" ht="16.5" thickBot="1" x14ac:dyDescent="0.3">
      <c r="A36" s="495"/>
      <c r="B36" s="421"/>
      <c r="C36" s="597" t="s">
        <v>16</v>
      </c>
      <c r="D36" s="598"/>
      <c r="E36" s="598"/>
      <c r="F36" s="598"/>
      <c r="G36" s="598"/>
      <c r="H36" s="599"/>
      <c r="I36" s="496"/>
      <c r="J36" s="486"/>
      <c r="K36" s="486"/>
      <c r="L36" s="486"/>
      <c r="M36" s="486"/>
      <c r="N36" s="486"/>
      <c r="O36" s="486"/>
      <c r="P36" s="486"/>
      <c r="Q36" s="486"/>
      <c r="R36" s="486"/>
      <c r="S36" s="486"/>
    </row>
    <row r="37" spans="1:22" ht="16.5" thickBot="1" x14ac:dyDescent="0.3">
      <c r="A37" s="158" t="s">
        <v>116</v>
      </c>
      <c r="B37" s="1" t="s">
        <v>69</v>
      </c>
      <c r="C37" s="151" t="s">
        <v>135</v>
      </c>
      <c r="D37" s="151" t="s">
        <v>135</v>
      </c>
      <c r="E37" s="152" t="s">
        <v>136</v>
      </c>
      <c r="F37" s="153" t="s">
        <v>137</v>
      </c>
      <c r="G37" s="154" t="s">
        <v>138</v>
      </c>
      <c r="H37" s="155" t="s">
        <v>139</v>
      </c>
      <c r="I37" s="7" t="s">
        <v>1</v>
      </c>
      <c r="J37" s="486"/>
      <c r="K37" s="486"/>
      <c r="L37" s="486"/>
      <c r="M37" s="486"/>
      <c r="N37" s="486"/>
      <c r="O37" s="486"/>
      <c r="P37" s="486"/>
      <c r="Q37" s="486"/>
      <c r="R37" s="486"/>
      <c r="S37" s="486"/>
      <c r="U37" s="25" t="s">
        <v>58</v>
      </c>
    </row>
    <row r="38" spans="1:22" ht="16.5" thickBot="1" x14ac:dyDescent="0.3">
      <c r="A38" s="80" t="s">
        <v>4</v>
      </c>
      <c r="B38" s="139" t="s">
        <v>19</v>
      </c>
      <c r="C38" s="19" t="s">
        <v>2</v>
      </c>
      <c r="D38" s="8" t="s">
        <v>3</v>
      </c>
      <c r="E38" s="9" t="s">
        <v>233</v>
      </c>
      <c r="F38" s="18" t="s">
        <v>233</v>
      </c>
      <c r="G38" s="21" t="s">
        <v>233</v>
      </c>
      <c r="H38" s="10" t="s">
        <v>233</v>
      </c>
      <c r="I38" s="30"/>
      <c r="J38" s="486"/>
      <c r="K38" s="486"/>
      <c r="L38" s="486"/>
      <c r="M38" s="486"/>
      <c r="N38" s="486"/>
      <c r="O38" s="486"/>
      <c r="P38" s="486"/>
      <c r="Q38" s="486"/>
      <c r="R38" s="486"/>
      <c r="S38" s="486"/>
      <c r="U38" s="25">
        <f>'Site Setup'!B12</f>
        <v>0.3</v>
      </c>
    </row>
    <row r="39" spans="1:22" ht="15.75" x14ac:dyDescent="0.25">
      <c r="A39" s="82" t="str">
        <f t="shared" ref="A39:A58" ca="1" si="5">A13</f>
        <v>SLAM101 Line 1</v>
      </c>
      <c r="B39" s="97">
        <f ca="1"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>0</v>
      </c>
      <c r="C39" s="98">
        <f ca="1"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>0</v>
      </c>
      <c r="D39" s="98">
        <f ca="1"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>0</v>
      </c>
      <c r="E39" s="99">
        <f ca="1"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>0</v>
      </c>
      <c r="F39" s="99">
        <f ca="1"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>0</v>
      </c>
      <c r="G39" s="99">
        <f ca="1"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>0</v>
      </c>
      <c r="H39" s="99">
        <f ca="1"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>0</v>
      </c>
      <c r="I39" s="101">
        <f t="shared" ref="I39:I58" ca="1" si="6">SUM(C39:H39)</f>
        <v>0</v>
      </c>
      <c r="J39" s="486"/>
      <c r="K39" s="486"/>
      <c r="L39" s="486"/>
      <c r="M39" s="486"/>
      <c r="N39" s="486"/>
      <c r="O39" s="486"/>
      <c r="P39" s="486"/>
      <c r="Q39" s="486"/>
      <c r="R39" s="486"/>
      <c r="S39" s="486"/>
      <c r="U39" s="23" t="str">
        <f t="shared" ref="U39:U58" ca="1" si="7">IFERROR(IF(ABS(C39-D39)/SUM(C39:D39)&gt;$U$38,MAX(C39:D39),0),"")</f>
        <v/>
      </c>
      <c r="V39" s="16">
        <f ca="1">'Site Setup'!B39</f>
        <v>101</v>
      </c>
    </row>
    <row r="40" spans="1:22" ht="15.75" x14ac:dyDescent="0.25">
      <c r="A40" s="82" t="str">
        <f t="shared" ca="1" si="5"/>
        <v>SLAM102 Line 2</v>
      </c>
      <c r="B40" s="97">
        <f ca="1"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>3612</v>
      </c>
      <c r="C40" s="98">
        <f ca="1"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>13</v>
      </c>
      <c r="D40" s="98">
        <f ca="1"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>20</v>
      </c>
      <c r="E40" s="99">
        <f ca="1"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>7</v>
      </c>
      <c r="F40" s="99">
        <f ca="1"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>12</v>
      </c>
      <c r="G40" s="99">
        <f ca="1"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>9</v>
      </c>
      <c r="H40" s="99">
        <f ca="1"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>8</v>
      </c>
      <c r="I40" s="102">
        <f t="shared" ca="1" si="6"/>
        <v>69</v>
      </c>
      <c r="J40" s="486"/>
      <c r="K40" s="486"/>
      <c r="L40" s="486"/>
      <c r="M40" s="486"/>
      <c r="N40" s="486"/>
      <c r="O40" s="486"/>
      <c r="P40" s="486"/>
      <c r="Q40" s="486"/>
      <c r="R40" s="486"/>
      <c r="S40" s="486"/>
      <c r="U40" s="23">
        <f t="shared" ca="1" si="7"/>
        <v>0</v>
      </c>
      <c r="V40" s="16">
        <f ca="1">'Site Setup'!B40</f>
        <v>102</v>
      </c>
    </row>
    <row r="41" spans="1:22" ht="15.75" x14ac:dyDescent="0.25">
      <c r="A41" s="82" t="str">
        <f t="shared" ca="1" si="5"/>
        <v>SLAM103 Line 3</v>
      </c>
      <c r="B41" s="97">
        <f ca="1"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>6097</v>
      </c>
      <c r="C41" s="98">
        <f ca="1"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>13</v>
      </c>
      <c r="D41" s="98">
        <f ca="1"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>4</v>
      </c>
      <c r="E41" s="99">
        <f ca="1"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>25</v>
      </c>
      <c r="F41" s="99">
        <f ca="1"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>16</v>
      </c>
      <c r="G41" s="99">
        <f ca="1"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>51</v>
      </c>
      <c r="H41" s="99">
        <f ca="1"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>44</v>
      </c>
      <c r="I41" s="102">
        <f t="shared" ca="1" si="6"/>
        <v>153</v>
      </c>
      <c r="J41" s="486"/>
      <c r="K41" s="486"/>
      <c r="L41" s="486"/>
      <c r="M41" s="486"/>
      <c r="N41" s="486"/>
      <c r="O41" s="486"/>
      <c r="P41" s="486"/>
      <c r="Q41" s="486"/>
      <c r="R41" s="486"/>
      <c r="S41" s="486"/>
      <c r="U41" s="23">
        <f t="shared" ca="1" si="7"/>
        <v>13</v>
      </c>
      <c r="V41" s="16">
        <f ca="1">'Site Setup'!B41</f>
        <v>103</v>
      </c>
    </row>
    <row r="42" spans="1:22" ht="15.75" x14ac:dyDescent="0.25">
      <c r="A42" s="82" t="str">
        <f t="shared" ca="1" si="5"/>
        <v>SLAM208 Line 18</v>
      </c>
      <c r="B42" s="97">
        <f ca="1"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>4504</v>
      </c>
      <c r="C42" s="98">
        <f ca="1"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>10</v>
      </c>
      <c r="D42" s="98">
        <f ca="1"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>4</v>
      </c>
      <c r="E42" s="99">
        <f ca="1"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>6</v>
      </c>
      <c r="F42" s="99">
        <f ca="1"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>2</v>
      </c>
      <c r="G42" s="99">
        <f ca="1"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>38</v>
      </c>
      <c r="H42" s="99">
        <f ca="1"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>14</v>
      </c>
      <c r="I42" s="102">
        <f t="shared" ca="1" si="6"/>
        <v>74</v>
      </c>
      <c r="J42" s="486"/>
      <c r="K42" s="486"/>
      <c r="L42" s="486"/>
      <c r="M42" s="486"/>
      <c r="N42" s="486"/>
      <c r="O42" s="486"/>
      <c r="P42" s="486"/>
      <c r="Q42" s="486"/>
      <c r="R42" s="486"/>
      <c r="S42" s="486"/>
      <c r="U42" s="23">
        <f t="shared" ca="1" si="7"/>
        <v>10</v>
      </c>
      <c r="V42" s="16">
        <f ca="1">'Site Setup'!B42</f>
        <v>208</v>
      </c>
    </row>
    <row r="43" spans="1:22" ht="15.75" x14ac:dyDescent="0.25">
      <c r="A43" s="82" t="str">
        <f t="shared" ca="1" si="5"/>
        <v>SLAM209 Line 19</v>
      </c>
      <c r="B43" s="97">
        <f ca="1"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>4446</v>
      </c>
      <c r="C43" s="98">
        <f ca="1"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>7</v>
      </c>
      <c r="D43" s="98">
        <f ca="1"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>7</v>
      </c>
      <c r="E43" s="99">
        <f ca="1"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>10</v>
      </c>
      <c r="F43" s="99">
        <f ca="1"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>24</v>
      </c>
      <c r="G43" s="99">
        <f ca="1"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>81</v>
      </c>
      <c r="H43" s="99">
        <f ca="1"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>10</v>
      </c>
      <c r="I43" s="102">
        <f t="shared" ca="1" si="6"/>
        <v>139</v>
      </c>
      <c r="J43" s="486"/>
      <c r="K43" s="486"/>
      <c r="L43" s="486"/>
      <c r="M43" s="486"/>
      <c r="N43" s="486"/>
      <c r="O43" s="486"/>
      <c r="P43" s="486"/>
      <c r="Q43" s="486"/>
      <c r="R43" s="486"/>
      <c r="S43" s="486"/>
      <c r="U43" s="23">
        <f t="shared" ca="1" si="7"/>
        <v>0</v>
      </c>
      <c r="V43" s="16">
        <f ca="1">'Site Setup'!B43</f>
        <v>209</v>
      </c>
    </row>
    <row r="44" spans="1:22" ht="15.75" x14ac:dyDescent="0.25">
      <c r="A44" s="82" t="str">
        <f t="shared" ca="1" si="5"/>
        <v>SLAM210 Line 20</v>
      </c>
      <c r="B44" s="97">
        <f ca="1"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>2292</v>
      </c>
      <c r="C44" s="98">
        <f ca="1"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>4</v>
      </c>
      <c r="D44" s="98">
        <f ca="1"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>2</v>
      </c>
      <c r="E44" s="99">
        <f ca="1"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>3</v>
      </c>
      <c r="F44" s="99">
        <f ca="1"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>0</v>
      </c>
      <c r="G44" s="99">
        <f ca="1"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>7</v>
      </c>
      <c r="H44" s="99">
        <f ca="1"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>3</v>
      </c>
      <c r="I44" s="102">
        <f t="shared" ca="1" si="6"/>
        <v>19</v>
      </c>
      <c r="J44" s="486"/>
      <c r="K44" s="486"/>
      <c r="L44" s="486"/>
      <c r="M44" s="486"/>
      <c r="N44" s="486"/>
      <c r="O44" s="486"/>
      <c r="P44" s="486"/>
      <c r="Q44" s="486"/>
      <c r="R44" s="486"/>
      <c r="S44" s="486"/>
      <c r="U44" s="23">
        <f t="shared" ca="1" si="7"/>
        <v>4</v>
      </c>
      <c r="V44" s="16">
        <f ca="1">'Site Setup'!B44</f>
        <v>210</v>
      </c>
    </row>
    <row r="45" spans="1:22" ht="15.75" x14ac:dyDescent="0.25">
      <c r="A45" s="82" t="str">
        <f t="shared" ca="1" si="5"/>
        <v>SLAM304 Line 24</v>
      </c>
      <c r="B45" s="97">
        <f ca="1"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>6392</v>
      </c>
      <c r="C45" s="98">
        <f ca="1"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>35</v>
      </c>
      <c r="D45" s="98">
        <f ca="1"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>5</v>
      </c>
      <c r="E45" s="99">
        <f ca="1"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>9</v>
      </c>
      <c r="F45" s="99">
        <f ca="1"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>10</v>
      </c>
      <c r="G45" s="99">
        <f ca="1"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>12</v>
      </c>
      <c r="H45" s="99">
        <f ca="1"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>13</v>
      </c>
      <c r="I45" s="102">
        <f t="shared" ca="1" si="6"/>
        <v>84</v>
      </c>
      <c r="J45" s="486"/>
      <c r="K45" s="486"/>
      <c r="L45" s="486"/>
      <c r="M45" s="486"/>
      <c r="N45" s="486"/>
      <c r="O45" s="486"/>
      <c r="P45" s="486"/>
      <c r="Q45" s="486"/>
      <c r="R45" s="486"/>
      <c r="S45" s="486"/>
      <c r="U45" s="23">
        <f t="shared" ca="1" si="7"/>
        <v>35</v>
      </c>
      <c r="V45" s="16">
        <f ca="1">'Site Setup'!B45</f>
        <v>304</v>
      </c>
    </row>
    <row r="46" spans="1:22" ht="15.75" x14ac:dyDescent="0.25">
      <c r="A46" s="82" t="str">
        <f t="shared" ca="1" si="5"/>
        <v>SLAM305 Line 25</v>
      </c>
      <c r="B46" s="97">
        <f ca="1"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>0</v>
      </c>
      <c r="C46" s="98">
        <f ca="1"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>0</v>
      </c>
      <c r="D46" s="98">
        <f ca="1"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>0</v>
      </c>
      <c r="E46" s="99">
        <f ca="1"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>0</v>
      </c>
      <c r="F46" s="99">
        <f ca="1"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>0</v>
      </c>
      <c r="G46" s="99">
        <f ca="1"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>0</v>
      </c>
      <c r="H46" s="99">
        <f ca="1"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>0</v>
      </c>
      <c r="I46" s="102">
        <f t="shared" ca="1" si="6"/>
        <v>0</v>
      </c>
      <c r="J46" s="486"/>
      <c r="K46" s="486"/>
      <c r="L46" s="486"/>
      <c r="M46" s="486"/>
      <c r="N46" s="486"/>
      <c r="O46" s="486"/>
      <c r="P46" s="486"/>
      <c r="Q46" s="486"/>
      <c r="R46" s="486"/>
      <c r="S46" s="486"/>
      <c r="U46" s="23" t="str">
        <f t="shared" ca="1" si="7"/>
        <v/>
      </c>
      <c r="V46" s="16">
        <f ca="1">'Site Setup'!B46</f>
        <v>305</v>
      </c>
    </row>
    <row r="47" spans="1:22" s="2" customFormat="1" ht="15.75" x14ac:dyDescent="0.25">
      <c r="A47" s="82" t="str">
        <f t="shared" ca="1" si="5"/>
        <v>SLAM307 Line 27</v>
      </c>
      <c r="B47" s="97">
        <f ca="1"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>5799</v>
      </c>
      <c r="C47" s="98">
        <f ca="1"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>7</v>
      </c>
      <c r="D47" s="98">
        <f ca="1"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>5</v>
      </c>
      <c r="E47" s="99">
        <f ca="1"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>15</v>
      </c>
      <c r="F47" s="99">
        <f ca="1"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>7</v>
      </c>
      <c r="G47" s="99">
        <f ca="1"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>30</v>
      </c>
      <c r="H47" s="99">
        <f ca="1"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>4</v>
      </c>
      <c r="I47" s="102">
        <f t="shared" ca="1" si="6"/>
        <v>68</v>
      </c>
      <c r="J47" s="486"/>
      <c r="K47" s="486"/>
      <c r="L47" s="486"/>
      <c r="M47" s="486"/>
      <c r="N47" s="486"/>
      <c r="O47" s="486"/>
      <c r="P47" s="486"/>
      <c r="Q47" s="486"/>
      <c r="R47" s="486"/>
      <c r="S47" s="486"/>
      <c r="U47" s="23">
        <f t="shared" ca="1" si="7"/>
        <v>0</v>
      </c>
      <c r="V47" s="16">
        <f ca="1">'Site Setup'!B47</f>
        <v>307</v>
      </c>
    </row>
    <row r="48" spans="1:22" s="2" customFormat="1" ht="15.75" x14ac:dyDescent="0.25">
      <c r="A48" s="82" t="str">
        <f t="shared" ca="1" si="5"/>
        <v>N/A</v>
      </c>
      <c r="B48" s="97">
        <f ca="1"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>0</v>
      </c>
      <c r="C48" s="98">
        <f ca="1"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>0</v>
      </c>
      <c r="D48" s="98">
        <f ca="1"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>0</v>
      </c>
      <c r="E48" s="99">
        <f ca="1"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>0</v>
      </c>
      <c r="F48" s="99">
        <f ca="1"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>0</v>
      </c>
      <c r="G48" s="99">
        <f ca="1"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>0</v>
      </c>
      <c r="H48" s="99">
        <f ca="1"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>0</v>
      </c>
      <c r="I48" s="102">
        <f t="shared" ca="1" si="6"/>
        <v>0</v>
      </c>
      <c r="J48" s="486"/>
      <c r="K48" s="486"/>
      <c r="L48" s="486"/>
      <c r="M48" s="486"/>
      <c r="N48" s="486"/>
      <c r="O48" s="486"/>
      <c r="P48" s="486"/>
      <c r="Q48" s="486"/>
      <c r="R48" s="486"/>
      <c r="S48" s="486"/>
      <c r="U48" s="23" t="str">
        <f t="shared" ca="1" si="7"/>
        <v/>
      </c>
      <c r="V48" s="16" t="str">
        <f ca="1">'Site Setup'!B48</f>
        <v/>
      </c>
    </row>
    <row r="49" spans="1:22" ht="15.75" x14ac:dyDescent="0.25">
      <c r="A49" s="82" t="str">
        <f t="shared" ca="1" si="5"/>
        <v>N/A</v>
      </c>
      <c r="B49" s="97">
        <f ca="1"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>0</v>
      </c>
      <c r="C49" s="98">
        <f ca="1"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>0</v>
      </c>
      <c r="D49" s="98">
        <f ca="1"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>0</v>
      </c>
      <c r="E49" s="99">
        <f ca="1"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>0</v>
      </c>
      <c r="F49" s="99">
        <f ca="1"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>0</v>
      </c>
      <c r="G49" s="99">
        <f ca="1"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>0</v>
      </c>
      <c r="H49" s="99">
        <f ca="1"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>0</v>
      </c>
      <c r="I49" s="102">
        <f t="shared" ca="1" si="6"/>
        <v>0</v>
      </c>
      <c r="J49" s="486"/>
      <c r="K49" s="486"/>
      <c r="L49" s="486"/>
      <c r="M49" s="486"/>
      <c r="N49" s="486"/>
      <c r="O49" s="486"/>
      <c r="P49" s="486"/>
      <c r="Q49" s="486"/>
      <c r="R49" s="486"/>
      <c r="S49" s="486"/>
      <c r="U49" s="23" t="str">
        <f t="shared" ca="1" si="7"/>
        <v/>
      </c>
      <c r="V49" s="16" t="str">
        <f ca="1">'Site Setup'!B49</f>
        <v/>
      </c>
    </row>
    <row r="50" spans="1:22" ht="15.75" x14ac:dyDescent="0.25">
      <c r="A50" s="82" t="str">
        <f t="shared" ca="1" si="5"/>
        <v>N/A</v>
      </c>
      <c r="B50" s="97">
        <f ca="1"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>0</v>
      </c>
      <c r="C50" s="98">
        <f ca="1"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>0</v>
      </c>
      <c r="D50" s="98">
        <f ca="1"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>0</v>
      </c>
      <c r="E50" s="99">
        <f ca="1"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>0</v>
      </c>
      <c r="F50" s="99">
        <f ca="1"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>0</v>
      </c>
      <c r="G50" s="99">
        <f ca="1"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>0</v>
      </c>
      <c r="H50" s="99">
        <f ca="1"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>0</v>
      </c>
      <c r="I50" s="102">
        <f t="shared" ca="1" si="6"/>
        <v>0</v>
      </c>
      <c r="J50" s="486"/>
      <c r="K50" s="486"/>
      <c r="L50" s="486"/>
      <c r="M50" s="486"/>
      <c r="N50" s="486"/>
      <c r="O50" s="486"/>
      <c r="P50" s="486"/>
      <c r="Q50" s="486"/>
      <c r="R50" s="486"/>
      <c r="S50" s="486"/>
      <c r="U50" s="23" t="str">
        <f t="shared" ca="1" si="7"/>
        <v/>
      </c>
      <c r="V50" s="16" t="str">
        <f ca="1">'Site Setup'!B50</f>
        <v/>
      </c>
    </row>
    <row r="51" spans="1:22" ht="15.75" x14ac:dyDescent="0.25">
      <c r="A51" s="82" t="str">
        <f t="shared" ca="1" si="5"/>
        <v>N/A</v>
      </c>
      <c r="B51" s="97">
        <f ca="1"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>0</v>
      </c>
      <c r="C51" s="98">
        <f ca="1"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>0</v>
      </c>
      <c r="D51" s="98">
        <f ca="1"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>0</v>
      </c>
      <c r="E51" s="99">
        <f ca="1"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>0</v>
      </c>
      <c r="F51" s="99">
        <f ca="1"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>0</v>
      </c>
      <c r="G51" s="99">
        <f ca="1"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>0</v>
      </c>
      <c r="H51" s="99">
        <f ca="1"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>0</v>
      </c>
      <c r="I51" s="102">
        <f t="shared" ca="1" si="6"/>
        <v>0</v>
      </c>
      <c r="J51" s="486"/>
      <c r="K51" s="486"/>
      <c r="L51" s="486"/>
      <c r="M51" s="486"/>
      <c r="N51" s="486"/>
      <c r="O51" s="486"/>
      <c r="P51" s="486"/>
      <c r="Q51" s="486"/>
      <c r="R51" s="486"/>
      <c r="S51" s="486"/>
      <c r="U51" s="23" t="str">
        <f t="shared" ca="1" si="7"/>
        <v/>
      </c>
      <c r="V51" s="16" t="str">
        <f ca="1">'Site Setup'!B51</f>
        <v/>
      </c>
    </row>
    <row r="52" spans="1:22" ht="15.75" x14ac:dyDescent="0.25">
      <c r="A52" s="82" t="str">
        <f t="shared" ca="1" si="5"/>
        <v>N/A</v>
      </c>
      <c r="B52" s="97">
        <f ca="1"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>0</v>
      </c>
      <c r="C52" s="98">
        <f ca="1"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>0</v>
      </c>
      <c r="D52" s="98">
        <f ca="1"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>0</v>
      </c>
      <c r="E52" s="99">
        <f ca="1"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>0</v>
      </c>
      <c r="F52" s="99">
        <f ca="1"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>0</v>
      </c>
      <c r="G52" s="99">
        <f ca="1"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>0</v>
      </c>
      <c r="H52" s="99">
        <f ca="1"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>0</v>
      </c>
      <c r="I52" s="102">
        <f t="shared" ca="1" si="6"/>
        <v>0</v>
      </c>
      <c r="J52" s="486"/>
      <c r="K52" s="486"/>
      <c r="L52" s="486"/>
      <c r="M52" s="486"/>
      <c r="N52" s="486"/>
      <c r="O52" s="486"/>
      <c r="P52" s="486"/>
      <c r="Q52" s="486"/>
      <c r="R52" s="486"/>
      <c r="S52" s="486"/>
      <c r="U52" s="23" t="str">
        <f t="shared" ca="1" si="7"/>
        <v/>
      </c>
      <c r="V52" s="16" t="str">
        <f ca="1">'Site Setup'!B52</f>
        <v/>
      </c>
    </row>
    <row r="53" spans="1:22" ht="15.75" x14ac:dyDescent="0.25">
      <c r="A53" s="82" t="str">
        <f t="shared" ca="1" si="5"/>
        <v>N/A</v>
      </c>
      <c r="B53" s="97">
        <f ca="1"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>0</v>
      </c>
      <c r="C53" s="98">
        <f ca="1"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>0</v>
      </c>
      <c r="D53" s="98">
        <f ca="1"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>0</v>
      </c>
      <c r="E53" s="99">
        <f ca="1"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>0</v>
      </c>
      <c r="F53" s="99">
        <f ca="1"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>0</v>
      </c>
      <c r="G53" s="99">
        <f ca="1"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>0</v>
      </c>
      <c r="H53" s="99">
        <f ca="1"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>0</v>
      </c>
      <c r="I53" s="102">
        <f t="shared" ca="1" si="6"/>
        <v>0</v>
      </c>
      <c r="J53" s="486"/>
      <c r="K53" s="486"/>
      <c r="L53" s="486"/>
      <c r="M53" s="486"/>
      <c r="N53" s="486"/>
      <c r="O53" s="486"/>
      <c r="P53" s="486"/>
      <c r="Q53" s="486"/>
      <c r="R53" s="486"/>
      <c r="S53" s="486"/>
      <c r="U53" s="23" t="str">
        <f t="shared" ca="1" si="7"/>
        <v/>
      </c>
      <c r="V53" s="24" t="str">
        <f ca="1">'Site Setup'!B53</f>
        <v/>
      </c>
    </row>
    <row r="54" spans="1:22" ht="15.75" x14ac:dyDescent="0.25">
      <c r="A54" s="82" t="str">
        <f t="shared" ca="1" si="5"/>
        <v>N/A</v>
      </c>
      <c r="B54" s="97">
        <f ca="1"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>0</v>
      </c>
      <c r="C54" s="98">
        <f ca="1"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>0</v>
      </c>
      <c r="D54" s="98">
        <f ca="1"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>0</v>
      </c>
      <c r="E54" s="99">
        <f ca="1"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>0</v>
      </c>
      <c r="F54" s="99">
        <f ca="1"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>0</v>
      </c>
      <c r="G54" s="99">
        <f ca="1"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>0</v>
      </c>
      <c r="H54" s="99">
        <f ca="1"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>0</v>
      </c>
      <c r="I54" s="102">
        <f t="shared" ca="1" si="6"/>
        <v>0</v>
      </c>
      <c r="J54" s="486"/>
      <c r="K54" s="486"/>
      <c r="L54" s="486"/>
      <c r="M54" s="486"/>
      <c r="N54" s="486"/>
      <c r="O54" s="486"/>
      <c r="P54" s="486"/>
      <c r="Q54" s="486"/>
      <c r="R54" s="486"/>
      <c r="S54" s="486"/>
      <c r="U54" s="23" t="str">
        <f t="shared" ca="1" si="7"/>
        <v/>
      </c>
      <c r="V54" s="24" t="str">
        <f ca="1">'Site Setup'!B54</f>
        <v/>
      </c>
    </row>
    <row r="55" spans="1:22" s="2" customFormat="1" ht="15.75" x14ac:dyDescent="0.25">
      <c r="A55" s="82" t="str">
        <f t="shared" ca="1" si="5"/>
        <v>N/A</v>
      </c>
      <c r="B55" s="97">
        <f ca="1"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>0</v>
      </c>
      <c r="C55" s="98">
        <f ca="1"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>0</v>
      </c>
      <c r="D55" s="98">
        <f ca="1"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>0</v>
      </c>
      <c r="E55" s="99">
        <f ca="1"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>0</v>
      </c>
      <c r="F55" s="99">
        <f ca="1"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>0</v>
      </c>
      <c r="G55" s="99">
        <f ca="1"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>0</v>
      </c>
      <c r="H55" s="99">
        <f ca="1"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>0</v>
      </c>
      <c r="I55" s="102">
        <f t="shared" ca="1" si="6"/>
        <v>0</v>
      </c>
      <c r="J55" s="486"/>
      <c r="K55" s="486"/>
      <c r="L55" s="486"/>
      <c r="M55" s="486"/>
      <c r="N55" s="486"/>
      <c r="O55" s="486"/>
      <c r="P55" s="486"/>
      <c r="Q55" s="486"/>
      <c r="R55" s="486"/>
      <c r="S55" s="486"/>
      <c r="U55" s="23" t="str">
        <f t="shared" ca="1" si="7"/>
        <v/>
      </c>
      <c r="V55" s="24" t="str">
        <f ca="1">'Site Setup'!B55</f>
        <v/>
      </c>
    </row>
    <row r="56" spans="1:22" ht="15.75" x14ac:dyDescent="0.25">
      <c r="A56" s="82" t="str">
        <f t="shared" ca="1" si="5"/>
        <v>N/A</v>
      </c>
      <c r="B56" s="97">
        <f ca="1"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>0</v>
      </c>
      <c r="C56" s="98">
        <f ca="1"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>0</v>
      </c>
      <c r="D56" s="98">
        <f ca="1"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>0</v>
      </c>
      <c r="E56" s="99">
        <f ca="1"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>0</v>
      </c>
      <c r="F56" s="99">
        <f ca="1"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>0</v>
      </c>
      <c r="G56" s="99">
        <f ca="1"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>0</v>
      </c>
      <c r="H56" s="99">
        <f ca="1"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>0</v>
      </c>
      <c r="I56" s="102">
        <f t="shared" ca="1" si="6"/>
        <v>0</v>
      </c>
      <c r="J56" s="486"/>
      <c r="K56" s="486"/>
      <c r="L56" s="486"/>
      <c r="M56" s="486"/>
      <c r="N56" s="486"/>
      <c r="O56" s="486"/>
      <c r="P56" s="486"/>
      <c r="Q56" s="486"/>
      <c r="R56" s="486"/>
      <c r="S56" s="486"/>
      <c r="U56" s="23" t="str">
        <f t="shared" ca="1" si="7"/>
        <v/>
      </c>
      <c r="V56" s="24" t="str">
        <f ca="1">'Site Setup'!B56</f>
        <v/>
      </c>
    </row>
    <row r="57" spans="1:22" ht="15.75" x14ac:dyDescent="0.25">
      <c r="A57" s="82" t="str">
        <f t="shared" ca="1" si="5"/>
        <v>N/A</v>
      </c>
      <c r="B57" s="97">
        <f ca="1"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>0</v>
      </c>
      <c r="C57" s="98">
        <f ca="1"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>0</v>
      </c>
      <c r="D57" s="98">
        <f ca="1"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>0</v>
      </c>
      <c r="E57" s="99">
        <f ca="1"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>0</v>
      </c>
      <c r="F57" s="99">
        <f ca="1"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>0</v>
      </c>
      <c r="G57" s="99">
        <f ca="1"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>0</v>
      </c>
      <c r="H57" s="99">
        <f ca="1"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>0</v>
      </c>
      <c r="I57" s="102">
        <f t="shared" ca="1" si="6"/>
        <v>0</v>
      </c>
      <c r="J57" s="486"/>
      <c r="K57" s="486"/>
      <c r="L57" s="486"/>
      <c r="M57" s="486"/>
      <c r="N57" s="486"/>
      <c r="O57" s="486"/>
      <c r="P57" s="486"/>
      <c r="Q57" s="486"/>
      <c r="R57" s="486"/>
      <c r="S57" s="486"/>
      <c r="U57" s="23" t="str">
        <f t="shared" ca="1" si="7"/>
        <v/>
      </c>
      <c r="V57" s="24" t="str">
        <f ca="1">'Site Setup'!B57</f>
        <v/>
      </c>
    </row>
    <row r="58" spans="1:22" ht="16.5" thickBot="1" x14ac:dyDescent="0.3">
      <c r="A58" s="82" t="str">
        <f t="shared" ca="1" si="5"/>
        <v>N/A</v>
      </c>
      <c r="B58" s="97">
        <f ca="1"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>0</v>
      </c>
      <c r="C58" s="98">
        <f ca="1"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>0</v>
      </c>
      <c r="D58" s="98">
        <f ca="1"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>0</v>
      </c>
      <c r="E58" s="99">
        <f ca="1"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>0</v>
      </c>
      <c r="F58" s="99">
        <f ca="1"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>0</v>
      </c>
      <c r="G58" s="99">
        <f ca="1"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>0</v>
      </c>
      <c r="H58" s="99">
        <f ca="1"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>0</v>
      </c>
      <c r="I58" s="102">
        <f t="shared" ca="1" si="6"/>
        <v>0</v>
      </c>
      <c r="J58" s="486"/>
      <c r="K58" s="486"/>
      <c r="L58" s="486"/>
      <c r="M58" s="486"/>
      <c r="N58" s="486"/>
      <c r="O58" s="486"/>
      <c r="P58" s="486"/>
      <c r="Q58" s="486"/>
      <c r="R58" s="486"/>
      <c r="S58" s="486"/>
      <c r="U58" s="23" t="str">
        <f t="shared" ca="1" si="7"/>
        <v/>
      </c>
      <c r="V58" s="24" t="str">
        <f ca="1">'Site Setup'!B58</f>
        <v/>
      </c>
    </row>
    <row r="59" spans="1:22" ht="16.5" thickBot="1" x14ac:dyDescent="0.3">
      <c r="A59" s="103" t="s">
        <v>17</v>
      </c>
      <c r="B59" s="104">
        <f t="shared" ref="B59:I59" ca="1" si="8">SUM(B39:B58)</f>
        <v>33142</v>
      </c>
      <c r="C59" s="104">
        <f t="shared" ca="1" si="8"/>
        <v>89</v>
      </c>
      <c r="D59" s="104">
        <f t="shared" ca="1" si="8"/>
        <v>47</v>
      </c>
      <c r="E59" s="104">
        <f t="shared" ca="1" si="8"/>
        <v>75</v>
      </c>
      <c r="F59" s="104">
        <f t="shared" ca="1" si="8"/>
        <v>71</v>
      </c>
      <c r="G59" s="104">
        <f t="shared" ca="1" si="8"/>
        <v>228</v>
      </c>
      <c r="H59" s="104">
        <f t="shared" ca="1" si="8"/>
        <v>96</v>
      </c>
      <c r="I59" s="104">
        <f t="shared" ca="1" si="8"/>
        <v>606</v>
      </c>
      <c r="J59" s="486"/>
      <c r="K59" s="486"/>
      <c r="L59" s="486"/>
      <c r="M59" s="486"/>
      <c r="N59" s="486"/>
      <c r="O59" s="486"/>
      <c r="P59" s="486"/>
      <c r="Q59" s="486"/>
      <c r="R59" s="486"/>
      <c r="S59" s="486"/>
    </row>
    <row r="60" spans="1:22" ht="15.75" thickBot="1" x14ac:dyDescent="0.3">
      <c r="A60" s="124"/>
      <c r="B60" s="125"/>
      <c r="C60" s="125"/>
      <c r="D60" s="125"/>
      <c r="E60" s="125"/>
      <c r="F60" s="125"/>
      <c r="G60" s="417"/>
      <c r="H60" s="486"/>
      <c r="I60" s="486"/>
      <c r="J60" s="486"/>
      <c r="K60" s="486"/>
      <c r="L60" s="486"/>
      <c r="M60" s="486"/>
      <c r="N60" s="486"/>
      <c r="O60" s="486"/>
      <c r="P60" s="486"/>
      <c r="Q60" s="486"/>
      <c r="R60" s="486"/>
      <c r="S60" s="486"/>
    </row>
    <row r="61" spans="1:22" ht="16.5" thickBot="1" x14ac:dyDescent="0.3">
      <c r="A61" s="158" t="s">
        <v>115</v>
      </c>
      <c r="B61" s="597" t="s">
        <v>70</v>
      </c>
      <c r="C61" s="598"/>
      <c r="D61" s="600" t="s">
        <v>102</v>
      </c>
      <c r="E61" s="600"/>
      <c r="F61" s="601"/>
      <c r="G61" s="421"/>
      <c r="H61" s="486"/>
      <c r="I61" s="486"/>
      <c r="J61" s="486"/>
      <c r="K61" s="486"/>
      <c r="L61" s="486"/>
      <c r="M61" s="486"/>
      <c r="N61" s="486"/>
      <c r="O61" s="486"/>
      <c r="P61" s="486"/>
      <c r="Q61" s="486"/>
      <c r="R61" s="486"/>
      <c r="S61" s="486"/>
    </row>
    <row r="62" spans="1:22" ht="16.5" thickBot="1" x14ac:dyDescent="0.3">
      <c r="A62" s="133" t="s">
        <v>56</v>
      </c>
      <c r="B62" s="146" t="s">
        <v>42</v>
      </c>
      <c r="C62" s="147" t="s">
        <v>41</v>
      </c>
      <c r="D62" s="148" t="s">
        <v>44</v>
      </c>
      <c r="E62" s="149" t="s">
        <v>40</v>
      </c>
      <c r="F62" s="150" t="s">
        <v>43</v>
      </c>
      <c r="G62" s="165" t="s">
        <v>133</v>
      </c>
      <c r="H62" s="486"/>
      <c r="I62" s="486"/>
      <c r="J62" s="486"/>
      <c r="K62" s="486"/>
      <c r="L62" s="486"/>
      <c r="M62" s="486"/>
      <c r="N62" s="486"/>
      <c r="O62" s="486"/>
      <c r="P62" s="486"/>
      <c r="Q62" s="486"/>
      <c r="R62" s="486"/>
      <c r="S62" s="486"/>
    </row>
    <row r="63" spans="1:22" ht="15.75" x14ac:dyDescent="0.25">
      <c r="A63" s="114" t="str">
        <f t="shared" ref="A63:A82" ca="1" si="9">A13</f>
        <v>SLAM101 Line 1</v>
      </c>
      <c r="B63" s="105" t="str">
        <f ca="1">IF($B13&lt;'Site Setup'!$B$11,"",IFERROR((C39+D39)/$I$59,0))</f>
        <v/>
      </c>
      <c r="C63" s="105" t="str">
        <f ca="1">IF($B13&lt;'Site Setup'!$B$11,"",IFERROR(E39/$I$59,0))</f>
        <v/>
      </c>
      <c r="D63" s="105" t="str">
        <f ca="1">IF($B13&lt;'Site Setup'!$B$11,"",IFERROR(F39/$I$59,0))</f>
        <v/>
      </c>
      <c r="E63" s="105" t="str">
        <f ca="1">IF($B13&lt;'Site Setup'!$B$11,"",IFERROR(G39/$I$59,0))</f>
        <v/>
      </c>
      <c r="F63" s="134" t="str">
        <f ca="1">IF($B13&lt;'Site Setup'!$B$11,"",IFERROR(H39/$I$59,0))</f>
        <v/>
      </c>
      <c r="G63" s="112" t="str">
        <f ca="1">IF($B13&lt;'Site Setup'!$B$11,"",SUM(B63:F63))</f>
        <v/>
      </c>
      <c r="H63" s="486"/>
      <c r="I63" s="486"/>
      <c r="J63" s="486"/>
      <c r="K63" s="486"/>
      <c r="L63" s="486"/>
      <c r="M63" s="486"/>
      <c r="N63" s="486"/>
      <c r="O63" s="486"/>
      <c r="P63" s="486"/>
      <c r="Q63" s="486"/>
      <c r="R63" s="486"/>
      <c r="S63" s="486"/>
    </row>
    <row r="64" spans="1:22" ht="15.75" x14ac:dyDescent="0.25">
      <c r="A64" s="114" t="str">
        <f t="shared" ca="1" si="9"/>
        <v>SLAM102 Line 2</v>
      </c>
      <c r="B64" s="105">
        <f ca="1">IF($B14&lt;'Site Setup'!$B$11,"",IFERROR((C40+D40)/$I$59,0))</f>
        <v>5.4455445544554455E-2</v>
      </c>
      <c r="C64" s="105">
        <f ca="1">IF($B14&lt;'Site Setup'!$B$11,"",IFERROR(E40/$I$59,0))</f>
        <v>1.155115511551155E-2</v>
      </c>
      <c r="D64" s="105">
        <f ca="1">IF($B14&lt;'Site Setup'!$B$11,"",IFERROR(F40/$I$59,0))</f>
        <v>1.9801980198019802E-2</v>
      </c>
      <c r="E64" s="105">
        <f ca="1">IF($B14&lt;'Site Setup'!$B$11,"",IFERROR(G40/$I$59,0))</f>
        <v>1.4851485148514851E-2</v>
      </c>
      <c r="F64" s="134">
        <f ca="1">IF($B14&lt;'Site Setup'!$B$11,"",IFERROR(H40/$I$59,0))</f>
        <v>1.3201320132013201E-2</v>
      </c>
      <c r="G64" s="112">
        <f ca="1">IF($B14&lt;'Site Setup'!$B$11,"",SUM(B64:F64))</f>
        <v>0.11386138613861385</v>
      </c>
      <c r="H64" s="486"/>
      <c r="I64" s="486"/>
      <c r="J64" s="486"/>
      <c r="K64" s="486"/>
      <c r="L64" s="486"/>
      <c r="M64" s="486"/>
      <c r="N64" s="486"/>
      <c r="O64" s="486"/>
      <c r="P64" s="486"/>
      <c r="Q64" s="486"/>
      <c r="R64" s="486"/>
      <c r="S64" s="486"/>
    </row>
    <row r="65" spans="1:19" ht="15.75" x14ac:dyDescent="0.25">
      <c r="A65" s="114" t="str">
        <f t="shared" ca="1" si="9"/>
        <v>SLAM103 Line 3</v>
      </c>
      <c r="B65" s="105">
        <f ca="1">IF($B15&lt;'Site Setup'!$B$11,"",IFERROR((C41+D41)/$I$59,0))</f>
        <v>2.8052805280528052E-2</v>
      </c>
      <c r="C65" s="105">
        <f ca="1">IF($B15&lt;'Site Setup'!$B$11,"",IFERROR(E41/$I$59,0))</f>
        <v>4.1254125412541254E-2</v>
      </c>
      <c r="D65" s="105">
        <f ca="1">IF($B15&lt;'Site Setup'!$B$11,"",IFERROR(F41/$I$59,0))</f>
        <v>2.6402640264026403E-2</v>
      </c>
      <c r="E65" s="105">
        <f ca="1">IF($B15&lt;'Site Setup'!$B$11,"",IFERROR(G41/$I$59,0))</f>
        <v>8.4158415841584164E-2</v>
      </c>
      <c r="F65" s="134">
        <f ca="1">IF($B15&lt;'Site Setup'!$B$11,"",IFERROR(H41/$I$59,0))</f>
        <v>7.2607260726072612E-2</v>
      </c>
      <c r="G65" s="112">
        <f ca="1">IF($B15&lt;'Site Setup'!$B$11,"",SUM(B65:F65))</f>
        <v>0.25247524752475248</v>
      </c>
      <c r="H65" s="486"/>
      <c r="I65" s="486"/>
      <c r="J65" s="486"/>
      <c r="K65" s="486"/>
      <c r="L65" s="486"/>
      <c r="M65" s="486"/>
      <c r="N65" s="486"/>
      <c r="O65" s="486"/>
      <c r="P65" s="486"/>
      <c r="Q65" s="486"/>
      <c r="R65" s="486"/>
      <c r="S65" s="486"/>
    </row>
    <row r="66" spans="1:19" ht="15.75" x14ac:dyDescent="0.25">
      <c r="A66" s="114" t="str">
        <f t="shared" ca="1" si="9"/>
        <v>SLAM208 Line 18</v>
      </c>
      <c r="B66" s="105">
        <f ca="1">IF($B16&lt;'Site Setup'!$B$11,"",IFERROR((C42+D42)/$I$59,0))</f>
        <v>2.3102310231023101E-2</v>
      </c>
      <c r="C66" s="105">
        <f ca="1">IF($B16&lt;'Site Setup'!$B$11,"",IFERROR(E42/$I$59,0))</f>
        <v>9.9009900990099011E-3</v>
      </c>
      <c r="D66" s="105">
        <f ca="1">IF($B16&lt;'Site Setup'!$B$11,"",IFERROR(F42/$I$59,0))</f>
        <v>3.3003300330033004E-3</v>
      </c>
      <c r="E66" s="105">
        <f ca="1">IF($B16&lt;'Site Setup'!$B$11,"",IFERROR(G42/$I$59,0))</f>
        <v>6.2706270627062702E-2</v>
      </c>
      <c r="F66" s="134">
        <f ca="1">IF($B16&lt;'Site Setup'!$B$11,"",IFERROR(H42/$I$59,0))</f>
        <v>2.3102310231023101E-2</v>
      </c>
      <c r="G66" s="112">
        <f ca="1">IF($B16&lt;'Site Setup'!$B$11,"",SUM(B66:F66))</f>
        <v>0.12211221122112211</v>
      </c>
      <c r="H66" s="486"/>
      <c r="I66" s="486"/>
      <c r="J66" s="486"/>
      <c r="K66" s="486"/>
      <c r="L66" s="486"/>
      <c r="M66" s="486"/>
      <c r="N66" s="486"/>
      <c r="O66" s="486"/>
      <c r="P66" s="486"/>
      <c r="Q66" s="486"/>
      <c r="R66" s="486"/>
      <c r="S66" s="486"/>
    </row>
    <row r="67" spans="1:19" ht="15.75" x14ac:dyDescent="0.25">
      <c r="A67" s="114" t="str">
        <f t="shared" ca="1" si="9"/>
        <v>SLAM209 Line 19</v>
      </c>
      <c r="B67" s="105">
        <f ca="1">IF($B17&lt;'Site Setup'!$B$11,"",IFERROR((C43+D43)/$I$59,0))</f>
        <v>2.3102310231023101E-2</v>
      </c>
      <c r="C67" s="105">
        <f ca="1">IF($B17&lt;'Site Setup'!$B$11,"",IFERROR(E43/$I$59,0))</f>
        <v>1.65016501650165E-2</v>
      </c>
      <c r="D67" s="105">
        <f ca="1">IF($B17&lt;'Site Setup'!$B$11,"",IFERROR(F43/$I$59,0))</f>
        <v>3.9603960396039604E-2</v>
      </c>
      <c r="E67" s="105">
        <f ca="1">IF($B17&lt;'Site Setup'!$B$11,"",IFERROR(G43/$I$59,0))</f>
        <v>0.13366336633663367</v>
      </c>
      <c r="F67" s="134">
        <f ca="1">IF($B17&lt;'Site Setup'!$B$11,"",IFERROR(H43/$I$59,0))</f>
        <v>1.65016501650165E-2</v>
      </c>
      <c r="G67" s="112">
        <f ca="1">IF($B17&lt;'Site Setup'!$B$11,"",SUM(B67:F67))</f>
        <v>0.22937293729372937</v>
      </c>
      <c r="H67" s="486"/>
      <c r="I67" s="486"/>
      <c r="J67" s="486"/>
      <c r="K67" s="486"/>
      <c r="L67" s="486"/>
      <c r="M67" s="486"/>
      <c r="N67" s="486"/>
      <c r="O67" s="486"/>
      <c r="P67" s="486"/>
      <c r="Q67" s="486"/>
      <c r="R67" s="486"/>
      <c r="S67" s="486"/>
    </row>
    <row r="68" spans="1:19" ht="15.75" x14ac:dyDescent="0.25">
      <c r="A68" s="114" t="str">
        <f t="shared" ca="1" si="9"/>
        <v>SLAM210 Line 20</v>
      </c>
      <c r="B68" s="105">
        <f ca="1">IF($B18&lt;'Site Setup'!$B$11,"",IFERROR((C44+D44)/$I$59,0))</f>
        <v>9.9009900990099011E-3</v>
      </c>
      <c r="C68" s="105">
        <f ca="1">IF($B18&lt;'Site Setup'!$B$11,"",IFERROR(E44/$I$59,0))</f>
        <v>4.9504950495049506E-3</v>
      </c>
      <c r="D68" s="105">
        <f ca="1">IF($B18&lt;'Site Setup'!$B$11,"",IFERROR(F44/$I$59,0))</f>
        <v>0</v>
      </c>
      <c r="E68" s="105">
        <f ca="1">IF($B18&lt;'Site Setup'!$B$11,"",IFERROR(G44/$I$59,0))</f>
        <v>1.155115511551155E-2</v>
      </c>
      <c r="F68" s="134">
        <f ca="1">IF($B18&lt;'Site Setup'!$B$11,"",IFERROR(H44/$I$59,0))</f>
        <v>4.9504950495049506E-3</v>
      </c>
      <c r="G68" s="112">
        <f ca="1">IF($B18&lt;'Site Setup'!$B$11,"",SUM(B68:F68))</f>
        <v>3.1353135313531351E-2</v>
      </c>
      <c r="H68" s="486"/>
      <c r="I68" s="486"/>
      <c r="J68" s="486"/>
      <c r="K68" s="486"/>
      <c r="L68" s="486"/>
      <c r="M68" s="486"/>
      <c r="N68" s="486"/>
      <c r="O68" s="486"/>
      <c r="P68" s="486"/>
      <c r="Q68" s="486"/>
      <c r="R68" s="486"/>
      <c r="S68" s="486"/>
    </row>
    <row r="69" spans="1:19" ht="15.75" x14ac:dyDescent="0.25">
      <c r="A69" s="114" t="str">
        <f t="shared" ca="1" si="9"/>
        <v>SLAM304 Line 24</v>
      </c>
      <c r="B69" s="105">
        <f ca="1">IF($B19&lt;'Site Setup'!$B$11,"",IFERROR((C45+D45)/$I$59,0))</f>
        <v>6.6006600660066E-2</v>
      </c>
      <c r="C69" s="105">
        <f ca="1">IF($B19&lt;'Site Setup'!$B$11,"",IFERROR(E45/$I$59,0))</f>
        <v>1.4851485148514851E-2</v>
      </c>
      <c r="D69" s="105">
        <f ca="1">IF($B19&lt;'Site Setup'!$B$11,"",IFERROR(F45/$I$59,0))</f>
        <v>1.65016501650165E-2</v>
      </c>
      <c r="E69" s="105">
        <f ca="1">IF($B19&lt;'Site Setup'!$B$11,"",IFERROR(G45/$I$59,0))</f>
        <v>1.9801980198019802E-2</v>
      </c>
      <c r="F69" s="134">
        <f ca="1">IF($B19&lt;'Site Setup'!$B$11,"",IFERROR(H45/$I$59,0))</f>
        <v>2.1452145214521452E-2</v>
      </c>
      <c r="G69" s="112">
        <f ca="1">IF($B19&lt;'Site Setup'!$B$11,"",SUM(B69:F69))</f>
        <v>0.1386138613861386</v>
      </c>
      <c r="H69" s="486"/>
      <c r="I69" s="486"/>
      <c r="J69" s="486"/>
      <c r="K69" s="486"/>
      <c r="L69" s="486"/>
      <c r="M69" s="486"/>
      <c r="N69" s="486"/>
      <c r="O69" s="486"/>
      <c r="P69" s="486"/>
      <c r="Q69" s="486"/>
      <c r="R69" s="486"/>
      <c r="S69" s="486"/>
    </row>
    <row r="70" spans="1:19" ht="15.75" x14ac:dyDescent="0.25">
      <c r="A70" s="114" t="str">
        <f t="shared" ca="1" si="9"/>
        <v>SLAM305 Line 25</v>
      </c>
      <c r="B70" s="105" t="str">
        <f ca="1">IF($B20&lt;'Site Setup'!$B$11,"",IFERROR((C46+D46)/$I$59,0))</f>
        <v/>
      </c>
      <c r="C70" s="105" t="str">
        <f ca="1">IF($B20&lt;'Site Setup'!$B$11,"",IFERROR(E46/$I$59,0))</f>
        <v/>
      </c>
      <c r="D70" s="105" t="str">
        <f ca="1">IF($B20&lt;'Site Setup'!$B$11,"",IFERROR(F46/$I$59,0))</f>
        <v/>
      </c>
      <c r="E70" s="105" t="str">
        <f ca="1">IF($B20&lt;'Site Setup'!$B$11,"",IFERROR(G46/$I$59,0))</f>
        <v/>
      </c>
      <c r="F70" s="134" t="str">
        <f ca="1">IF($B20&lt;'Site Setup'!$B$11,"",IFERROR(H46/$I$59,0))</f>
        <v/>
      </c>
      <c r="G70" s="112" t="str">
        <f ca="1">IF($B20&lt;'Site Setup'!$B$11,"",SUM(B70:F70))</f>
        <v/>
      </c>
      <c r="H70" s="486"/>
      <c r="I70" s="486"/>
      <c r="J70" s="486"/>
      <c r="K70" s="486"/>
      <c r="L70" s="486"/>
      <c r="M70" s="486"/>
      <c r="N70" s="486"/>
      <c r="O70" s="486"/>
      <c r="P70" s="486"/>
      <c r="Q70" s="486"/>
      <c r="R70" s="486"/>
      <c r="S70" s="486"/>
    </row>
    <row r="71" spans="1:19" ht="15.75" x14ac:dyDescent="0.25">
      <c r="A71" s="114" t="str">
        <f t="shared" ca="1" si="9"/>
        <v>SLAM307 Line 27</v>
      </c>
      <c r="B71" s="105">
        <f ca="1">IF($B21&lt;'Site Setup'!$B$11,"",IFERROR((C47+D47)/$I$59,0))</f>
        <v>1.9801980198019802E-2</v>
      </c>
      <c r="C71" s="105">
        <f ca="1">IF($B21&lt;'Site Setup'!$B$11,"",IFERROR(E47/$I$59,0))</f>
        <v>2.4752475247524754E-2</v>
      </c>
      <c r="D71" s="105">
        <f ca="1">IF($B21&lt;'Site Setup'!$B$11,"",IFERROR(F47/$I$59,0))</f>
        <v>1.155115511551155E-2</v>
      </c>
      <c r="E71" s="105">
        <f ca="1">IF($B21&lt;'Site Setup'!$B$11,"",IFERROR(G47/$I$59,0))</f>
        <v>4.9504950495049507E-2</v>
      </c>
      <c r="F71" s="134">
        <f ca="1">IF($B21&lt;'Site Setup'!$B$11,"",IFERROR(H47/$I$59,0))</f>
        <v>6.6006600660066007E-3</v>
      </c>
      <c r="G71" s="112">
        <f ca="1">IF($B21&lt;'Site Setup'!$B$11,"",SUM(B71:F71))</f>
        <v>0.11221122112211221</v>
      </c>
      <c r="H71" s="486"/>
      <c r="I71" s="486"/>
      <c r="J71" s="486"/>
      <c r="K71" s="486"/>
      <c r="L71" s="486"/>
      <c r="M71" s="486"/>
      <c r="N71" s="486"/>
      <c r="O71" s="486"/>
      <c r="P71" s="486"/>
      <c r="Q71" s="486"/>
      <c r="R71" s="486"/>
      <c r="S71" s="486"/>
    </row>
    <row r="72" spans="1:19" ht="15.75" x14ac:dyDescent="0.25">
      <c r="A72" s="114" t="str">
        <f t="shared" ca="1" si="9"/>
        <v>N/A</v>
      </c>
      <c r="B72" s="105" t="str">
        <f ca="1">IF($B22&lt;'Site Setup'!$B$11,"",IFERROR((C48+D48)/$I$59,0))</f>
        <v/>
      </c>
      <c r="C72" s="105" t="str">
        <f ca="1">IF($B22&lt;'Site Setup'!$B$11,"",IFERROR(E48/$I$59,0))</f>
        <v/>
      </c>
      <c r="D72" s="105" t="str">
        <f ca="1">IF($B22&lt;'Site Setup'!$B$11,"",IFERROR(F48/$I$59,0))</f>
        <v/>
      </c>
      <c r="E72" s="105" t="str">
        <f ca="1">IF($B22&lt;'Site Setup'!$B$11,"",IFERROR(G48/$I$59,0))</f>
        <v/>
      </c>
      <c r="F72" s="134" t="str">
        <f ca="1">IF($B22&lt;'Site Setup'!$B$11,"",IFERROR(H48/$I$59,0))</f>
        <v/>
      </c>
      <c r="G72" s="112" t="str">
        <f ca="1">IF($B22&lt;'Site Setup'!$B$11,"",SUM(B72:F72))</f>
        <v/>
      </c>
      <c r="H72" s="486"/>
      <c r="I72" s="486"/>
      <c r="J72" s="486"/>
      <c r="K72" s="486"/>
      <c r="L72" s="486"/>
      <c r="M72" s="486"/>
      <c r="N72" s="486"/>
      <c r="O72" s="486"/>
      <c r="P72" s="486"/>
      <c r="Q72" s="486"/>
      <c r="R72" s="486"/>
      <c r="S72" s="486"/>
    </row>
    <row r="73" spans="1:19" ht="15.75" x14ac:dyDescent="0.25">
      <c r="A73" s="114" t="str">
        <f t="shared" ca="1" si="9"/>
        <v>N/A</v>
      </c>
      <c r="B73" s="105" t="str">
        <f ca="1">IF($B23&lt;'Site Setup'!$B$11,"",IFERROR((C49+D49)/$I$59,0))</f>
        <v/>
      </c>
      <c r="C73" s="105" t="str">
        <f ca="1">IF($B23&lt;'Site Setup'!$B$11,"",IFERROR(E49/$I$59,0))</f>
        <v/>
      </c>
      <c r="D73" s="105" t="str">
        <f ca="1">IF($B23&lt;'Site Setup'!$B$11,"",IFERROR(F49/$I$59,0))</f>
        <v/>
      </c>
      <c r="E73" s="105" t="str">
        <f ca="1">IF($B23&lt;'Site Setup'!$B$11,"",IFERROR(G49/$I$59,0))</f>
        <v/>
      </c>
      <c r="F73" s="134" t="str">
        <f ca="1">IF($B23&lt;'Site Setup'!$B$11,"",IFERROR(H49/$I$59,0))</f>
        <v/>
      </c>
      <c r="G73" s="112" t="str">
        <f ca="1">IF($B23&lt;'Site Setup'!$B$11,"",SUM(B73:F73))</f>
        <v/>
      </c>
      <c r="H73" s="486"/>
      <c r="I73" s="486"/>
      <c r="J73" s="486"/>
      <c r="K73" s="486"/>
      <c r="L73" s="486"/>
      <c r="M73" s="486"/>
      <c r="N73" s="486"/>
      <c r="O73" s="486"/>
      <c r="P73" s="486"/>
      <c r="Q73" s="486"/>
      <c r="R73" s="486"/>
      <c r="S73" s="486"/>
    </row>
    <row r="74" spans="1:19" ht="15.75" x14ac:dyDescent="0.25">
      <c r="A74" s="114" t="str">
        <f t="shared" ca="1" si="9"/>
        <v>N/A</v>
      </c>
      <c r="B74" s="105" t="str">
        <f ca="1">IF($B24&lt;'Site Setup'!$B$11,"",IFERROR((C50+D50)/$I$59,0))</f>
        <v/>
      </c>
      <c r="C74" s="105" t="str">
        <f ca="1">IF($B24&lt;'Site Setup'!$B$11,"",IFERROR(E50/$I$59,0))</f>
        <v/>
      </c>
      <c r="D74" s="105" t="str">
        <f ca="1">IF($B24&lt;'Site Setup'!$B$11,"",IFERROR(F50/$I$59,0))</f>
        <v/>
      </c>
      <c r="E74" s="105" t="str">
        <f ca="1">IF($B24&lt;'Site Setup'!$B$11,"",IFERROR(G50/$I$59,0))</f>
        <v/>
      </c>
      <c r="F74" s="134" t="str">
        <f ca="1">IF($B24&lt;'Site Setup'!$B$11,"",IFERROR(H50/$I$59,0))</f>
        <v/>
      </c>
      <c r="G74" s="112" t="str">
        <f ca="1">IF($B24&lt;'Site Setup'!$B$11,"",SUM(B74:F74))</f>
        <v/>
      </c>
      <c r="H74" s="486"/>
      <c r="I74" s="486"/>
      <c r="J74" s="486"/>
      <c r="K74" s="486"/>
      <c r="L74" s="486"/>
      <c r="M74" s="486"/>
      <c r="N74" s="486"/>
      <c r="O74" s="486"/>
      <c r="P74" s="486"/>
      <c r="Q74" s="486"/>
      <c r="R74" s="486"/>
      <c r="S74" s="486"/>
    </row>
    <row r="75" spans="1:19" ht="15.75" x14ac:dyDescent="0.25">
      <c r="A75" s="114" t="str">
        <f t="shared" ca="1" si="9"/>
        <v>N/A</v>
      </c>
      <c r="B75" s="126" t="str">
        <f ca="1">IF($B25&lt;'Site Setup'!$B$11,"",IFERROR((C51+D51)/$I$59,0))</f>
        <v/>
      </c>
      <c r="C75" s="126" t="str">
        <f ca="1">IF($B25&lt;'Site Setup'!$B$11,"",IFERROR(E51/$I$59,0))</f>
        <v/>
      </c>
      <c r="D75" s="126" t="str">
        <f ca="1">IF($B25&lt;'Site Setup'!$B$11,"",IFERROR(F51/$I$59,0))</f>
        <v/>
      </c>
      <c r="E75" s="126" t="str">
        <f ca="1">IF($B25&lt;'Site Setup'!$B$11,"",IFERROR(G51/$I$59,0))</f>
        <v/>
      </c>
      <c r="F75" s="135" t="str">
        <f ca="1">IF($B25&lt;'Site Setup'!$B$11,"",IFERROR(H51/$I$59,0))</f>
        <v/>
      </c>
      <c r="G75" s="112" t="str">
        <f ca="1">IF($B25&lt;'Site Setup'!$B$11,"",SUM(B75:F75))</f>
        <v/>
      </c>
      <c r="H75" s="486"/>
      <c r="I75" s="486"/>
      <c r="J75" s="486"/>
      <c r="K75" s="486"/>
      <c r="L75" s="486"/>
      <c r="M75" s="486"/>
      <c r="N75" s="486"/>
      <c r="O75" s="486"/>
      <c r="P75" s="486"/>
      <c r="Q75" s="486"/>
      <c r="R75" s="486"/>
      <c r="S75" s="486"/>
    </row>
    <row r="76" spans="1:19" ht="15.75" x14ac:dyDescent="0.25">
      <c r="A76" s="114" t="str">
        <f t="shared" ca="1" si="9"/>
        <v>N/A</v>
      </c>
      <c r="B76" s="105" t="str">
        <f ca="1">IF($B26&lt;'Site Setup'!$B$11,"",IFERROR((C52+D52)/$I$59,0))</f>
        <v/>
      </c>
      <c r="C76" s="105" t="str">
        <f ca="1">IF($B26&lt;'Site Setup'!$B$11,"",IFERROR(E52/$I$59,0))</f>
        <v/>
      </c>
      <c r="D76" s="105" t="str">
        <f ca="1">IF($B26&lt;'Site Setup'!$B$11,"",IFERROR(F52/$I$59,0))</f>
        <v/>
      </c>
      <c r="E76" s="105" t="str">
        <f ca="1">IF($B26&lt;'Site Setup'!$B$11,"",IFERROR(G52/$I$59,0))</f>
        <v/>
      </c>
      <c r="F76" s="134" t="str">
        <f ca="1">IF($B26&lt;'Site Setup'!$B$11,"",IFERROR(H52/$I$59,0))</f>
        <v/>
      </c>
      <c r="G76" s="112" t="str">
        <f ca="1">IF($B26&lt;'Site Setup'!$B$11,"",SUM(B76:F76))</f>
        <v/>
      </c>
      <c r="H76" s="486"/>
      <c r="I76" s="486"/>
      <c r="J76" s="486"/>
      <c r="K76" s="486"/>
      <c r="L76" s="486"/>
      <c r="M76" s="486"/>
      <c r="N76" s="486"/>
      <c r="O76" s="486"/>
      <c r="P76" s="486"/>
      <c r="Q76" s="486"/>
      <c r="R76" s="486"/>
      <c r="S76" s="486"/>
    </row>
    <row r="77" spans="1:19" ht="15.75" x14ac:dyDescent="0.25">
      <c r="A77" s="114" t="str">
        <f t="shared" ca="1" si="9"/>
        <v>N/A</v>
      </c>
      <c r="B77" s="105" t="str">
        <f ca="1">IF($B27&lt;'Site Setup'!$B$11,"",IFERROR((C53+D53)/$I$59,0))</f>
        <v/>
      </c>
      <c r="C77" s="105" t="str">
        <f ca="1">IF($B27&lt;'Site Setup'!$B$11,"",IFERROR(E53/$I$59,0))</f>
        <v/>
      </c>
      <c r="D77" s="105" t="str">
        <f ca="1">IF($B27&lt;'Site Setup'!$B$11,"",IFERROR(F53/$I$59,0))</f>
        <v/>
      </c>
      <c r="E77" s="105" t="str">
        <f ca="1">IF($B27&lt;'Site Setup'!$B$11,"",IFERROR(G53/$I$59,0))</f>
        <v/>
      </c>
      <c r="F77" s="134" t="str">
        <f ca="1">IF($B27&lt;'Site Setup'!$B$11,"",IFERROR(H53/$I$59,0))</f>
        <v/>
      </c>
      <c r="G77" s="112" t="str">
        <f ca="1">IF($B27&lt;'Site Setup'!$B$11,"",SUM(B77:F77))</f>
        <v/>
      </c>
      <c r="H77" s="486"/>
      <c r="I77" s="486"/>
      <c r="J77" s="486"/>
      <c r="K77" s="486"/>
      <c r="L77" s="486"/>
      <c r="M77" s="486"/>
      <c r="N77" s="486"/>
      <c r="O77" s="486"/>
      <c r="P77" s="486"/>
      <c r="Q77" s="486"/>
      <c r="R77" s="486"/>
      <c r="S77" s="486"/>
    </row>
    <row r="78" spans="1:19" ht="15.75" x14ac:dyDescent="0.25">
      <c r="A78" s="114" t="str">
        <f t="shared" ca="1" si="9"/>
        <v>N/A</v>
      </c>
      <c r="B78" s="105" t="str">
        <f ca="1">IF($B28&lt;'Site Setup'!$B$11,"",IFERROR((C54+D54)/$I$59,0))</f>
        <v/>
      </c>
      <c r="C78" s="105" t="str">
        <f ca="1">IF($B28&lt;'Site Setup'!$B$11,"",IFERROR(E54/$I$59,0))</f>
        <v/>
      </c>
      <c r="D78" s="105" t="str">
        <f ca="1">IF($B28&lt;'Site Setup'!$B$11,"",IFERROR(F54/$I$59,0))</f>
        <v/>
      </c>
      <c r="E78" s="105" t="str">
        <f ca="1">IF($B28&lt;'Site Setup'!$B$11,"",IFERROR(G54/$I$59,0))</f>
        <v/>
      </c>
      <c r="F78" s="134" t="str">
        <f ca="1">IF($B28&lt;'Site Setup'!$B$11,"",IFERROR(H54/$I$59,0))</f>
        <v/>
      </c>
      <c r="G78" s="112" t="str">
        <f ca="1">IF($B28&lt;'Site Setup'!$B$11,"",SUM(B78:F78))</f>
        <v/>
      </c>
      <c r="H78" s="486"/>
      <c r="I78" s="486"/>
      <c r="J78" s="486"/>
      <c r="K78" s="486"/>
      <c r="L78" s="486"/>
      <c r="M78" s="486"/>
      <c r="N78" s="486"/>
      <c r="O78" s="486"/>
      <c r="P78" s="486"/>
      <c r="Q78" s="486"/>
      <c r="R78" s="486"/>
      <c r="S78" s="486"/>
    </row>
    <row r="79" spans="1:19" ht="15.75" x14ac:dyDescent="0.25">
      <c r="A79" s="114" t="str">
        <f t="shared" ca="1" si="9"/>
        <v>N/A</v>
      </c>
      <c r="B79" s="105" t="str">
        <f ca="1">IF($B29&lt;'Site Setup'!$B$11,"",IFERROR((C55+D55)/$I$59,0))</f>
        <v/>
      </c>
      <c r="C79" s="105" t="str">
        <f ca="1">IF($B29&lt;'Site Setup'!$B$11,"",IFERROR(E55/$I$59,0))</f>
        <v/>
      </c>
      <c r="D79" s="105" t="str">
        <f ca="1">IF($B29&lt;'Site Setup'!$B$11,"",IFERROR(F55/$I$59,0))</f>
        <v/>
      </c>
      <c r="E79" s="105" t="str">
        <f ca="1">IF($B29&lt;'Site Setup'!$B$11,"",IFERROR(G55/$I$59,0))</f>
        <v/>
      </c>
      <c r="F79" s="134" t="str">
        <f ca="1">IF($B29&lt;'Site Setup'!$B$11,"",IFERROR(H55/$I$59,0))</f>
        <v/>
      </c>
      <c r="G79" s="112" t="str">
        <f ca="1">IF($B29&lt;'Site Setup'!$B$11,"",SUM(B79:F79))</f>
        <v/>
      </c>
      <c r="H79" s="486"/>
      <c r="I79" s="486"/>
      <c r="J79" s="486"/>
      <c r="K79" s="486"/>
      <c r="L79" s="486"/>
      <c r="M79" s="486"/>
      <c r="N79" s="486"/>
      <c r="O79" s="486"/>
      <c r="P79" s="486"/>
      <c r="Q79" s="486"/>
      <c r="R79" s="486"/>
      <c r="S79" s="486"/>
    </row>
    <row r="80" spans="1:19" ht="15.75" x14ac:dyDescent="0.25">
      <c r="A80" s="114" t="str">
        <f t="shared" ca="1" si="9"/>
        <v>N/A</v>
      </c>
      <c r="B80" s="105" t="str">
        <f ca="1">IF($B30&lt;'Site Setup'!$B$11,"",IFERROR((C56+D56)/$I$59,0))</f>
        <v/>
      </c>
      <c r="C80" s="105" t="str">
        <f ca="1">IF($B30&lt;'Site Setup'!$B$11,"",IFERROR(E56/$I$59,0))</f>
        <v/>
      </c>
      <c r="D80" s="105" t="str">
        <f ca="1">IF($B30&lt;'Site Setup'!$B$11,"",IFERROR(F56/$I$59,0))</f>
        <v/>
      </c>
      <c r="E80" s="105" t="str">
        <f ca="1">IF($B30&lt;'Site Setup'!$B$11,"",IFERROR(G56/$I$59,0))</f>
        <v/>
      </c>
      <c r="F80" s="134" t="str">
        <f ca="1">IF($B30&lt;'Site Setup'!$B$11,"",IFERROR(H56/$I$59,0))</f>
        <v/>
      </c>
      <c r="G80" s="112" t="str">
        <f ca="1">IF($B30&lt;'Site Setup'!$B$11,"",SUM(B80:F80))</f>
        <v/>
      </c>
      <c r="H80" s="486"/>
      <c r="I80" s="486"/>
      <c r="J80" s="486"/>
      <c r="K80" s="486"/>
      <c r="L80" s="486"/>
      <c r="M80" s="486"/>
      <c r="N80" s="486"/>
      <c r="O80" s="486"/>
      <c r="P80" s="486"/>
      <c r="Q80" s="486"/>
      <c r="R80" s="486"/>
      <c r="S80" s="486"/>
    </row>
    <row r="81" spans="1:19" ht="15.75" x14ac:dyDescent="0.25">
      <c r="A81" s="114" t="str">
        <f t="shared" ca="1" si="9"/>
        <v>N/A</v>
      </c>
      <c r="B81" s="105" t="str">
        <f ca="1">IF($B31&lt;'Site Setup'!$B$11,"",IFERROR((C57+D57)/$I$59,0))</f>
        <v/>
      </c>
      <c r="C81" s="105" t="str">
        <f ca="1">IF($B31&lt;'Site Setup'!$B$11,"",IFERROR(E57/$I$59,0))</f>
        <v/>
      </c>
      <c r="D81" s="105" t="str">
        <f ca="1">IF($B31&lt;'Site Setup'!$B$11,"",IFERROR(F57/$I$59,0))</f>
        <v/>
      </c>
      <c r="E81" s="105" t="str">
        <f ca="1">IF($B31&lt;'Site Setup'!$B$11,"",IFERROR(G57/$I$59,0))</f>
        <v/>
      </c>
      <c r="F81" s="134" t="str">
        <f ca="1">IF($B31&lt;'Site Setup'!$B$11,"",IFERROR(H57/$I$59,0))</f>
        <v/>
      </c>
      <c r="G81" s="112" t="str">
        <f ca="1">IF($B31&lt;'Site Setup'!$B$11,"",SUM(B81:F81))</f>
        <v/>
      </c>
      <c r="H81" s="486"/>
      <c r="I81" s="486"/>
      <c r="J81" s="486"/>
      <c r="K81" s="486"/>
      <c r="L81" s="486"/>
      <c r="M81" s="486"/>
      <c r="N81" s="486"/>
      <c r="O81" s="486"/>
      <c r="P81" s="486"/>
      <c r="Q81" s="486"/>
      <c r="R81" s="486"/>
      <c r="S81" s="486"/>
    </row>
    <row r="82" spans="1:19" ht="16.5" thickBot="1" x14ac:dyDescent="0.3">
      <c r="A82" s="122" t="str">
        <f t="shared" ca="1" si="9"/>
        <v>N/A</v>
      </c>
      <c r="B82" s="126" t="str">
        <f ca="1">IF($B32&lt;'Site Setup'!$B$11,"",IFERROR((C58+D58)/$I$59,0))</f>
        <v/>
      </c>
      <c r="C82" s="126" t="str">
        <f ca="1">IF($B32&lt;'Site Setup'!$B$11,"",IFERROR(E58/$I$59,0))</f>
        <v/>
      </c>
      <c r="D82" s="126" t="str">
        <f ca="1">IF($B32&lt;'Site Setup'!$B$11,"",IFERROR(F58/$I$59,0))</f>
        <v/>
      </c>
      <c r="E82" s="126" t="str">
        <f ca="1">IF($B32&lt;'Site Setup'!$B$11,"",IFERROR(G58/$I$59,0))</f>
        <v/>
      </c>
      <c r="F82" s="135" t="str">
        <f ca="1">IF($B32&lt;'Site Setup'!$B$11,"",IFERROR(H58/$I$59,0))</f>
        <v/>
      </c>
      <c r="G82" s="493" t="str">
        <f ca="1">IF($B32&lt;'Site Setup'!$B$11,"",SUM(B82:F82))</f>
        <v/>
      </c>
      <c r="H82" s="486"/>
      <c r="I82" s="486"/>
      <c r="J82" s="486"/>
      <c r="K82" s="486"/>
      <c r="L82" s="486"/>
      <c r="M82" s="486"/>
      <c r="N82" s="486"/>
      <c r="O82" s="486"/>
      <c r="P82" s="486"/>
      <c r="Q82" s="486"/>
      <c r="R82" s="486"/>
      <c r="S82" s="486"/>
    </row>
    <row r="83" spans="1:19" ht="15.75" thickBot="1" x14ac:dyDescent="0.3">
      <c r="A83" s="399"/>
      <c r="B83" s="401"/>
      <c r="C83" s="401"/>
      <c r="D83" s="401"/>
      <c r="E83" s="401"/>
      <c r="F83" s="401"/>
      <c r="G83" s="400"/>
      <c r="H83" s="486"/>
      <c r="I83" s="486"/>
      <c r="J83" s="486"/>
      <c r="K83" s="486"/>
      <c r="L83" s="486"/>
      <c r="M83" s="486"/>
      <c r="N83" s="486"/>
      <c r="O83" s="486"/>
      <c r="P83" s="486"/>
      <c r="Q83" s="486"/>
      <c r="R83" s="486"/>
      <c r="S83" s="486"/>
    </row>
    <row r="84" spans="1:19" s="22" customFormat="1" ht="15" customHeight="1" x14ac:dyDescent="0.25">
      <c r="A84" s="172" t="s">
        <v>6</v>
      </c>
      <c r="B84" s="173">
        <f>DATEVALUE(LEFT(DATA!A7,10))</f>
        <v>44780</v>
      </c>
      <c r="C84" s="174" t="str">
        <f>MID(DATA!A7,11,6)</f>
        <v xml:space="preserve"> 11:00</v>
      </c>
      <c r="D84" s="578" t="s">
        <v>205</v>
      </c>
      <c r="E84" s="579"/>
      <c r="F84" s="486"/>
      <c r="G84" s="486"/>
      <c r="H84" s="486"/>
      <c r="I84" s="486"/>
      <c r="J84" s="486"/>
      <c r="K84" s="486"/>
      <c r="L84" s="486"/>
      <c r="M84" s="486"/>
      <c r="N84" s="486"/>
      <c r="O84" s="486"/>
      <c r="P84" s="486"/>
      <c r="Q84" s="486"/>
      <c r="R84" s="486"/>
      <c r="S84" s="486"/>
    </row>
    <row r="85" spans="1:19" s="22" customFormat="1" ht="15" customHeight="1" thickBot="1" x14ac:dyDescent="0.3">
      <c r="A85" s="49" t="s">
        <v>7</v>
      </c>
      <c r="B85" s="50">
        <f>DATEVALUE(LEFT(LOOKUP(2,1/(DATA!A:A&lt;&gt;""),DATA!A:A),10))</f>
        <v>44780</v>
      </c>
      <c r="C85" s="51" t="str">
        <f>MID(LOOKUP(2,1/(DATA!A:A&lt;&gt;""),DATA!A:A),11,6)</f>
        <v xml:space="preserve"> 20:00</v>
      </c>
      <c r="D85" s="580"/>
      <c r="E85" s="581"/>
      <c r="F85" s="486"/>
      <c r="G85" s="486"/>
      <c r="H85" s="486"/>
      <c r="I85" s="486"/>
      <c r="J85" s="486"/>
      <c r="K85" s="486"/>
      <c r="L85" s="486"/>
      <c r="M85" s="486"/>
      <c r="N85" s="486"/>
      <c r="O85" s="486"/>
      <c r="P85" s="486"/>
      <c r="Q85" s="486"/>
      <c r="R85" s="486"/>
      <c r="S85" s="486"/>
    </row>
    <row r="86" spans="1:19" s="22" customFormat="1" ht="15.75" customHeight="1" thickBot="1" x14ac:dyDescent="0.3">
      <c r="A86" s="54" t="s">
        <v>112</v>
      </c>
      <c r="B86" s="55" t="s">
        <v>14</v>
      </c>
      <c r="C86" s="56" t="s">
        <v>13</v>
      </c>
      <c r="D86" s="57" t="s">
        <v>47</v>
      </c>
      <c r="E86" s="491"/>
      <c r="F86" s="490"/>
      <c r="G86" s="486"/>
      <c r="H86" s="486"/>
      <c r="I86" s="486"/>
      <c r="J86" s="486"/>
      <c r="K86" s="486"/>
      <c r="L86" s="486"/>
      <c r="M86" s="486"/>
      <c r="N86" s="486"/>
      <c r="O86" s="486"/>
      <c r="P86" s="486"/>
      <c r="Q86" s="486"/>
      <c r="R86" s="486"/>
      <c r="S86" s="486"/>
    </row>
    <row r="87" spans="1:19" s="22" customFormat="1" ht="16.5" thickBot="1" x14ac:dyDescent="0.3">
      <c r="A87" s="166" t="s">
        <v>42</v>
      </c>
      <c r="B87" s="167">
        <f ca="1">C113/B113</f>
        <v>3.048949498309219E-3</v>
      </c>
      <c r="C87" s="168" t="str">
        <f>CONCATENATE("&lt; ",'Site Setup'!K61*100,"%")</f>
        <v>&lt; 0.36%</v>
      </c>
      <c r="D87" s="169">
        <f ca="1">'Site Setup'!K61-B87</f>
        <v>5.5105050169078091E-4</v>
      </c>
      <c r="E87" s="492"/>
      <c r="F87" s="421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</row>
    <row r="88" spans="1:19" ht="15.75" thickBot="1" x14ac:dyDescent="0.3">
      <c r="A88" s="426"/>
      <c r="B88" s="421"/>
      <c r="C88" s="369"/>
      <c r="D88" s="369"/>
      <c r="E88" s="424"/>
      <c r="F88" s="486"/>
      <c r="G88" s="486"/>
      <c r="H88" s="486"/>
      <c r="I88" s="486"/>
      <c r="J88" s="486"/>
      <c r="K88" s="486"/>
      <c r="L88" s="486"/>
      <c r="M88" s="486"/>
      <c r="N88" s="486"/>
      <c r="O88" s="486"/>
      <c r="P88" s="486"/>
      <c r="Q88" s="486"/>
      <c r="R88" s="486"/>
      <c r="S88" s="486"/>
    </row>
    <row r="89" spans="1:19" s="22" customFormat="1" ht="16.5" thickBot="1" x14ac:dyDescent="0.3">
      <c r="A89" s="426"/>
      <c r="B89" s="72" t="s">
        <v>60</v>
      </c>
      <c r="C89" s="130"/>
      <c r="D89" s="73">
        <f ca="1">_xlfn.STDEV.S(D93:D112)</f>
        <v>2.6106874907682659E-3</v>
      </c>
      <c r="E89" s="75" t="s">
        <v>225</v>
      </c>
      <c r="F89" s="486"/>
      <c r="G89" s="486"/>
      <c r="H89" s="486"/>
      <c r="I89" s="486"/>
      <c r="J89" s="486"/>
      <c r="K89" s="486"/>
      <c r="L89" s="486"/>
      <c r="M89" s="486"/>
      <c r="N89" s="486"/>
      <c r="O89" s="486"/>
      <c r="P89" s="486"/>
      <c r="Q89" s="486"/>
      <c r="R89" s="486"/>
      <c r="S89" s="486"/>
    </row>
    <row r="90" spans="1:19" s="22" customFormat="1" ht="16.5" thickBot="1" x14ac:dyDescent="0.3">
      <c r="A90" s="426"/>
      <c r="B90" s="76">
        <f>'Site Setup'!$B$11</f>
        <v>10</v>
      </c>
      <c r="C90" s="123" t="s">
        <v>108</v>
      </c>
      <c r="D90" s="77">
        <f ca="1">AVERAGE(D93:D112)</f>
        <v>3.5314770257798989E-3</v>
      </c>
      <c r="E90" s="79" t="s">
        <v>38</v>
      </c>
      <c r="F90" s="486"/>
      <c r="G90" s="486"/>
      <c r="H90" s="486"/>
      <c r="I90" s="486"/>
      <c r="J90" s="486"/>
      <c r="K90" s="486"/>
      <c r="L90" s="486"/>
      <c r="M90" s="486"/>
      <c r="N90" s="486"/>
      <c r="O90" s="486"/>
      <c r="P90" s="486"/>
      <c r="Q90" s="486"/>
      <c r="R90" s="486"/>
      <c r="S90" s="486"/>
    </row>
    <row r="91" spans="1:19" ht="15.75" thickBot="1" x14ac:dyDescent="0.3">
      <c r="A91" s="426"/>
      <c r="B91" s="369"/>
      <c r="C91" s="158" t="s">
        <v>116</v>
      </c>
      <c r="D91" s="161" t="s">
        <v>114</v>
      </c>
      <c r="E91" s="160" t="s">
        <v>113</v>
      </c>
      <c r="F91" s="486"/>
      <c r="G91" s="486"/>
      <c r="H91" s="486"/>
      <c r="I91" s="486"/>
      <c r="J91" s="486"/>
      <c r="K91" s="486"/>
      <c r="L91" s="486"/>
      <c r="M91" s="486"/>
      <c r="N91" s="486"/>
      <c r="O91" s="486"/>
      <c r="P91" s="486"/>
      <c r="Q91" s="486"/>
      <c r="R91" s="486"/>
      <c r="S91" s="486"/>
    </row>
    <row r="92" spans="1:19" s="22" customFormat="1" ht="16.5" thickBot="1" x14ac:dyDescent="0.3">
      <c r="A92" s="133" t="s">
        <v>56</v>
      </c>
      <c r="B92" s="131" t="s">
        <v>69</v>
      </c>
      <c r="C92" s="156" t="s">
        <v>135</v>
      </c>
      <c r="D92" s="146" t="s">
        <v>42</v>
      </c>
      <c r="E92" s="162" t="s">
        <v>42</v>
      </c>
      <c r="F92" s="81" t="s">
        <v>61</v>
      </c>
      <c r="G92" s="486"/>
      <c r="H92" s="486"/>
      <c r="I92" s="486"/>
      <c r="J92" s="486"/>
      <c r="K92" s="486"/>
      <c r="L92" s="486"/>
      <c r="M92" s="486"/>
      <c r="N92" s="486"/>
      <c r="O92" s="486"/>
      <c r="P92" s="486"/>
      <c r="Q92" s="486"/>
      <c r="R92" s="486"/>
      <c r="S92" s="486"/>
    </row>
    <row r="93" spans="1:19" ht="16.5" thickBot="1" x14ac:dyDescent="0.3">
      <c r="A93" s="121" t="str">
        <f ca="1">IF('Site Setup'!F39 = "N/A","N/A",'Site Setup'!E39)</f>
        <v>SmartPac01</v>
      </c>
      <c r="B93" s="83">
        <f ca="1"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>0</v>
      </c>
      <c r="C93" s="100">
        <f ca="1"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>0</v>
      </c>
      <c r="D93" s="84" t="str">
        <f ca="1">IF(B93&lt;'Site Setup'!$B$11,"",IFERROR((C93)/B93,0))</f>
        <v/>
      </c>
      <c r="E93" s="127" t="str">
        <f ca="1">IF($B93&lt;'Site Setup'!$B$11,"",IFERROR(C93/$C$113,0))</f>
        <v/>
      </c>
      <c r="F93" s="86" t="str">
        <f ca="1">'Site Setup'!H39</f>
        <v>SmartPac01</v>
      </c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</row>
    <row r="94" spans="1:19" ht="16.5" thickBot="1" x14ac:dyDescent="0.3">
      <c r="A94" s="121" t="str">
        <f ca="1">IF('Site Setup'!F40 = "N/A","N/A",'Site Setup'!E40)</f>
        <v>SmartPac02</v>
      </c>
      <c r="B94" s="83">
        <f ca="1"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>3540</v>
      </c>
      <c r="C94" s="100">
        <f ca="1"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>15</v>
      </c>
      <c r="D94" s="84">
        <f ca="1">IF(B94&lt;'Site Setup'!$B$11,"",IFERROR((C94)/B94,0))</f>
        <v>4.2372881355932203E-3</v>
      </c>
      <c r="E94" s="128">
        <f ca="1">IF($B94&lt;'Site Setup'!$B$11,"",IFERROR(C94/$C$113,0))</f>
        <v>0.27272727272727271</v>
      </c>
      <c r="F94" s="86" t="str">
        <f ca="1">'Site Setup'!H40</f>
        <v>SmartPac02</v>
      </c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</row>
    <row r="95" spans="1:19" ht="16.5" thickBot="1" x14ac:dyDescent="0.3">
      <c r="A95" s="121" t="str">
        <f ca="1">IF('Site Setup'!F41 = "N/A","N/A",'Site Setup'!E41)</f>
        <v>SmartPac03</v>
      </c>
      <c r="B95" s="83">
        <f ca="1"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>937</v>
      </c>
      <c r="C95" s="100">
        <f ca="1"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>3</v>
      </c>
      <c r="D95" s="84">
        <f ca="1">IF(B95&lt;'Site Setup'!$B$11,"",IFERROR((C95)/B95,0))</f>
        <v>3.2017075773745998E-3</v>
      </c>
      <c r="E95" s="128">
        <f ca="1">IF($B95&lt;'Site Setup'!$B$11,"",IFERROR(C95/$C$113,0))</f>
        <v>5.4545454545454543E-2</v>
      </c>
      <c r="F95" s="86" t="str">
        <f ca="1">'Site Setup'!H41</f>
        <v>SmartPac03</v>
      </c>
      <c r="G95" s="486"/>
      <c r="H95" s="486"/>
      <c r="I95" s="486"/>
      <c r="J95" s="486"/>
      <c r="K95" s="486"/>
      <c r="L95" s="486"/>
      <c r="M95" s="486"/>
      <c r="N95" s="486"/>
      <c r="O95" s="486"/>
      <c r="P95" s="486"/>
      <c r="Q95" s="486"/>
      <c r="R95" s="486"/>
      <c r="S95" s="486"/>
    </row>
    <row r="96" spans="1:19" ht="16.5" thickBot="1" x14ac:dyDescent="0.3">
      <c r="A96" s="121" t="str">
        <f ca="1">IF('Site Setup'!F42 = "N/A","N/A",'Site Setup'!E42)</f>
        <v>SmartPac04</v>
      </c>
      <c r="B96" s="83">
        <f ca="1"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>720</v>
      </c>
      <c r="C96" s="100">
        <f ca="1"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>5</v>
      </c>
      <c r="D96" s="84">
        <f ca="1">IF(B96&lt;'Site Setup'!$B$11,"",IFERROR((C96)/B96,0))</f>
        <v>6.9444444444444441E-3</v>
      </c>
      <c r="E96" s="128">
        <f ca="1">IF($B96&lt;'Site Setup'!$B$11,"",IFERROR(C96/$C$113,0))</f>
        <v>9.0909090909090912E-2</v>
      </c>
      <c r="F96" s="86" t="str">
        <f ca="1">'Site Setup'!H42</f>
        <v>SmartPac04</v>
      </c>
      <c r="G96" s="486"/>
      <c r="H96" s="486"/>
      <c r="I96" s="486"/>
      <c r="J96" s="486"/>
      <c r="K96" s="486"/>
      <c r="L96" s="486"/>
      <c r="M96" s="486"/>
      <c r="N96" s="486"/>
      <c r="O96" s="486"/>
      <c r="P96" s="486"/>
      <c r="Q96" s="486"/>
      <c r="R96" s="486"/>
      <c r="S96" s="486"/>
    </row>
    <row r="97" spans="1:19" ht="16.5" thickBot="1" x14ac:dyDescent="0.3">
      <c r="A97" s="121" t="str">
        <f ca="1">IF('Site Setup'!F43 = "N/A","N/A",'Site Setup'!E43)</f>
        <v>SmartPac05</v>
      </c>
      <c r="B97" s="83">
        <f ca="1"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>0</v>
      </c>
      <c r="C97" s="100">
        <f ca="1"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>0</v>
      </c>
      <c r="D97" s="84" t="str">
        <f ca="1">IF(B97&lt;'Site Setup'!$B$11,"",IFERROR((C97)/B97,0))</f>
        <v/>
      </c>
      <c r="E97" s="128" t="str">
        <f ca="1">IF($B97&lt;'Site Setup'!$B$11,"",IFERROR(C97/$C$113,0))</f>
        <v/>
      </c>
      <c r="F97" s="86" t="str">
        <f ca="1">'Site Setup'!H43</f>
        <v>SmartPac05</v>
      </c>
      <c r="G97" s="486"/>
      <c r="H97" s="486"/>
      <c r="I97" s="486"/>
      <c r="J97" s="486"/>
      <c r="K97" s="486"/>
      <c r="L97" s="486"/>
      <c r="M97" s="486"/>
      <c r="N97" s="486"/>
      <c r="O97" s="486"/>
      <c r="P97" s="486"/>
      <c r="Q97" s="486"/>
      <c r="R97" s="486"/>
      <c r="S97" s="486"/>
    </row>
    <row r="98" spans="1:19" ht="16.5" thickBot="1" x14ac:dyDescent="0.3">
      <c r="A98" s="121" t="str">
        <f ca="1">IF('Site Setup'!F44 = "N/A","N/A",'Site Setup'!E44)</f>
        <v>SmartPac06</v>
      </c>
      <c r="B98" s="83">
        <f ca="1"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>3624</v>
      </c>
      <c r="C98" s="100">
        <f ca="1"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>6</v>
      </c>
      <c r="D98" s="84">
        <f ca="1">IF(B98&lt;'Site Setup'!$B$11,"",IFERROR((C98)/B98,0))</f>
        <v>1.6556291390728477E-3</v>
      </c>
      <c r="E98" s="128">
        <f ca="1">IF($B98&lt;'Site Setup'!$B$11,"",IFERROR(C98/$C$113,0))</f>
        <v>0.10909090909090909</v>
      </c>
      <c r="F98" s="86" t="str">
        <f ca="1">'Site Setup'!H44</f>
        <v>SmartPac06</v>
      </c>
      <c r="G98" s="486"/>
      <c r="H98" s="486"/>
      <c r="I98" s="486"/>
      <c r="J98" s="486"/>
      <c r="K98" s="486"/>
      <c r="L98" s="486"/>
      <c r="M98" s="486"/>
      <c r="N98" s="486"/>
      <c r="O98" s="486"/>
      <c r="P98" s="486"/>
      <c r="Q98" s="486"/>
      <c r="R98" s="486"/>
      <c r="S98" s="486"/>
    </row>
    <row r="99" spans="1:19" ht="16.5" thickBot="1" x14ac:dyDescent="0.3">
      <c r="A99" s="121" t="str">
        <f ca="1">IF('Site Setup'!F45 = "N/A","N/A",'Site Setup'!E45)</f>
        <v>SmartPac07</v>
      </c>
      <c r="B99" s="83">
        <f ca="1"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>3462</v>
      </c>
      <c r="C99" s="100">
        <f ca="1"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>4</v>
      </c>
      <c r="D99" s="84">
        <f ca="1">IF(B99&lt;'Site Setup'!$B$11,"",IFERROR((C99)/B99,0))</f>
        <v>1.1554015020219526E-3</v>
      </c>
      <c r="E99" s="128">
        <f ca="1">IF($B99&lt;'Site Setup'!$B$11,"",IFERROR(C99/$C$113,0))</f>
        <v>7.2727272727272724E-2</v>
      </c>
      <c r="F99" s="86" t="str">
        <f ca="1">'Site Setup'!H45</f>
        <v>SmartPac07</v>
      </c>
      <c r="G99" s="486"/>
      <c r="H99" s="486"/>
      <c r="I99" s="486"/>
      <c r="J99" s="486"/>
      <c r="K99" s="486"/>
      <c r="L99" s="486"/>
      <c r="M99" s="486"/>
      <c r="N99" s="486"/>
      <c r="O99" s="486"/>
      <c r="P99" s="486"/>
      <c r="Q99" s="486"/>
      <c r="R99" s="486"/>
      <c r="S99" s="486"/>
    </row>
    <row r="100" spans="1:19" ht="16.5" thickBot="1" x14ac:dyDescent="0.3">
      <c r="A100" s="121" t="str">
        <f ca="1">IF('Site Setup'!F46 = "N/A","N/A",'Site Setup'!E46)</f>
        <v>SmartPac08</v>
      </c>
      <c r="B100" s="83">
        <f ca="1"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>999</v>
      </c>
      <c r="C100" s="100">
        <f ca="1"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>0</v>
      </c>
      <c r="D100" s="84">
        <f ca="1">IF(B100&lt;'Site Setup'!$B$11,"",IFERROR((C100)/B100,0))</f>
        <v>0</v>
      </c>
      <c r="E100" s="128">
        <f ca="1">IF($B100&lt;'Site Setup'!$B$11,"",IFERROR(C100/$C$113,0))</f>
        <v>0</v>
      </c>
      <c r="F100" s="86" t="str">
        <f ca="1">'Site Setup'!H46</f>
        <v>SmartPac08</v>
      </c>
      <c r="G100" s="486"/>
      <c r="H100" s="486"/>
      <c r="I100" s="486"/>
      <c r="J100" s="486"/>
      <c r="K100" s="486"/>
      <c r="L100" s="486"/>
      <c r="M100" s="486"/>
      <c r="N100" s="486"/>
      <c r="O100" s="486"/>
      <c r="P100" s="486"/>
      <c r="Q100" s="486"/>
      <c r="R100" s="486"/>
      <c r="S100" s="486"/>
    </row>
    <row r="101" spans="1:19" ht="16.5" thickBot="1" x14ac:dyDescent="0.3">
      <c r="A101" s="121" t="str">
        <f ca="1">IF('Site Setup'!F47 = "N/A","N/A",'Site Setup'!E47)</f>
        <v>SmartPac09</v>
      </c>
      <c r="B101" s="83">
        <f ca="1"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>0</v>
      </c>
      <c r="C101" s="100">
        <f ca="1"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>0</v>
      </c>
      <c r="D101" s="84" t="str">
        <f ca="1">IF(B101&lt;'Site Setup'!$B$11,"",IFERROR((C101)/B101,0))</f>
        <v/>
      </c>
      <c r="E101" s="128" t="str">
        <f ca="1">IF($B101&lt;'Site Setup'!$B$11,"",IFERROR(C101/$C$113,0))</f>
        <v/>
      </c>
      <c r="F101" s="86" t="str">
        <f ca="1">'Site Setup'!H47</f>
        <v>SmartPac09</v>
      </c>
      <c r="G101" s="486"/>
      <c r="H101" s="486"/>
      <c r="I101" s="486"/>
      <c r="J101" s="486"/>
      <c r="K101" s="486"/>
      <c r="L101" s="486"/>
      <c r="M101" s="486"/>
      <c r="N101" s="486"/>
      <c r="O101" s="486"/>
      <c r="P101" s="486"/>
      <c r="Q101" s="486"/>
      <c r="R101" s="486"/>
      <c r="S101" s="486"/>
    </row>
    <row r="102" spans="1:19" ht="16.5" thickBot="1" x14ac:dyDescent="0.3">
      <c r="A102" s="121" t="str">
        <f ca="1">IF('Site Setup'!F48 = "N/A","N/A",'Site Setup'!E48)</f>
        <v>SmartPac10</v>
      </c>
      <c r="B102" s="83">
        <f ca="1"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>829</v>
      </c>
      <c r="C102" s="100">
        <f ca="1"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>6</v>
      </c>
      <c r="D102" s="84">
        <f ca="1">IF(B102&lt;'Site Setup'!$B$11,"",IFERROR((C102)/B102,0))</f>
        <v>7.2376357056694813E-3</v>
      </c>
      <c r="E102" s="128">
        <f ca="1">IF($B102&lt;'Site Setup'!$B$11,"",IFERROR(C102/$C$113,0))</f>
        <v>0.10909090909090909</v>
      </c>
      <c r="F102" s="86" t="str">
        <f ca="1">'Site Setup'!H48</f>
        <v>SmartPac10</v>
      </c>
      <c r="G102" s="486"/>
      <c r="H102" s="486"/>
      <c r="I102" s="486"/>
      <c r="J102" s="486"/>
      <c r="K102" s="486"/>
      <c r="L102" s="486"/>
      <c r="M102" s="486"/>
      <c r="N102" s="486"/>
      <c r="O102" s="486"/>
      <c r="P102" s="486"/>
      <c r="Q102" s="486"/>
      <c r="R102" s="486"/>
      <c r="S102" s="486"/>
    </row>
    <row r="103" spans="1:19" ht="16.5" thickBot="1" x14ac:dyDescent="0.3">
      <c r="A103" s="121" t="str">
        <f ca="1">IF('Site Setup'!F49 = "N/A","N/A",'Site Setup'!E49)</f>
        <v>SmartPac11</v>
      </c>
      <c r="B103" s="83">
        <f ca="1"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>3927</v>
      </c>
      <c r="C103" s="100">
        <f ca="1"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>15</v>
      </c>
      <c r="D103" s="84">
        <f ca="1">IF(B103&lt;'Site Setup'!$B$11,"",IFERROR((C103)/B103,0))</f>
        <v>3.8197097020626434E-3</v>
      </c>
      <c r="E103" s="128">
        <f ca="1">IF($B103&lt;'Site Setup'!$B$11,"",IFERROR(C103/$C$113,0))</f>
        <v>0.27272727272727271</v>
      </c>
      <c r="F103" s="86" t="str">
        <f ca="1">'Site Setup'!H49</f>
        <v>SmartPac11</v>
      </c>
      <c r="G103" s="486"/>
      <c r="H103" s="486"/>
      <c r="I103" s="486"/>
      <c r="J103" s="486"/>
      <c r="K103" s="486"/>
      <c r="L103" s="486"/>
      <c r="M103" s="486"/>
      <c r="N103" s="486"/>
      <c r="O103" s="486"/>
      <c r="P103" s="486"/>
      <c r="Q103" s="486"/>
      <c r="R103" s="486"/>
      <c r="S103" s="486"/>
    </row>
    <row r="104" spans="1:19" ht="16.5" thickBot="1" x14ac:dyDescent="0.3">
      <c r="A104" s="121" t="str">
        <f ca="1">IF('Site Setup'!F50 = "N/A","N/A",'Site Setup'!E50)</f>
        <v>SmartPac12</v>
      </c>
      <c r="B104" s="83">
        <f ca="1"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>1</v>
      </c>
      <c r="C104" s="100">
        <f ca="1"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>1</v>
      </c>
      <c r="D104" s="84" t="str">
        <f ca="1">IF(B104&lt;'Site Setup'!$B$11,"",IFERROR((C104)/B104,0))</f>
        <v/>
      </c>
      <c r="E104" s="128" t="str">
        <f ca="1">IF($B104&lt;'Site Setup'!$B$11,"",IFERROR(C104/$C$113,0))</f>
        <v/>
      </c>
      <c r="F104" s="86" t="str">
        <f ca="1">'Site Setup'!H50</f>
        <v>SmartPac12</v>
      </c>
      <c r="G104" s="486"/>
      <c r="H104" s="486"/>
      <c r="I104" s="486"/>
      <c r="J104" s="486"/>
      <c r="K104" s="486"/>
      <c r="L104" s="486"/>
      <c r="M104" s="486"/>
      <c r="N104" s="486"/>
      <c r="O104" s="486"/>
      <c r="P104" s="486"/>
      <c r="Q104" s="486"/>
      <c r="R104" s="486"/>
      <c r="S104" s="486"/>
    </row>
    <row r="105" spans="1:19" ht="16.5" thickBot="1" x14ac:dyDescent="0.3">
      <c r="A105" s="121" t="str">
        <f ca="1">IF('Site Setup'!F51 = "N/A","N/A",'Site Setup'!E51)</f>
        <v>N/A</v>
      </c>
      <c r="B105" s="83">
        <f ca="1"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>0</v>
      </c>
      <c r="C105" s="100">
        <f ca="1"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>0</v>
      </c>
      <c r="D105" s="84" t="str">
        <f ca="1">IF(B105&lt;'Site Setup'!$B$11,"",IFERROR((C105)/B105,0))</f>
        <v/>
      </c>
      <c r="E105" s="128" t="str">
        <f ca="1">IF($B105&lt;'Site Setup'!$B$11,"",IFERROR(C105/$C$113,0))</f>
        <v/>
      </c>
      <c r="F105" s="86" t="str">
        <f ca="1">'Site Setup'!H51</f>
        <v>N/A</v>
      </c>
      <c r="G105" s="486"/>
      <c r="H105" s="486"/>
      <c r="I105" s="486"/>
      <c r="J105" s="486"/>
      <c r="K105" s="486"/>
      <c r="L105" s="486"/>
      <c r="M105" s="486"/>
      <c r="N105" s="486"/>
      <c r="O105" s="486"/>
      <c r="P105" s="486"/>
      <c r="Q105" s="486"/>
      <c r="R105" s="486"/>
      <c r="S105" s="486"/>
    </row>
    <row r="106" spans="1:19" ht="16.5" thickBot="1" x14ac:dyDescent="0.3">
      <c r="A106" s="121" t="str">
        <f ca="1">IF('Site Setup'!F52 = "N/A","N/A",'Site Setup'!E52)</f>
        <v>N/A</v>
      </c>
      <c r="B106" s="83">
        <f ca="1"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>0</v>
      </c>
      <c r="C106" s="100">
        <f ca="1"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>0</v>
      </c>
      <c r="D106" s="84" t="str">
        <f ca="1">IF(B106&lt;'Site Setup'!$B$11,"",IFERROR((C106)/B106,0))</f>
        <v/>
      </c>
      <c r="E106" s="128" t="str">
        <f ca="1">IF($B106&lt;'Site Setup'!$B$11,"",IFERROR(C106/$C$113,0))</f>
        <v/>
      </c>
      <c r="F106" s="86" t="str">
        <f ca="1">'Site Setup'!H52</f>
        <v>N/A</v>
      </c>
      <c r="G106" s="486"/>
      <c r="H106" s="486"/>
      <c r="I106" s="486"/>
      <c r="J106" s="486"/>
      <c r="K106" s="486"/>
      <c r="L106" s="486"/>
      <c r="M106" s="486"/>
      <c r="N106" s="486"/>
      <c r="O106" s="486"/>
      <c r="P106" s="486"/>
      <c r="Q106" s="486"/>
      <c r="R106" s="486"/>
      <c r="S106" s="486"/>
    </row>
    <row r="107" spans="1:19" ht="16.5" thickBot="1" x14ac:dyDescent="0.3">
      <c r="A107" s="121" t="str">
        <f ca="1">IF('Site Setup'!F53 = "N/A","N/A",'Site Setup'!E53)</f>
        <v>N/A</v>
      </c>
      <c r="B107" s="83">
        <f ca="1"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>0</v>
      </c>
      <c r="C107" s="100">
        <f ca="1"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>0</v>
      </c>
      <c r="D107" s="84" t="str">
        <f ca="1">IF(B107&lt;'Site Setup'!$B$11,"",IFERROR((C107)/B107,0))</f>
        <v/>
      </c>
      <c r="E107" s="128" t="str">
        <f ca="1">IF($B107&lt;'Site Setup'!$B$11,"",IFERROR(C107/$C$113,0))</f>
        <v/>
      </c>
      <c r="F107" s="86" t="str">
        <f ca="1">'Site Setup'!H53</f>
        <v>N/A</v>
      </c>
      <c r="G107" s="486"/>
      <c r="H107" s="486"/>
      <c r="I107" s="486"/>
      <c r="J107" s="486"/>
      <c r="K107" s="486"/>
      <c r="L107" s="486"/>
      <c r="M107" s="486"/>
      <c r="N107" s="486"/>
      <c r="O107" s="486"/>
      <c r="P107" s="486"/>
      <c r="Q107" s="486"/>
      <c r="R107" s="486"/>
      <c r="S107" s="486"/>
    </row>
    <row r="108" spans="1:19" ht="16.5" thickBot="1" x14ac:dyDescent="0.3">
      <c r="A108" s="121" t="str">
        <f ca="1">IF('Site Setup'!F54 = "N/A","N/A",'Site Setup'!E54)</f>
        <v>N/A</v>
      </c>
      <c r="B108" s="83">
        <f ca="1"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>0</v>
      </c>
      <c r="C108" s="100">
        <f ca="1"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>0</v>
      </c>
      <c r="D108" s="84" t="str">
        <f ca="1">IF(B108&lt;'Site Setup'!$B$11,"",IFERROR((C108)/B108,0))</f>
        <v/>
      </c>
      <c r="E108" s="128" t="str">
        <f ca="1">IF($B108&lt;'Site Setup'!$B$11,"",IFERROR(C108/$C$113,0))</f>
        <v/>
      </c>
      <c r="F108" s="86" t="str">
        <f ca="1">'Site Setup'!H54</f>
        <v>N/A</v>
      </c>
      <c r="G108" s="486"/>
      <c r="H108" s="486"/>
      <c r="I108" s="486"/>
      <c r="J108" s="486"/>
      <c r="K108" s="486"/>
      <c r="L108" s="486"/>
      <c r="M108" s="486"/>
      <c r="N108" s="486"/>
      <c r="O108" s="486"/>
      <c r="P108" s="486"/>
      <c r="Q108" s="486"/>
      <c r="R108" s="486"/>
      <c r="S108" s="486"/>
    </row>
    <row r="109" spans="1:19" ht="16.5" thickBot="1" x14ac:dyDescent="0.3">
      <c r="A109" s="121" t="str">
        <f ca="1">IF('Site Setup'!F55 = "N/A","N/A",'Site Setup'!E55)</f>
        <v>N/A</v>
      </c>
      <c r="B109" s="83">
        <f ca="1"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>0</v>
      </c>
      <c r="C109" s="100">
        <f ca="1"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>0</v>
      </c>
      <c r="D109" s="84" t="str">
        <f ca="1">IF(B109&lt;'Site Setup'!$B$11,"",IFERROR((C109)/B109,0))</f>
        <v/>
      </c>
      <c r="E109" s="128" t="str">
        <f ca="1">IF($B109&lt;'Site Setup'!$B$11,"",IFERROR(C109/$C$113,0))</f>
        <v/>
      </c>
      <c r="F109" s="86" t="str">
        <f ca="1">'Site Setup'!H55</f>
        <v>N/A</v>
      </c>
      <c r="G109" s="486"/>
      <c r="H109" s="486"/>
      <c r="I109" s="486"/>
      <c r="J109" s="486"/>
      <c r="K109" s="486"/>
      <c r="L109" s="486"/>
      <c r="M109" s="486"/>
      <c r="N109" s="486"/>
      <c r="O109" s="486"/>
      <c r="P109" s="486"/>
      <c r="Q109" s="486"/>
      <c r="R109" s="486"/>
      <c r="S109" s="486"/>
    </row>
    <row r="110" spans="1:19" ht="16.5" thickBot="1" x14ac:dyDescent="0.3">
      <c r="A110" s="121" t="str">
        <f ca="1">IF('Site Setup'!F56 = "N/A","N/A",'Site Setup'!E56)</f>
        <v>N/A</v>
      </c>
      <c r="B110" s="83">
        <f ca="1"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>0</v>
      </c>
      <c r="C110" s="100">
        <f ca="1"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>0</v>
      </c>
      <c r="D110" s="84" t="str">
        <f ca="1">IF(B110&lt;'Site Setup'!$B$11,"",IFERROR((C110)/B110,0))</f>
        <v/>
      </c>
      <c r="E110" s="128" t="str">
        <f ca="1">IF($B110&lt;'Site Setup'!$B$11,"",IFERROR(C110/$C$113,0))</f>
        <v/>
      </c>
      <c r="F110" s="86" t="str">
        <f ca="1">'Site Setup'!H56</f>
        <v>N/A</v>
      </c>
      <c r="G110" s="486"/>
      <c r="H110" s="486"/>
      <c r="I110" s="486"/>
      <c r="J110" s="486"/>
      <c r="K110" s="486"/>
      <c r="L110" s="486"/>
      <c r="M110" s="486"/>
      <c r="N110" s="486"/>
      <c r="O110" s="486"/>
      <c r="P110" s="486"/>
      <c r="Q110" s="486"/>
      <c r="R110" s="486"/>
      <c r="S110" s="486"/>
    </row>
    <row r="111" spans="1:19" ht="16.5" thickBot="1" x14ac:dyDescent="0.3">
      <c r="A111" s="121" t="str">
        <f ca="1">IF('Site Setup'!F57 = "N/A","N/A",'Site Setup'!E57)</f>
        <v>N/A</v>
      </c>
      <c r="B111" s="83">
        <f ca="1"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>0</v>
      </c>
      <c r="C111" s="100">
        <f ca="1"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>0</v>
      </c>
      <c r="D111" s="84" t="str">
        <f ca="1">IF(B111&lt;'Site Setup'!$B$11,"",IFERROR((C111)/B111,0))</f>
        <v/>
      </c>
      <c r="E111" s="128" t="str">
        <f ca="1">IF($B111&lt;'Site Setup'!$B$11,"",IFERROR(C111/$C$113,0))</f>
        <v/>
      </c>
      <c r="F111" s="86" t="str">
        <f ca="1">'Site Setup'!H57</f>
        <v>N/A</v>
      </c>
      <c r="G111" s="486"/>
      <c r="H111" s="486"/>
      <c r="I111" s="486"/>
      <c r="J111" s="486"/>
      <c r="K111" s="486"/>
      <c r="L111" s="486"/>
      <c r="M111" s="486"/>
      <c r="N111" s="486"/>
      <c r="O111" s="486"/>
      <c r="P111" s="486"/>
      <c r="Q111" s="486"/>
      <c r="R111" s="486"/>
      <c r="S111" s="486"/>
    </row>
    <row r="112" spans="1:19" ht="16.5" thickBot="1" x14ac:dyDescent="0.3">
      <c r="A112" s="121" t="str">
        <f ca="1">IF('Site Setup'!F58 = "N/A","N/A",'Site Setup'!E58)</f>
        <v>N/A</v>
      </c>
      <c r="B112" s="83">
        <f ca="1"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>0</v>
      </c>
      <c r="C112" s="100">
        <f ca="1"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>0</v>
      </c>
      <c r="D112" s="140" t="str">
        <f ca="1">IF(B112&lt;'Site Setup'!$B$11,"",IFERROR((C112)/B112,0))</f>
        <v/>
      </c>
      <c r="E112" s="129" t="str">
        <f ca="1">IF($B112&lt;'Site Setup'!$B$11,"",IFERROR(C112/$C$113,0))</f>
        <v/>
      </c>
      <c r="F112" s="86" t="str">
        <f ca="1">'Site Setup'!H58</f>
        <v>N/A</v>
      </c>
      <c r="G112" s="486"/>
      <c r="H112" s="486"/>
      <c r="I112" s="486"/>
      <c r="J112" s="486"/>
      <c r="K112" s="486"/>
      <c r="L112" s="486"/>
      <c r="M112" s="486"/>
      <c r="N112" s="486"/>
      <c r="O112" s="486"/>
      <c r="P112" s="486"/>
      <c r="Q112" s="486"/>
      <c r="R112" s="486"/>
      <c r="S112" s="486"/>
    </row>
    <row r="113" spans="1:19" ht="16.5" thickBot="1" x14ac:dyDescent="0.3">
      <c r="A113" s="120" t="s">
        <v>18</v>
      </c>
      <c r="B113" s="132">
        <f ca="1">SUM(B93:B112)</f>
        <v>18039</v>
      </c>
      <c r="C113" s="170">
        <f ca="1">SUM(C93:C112)</f>
        <v>55</v>
      </c>
      <c r="D113" s="138">
        <f ca="1">C113/B113</f>
        <v>3.048949498309219E-3</v>
      </c>
      <c r="E113" s="15"/>
      <c r="F113" s="486"/>
      <c r="G113" s="486"/>
      <c r="H113" s="486"/>
      <c r="I113" s="486"/>
      <c r="J113" s="486"/>
      <c r="K113" s="486"/>
      <c r="L113" s="486"/>
      <c r="M113" s="486"/>
      <c r="N113" s="486"/>
      <c r="O113" s="486"/>
      <c r="P113" s="486"/>
      <c r="Q113" s="486"/>
      <c r="R113" s="486"/>
      <c r="S113" s="486"/>
    </row>
    <row r="114" spans="1:19" ht="16.5" thickBot="1" x14ac:dyDescent="0.3">
      <c r="A114" s="117"/>
      <c r="B114" s="104"/>
      <c r="C114" s="91" t="s">
        <v>11</v>
      </c>
      <c r="D114" s="171" t="str">
        <f>CONCATENATE("&lt; ",'Site Setup'!K61*100,"%")</f>
        <v>&lt; 0.36%</v>
      </c>
      <c r="E114" s="118"/>
      <c r="F114" s="486"/>
      <c r="G114" s="486"/>
      <c r="H114" s="486"/>
      <c r="I114" s="486"/>
      <c r="J114" s="486"/>
      <c r="K114" s="486"/>
      <c r="L114" s="486"/>
      <c r="M114" s="486"/>
      <c r="N114" s="486"/>
      <c r="O114" s="486"/>
      <c r="P114" s="486"/>
      <c r="Q114" s="486"/>
      <c r="R114" s="486"/>
      <c r="S114" s="486"/>
    </row>
    <row r="115" spans="1:19" x14ac:dyDescent="0.25">
      <c r="A115" s="486"/>
      <c r="B115" s="486"/>
      <c r="C115" s="486"/>
      <c r="D115" s="486"/>
      <c r="E115" s="486"/>
      <c r="F115" s="486"/>
      <c r="G115" s="486"/>
      <c r="H115" s="486"/>
      <c r="I115" s="486"/>
      <c r="J115" s="486"/>
      <c r="K115" s="486"/>
      <c r="L115" s="486"/>
      <c r="M115" s="486"/>
      <c r="N115" s="486"/>
      <c r="O115" s="486"/>
      <c r="P115" s="486"/>
      <c r="Q115" s="486"/>
      <c r="R115" s="486"/>
      <c r="S115" s="486"/>
    </row>
    <row r="116" spans="1:19" x14ac:dyDescent="0.25">
      <c r="A116" s="486"/>
      <c r="B116" s="486"/>
      <c r="C116" s="486"/>
      <c r="D116" s="486"/>
      <c r="E116" s="486"/>
      <c r="F116" s="486"/>
      <c r="G116" s="486"/>
      <c r="H116" s="486"/>
      <c r="I116" s="486"/>
      <c r="J116" s="486"/>
      <c r="K116" s="486"/>
      <c r="L116" s="486"/>
      <c r="M116" s="486"/>
      <c r="N116" s="486"/>
      <c r="O116" s="486"/>
      <c r="P116" s="486"/>
      <c r="Q116" s="486"/>
      <c r="R116" s="486"/>
      <c r="S116" s="486"/>
    </row>
  </sheetData>
  <sheetProtection algorithmName="SHA-512" hashValue="6wPrlmRkcZStlvjUXKYjz72Aw6mxoFegAGl9OKLDIN+4Hz9nZGeukqVJCp1Mkinpcheq4RIm3JJ8UCf+GXbtuA==" saltValue="bRUCVbeLPEK9SqdI11SMJw==" spinCount="100000" sheet="1" formatCells="0" formatColumns="0" formatRows="0"/>
  <mergeCells count="22"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  <mergeCell ref="L7:M7"/>
    <mergeCell ref="N7:P7"/>
    <mergeCell ref="L1:O1"/>
    <mergeCell ref="L2:O2"/>
    <mergeCell ref="L3:O3"/>
    <mergeCell ref="L4:O4"/>
    <mergeCell ref="L5:O5"/>
    <mergeCell ref="L6:O6"/>
  </mergeCells>
  <conditionalFormatting sqref="D4:D9">
    <cfRule type="cellIs" dxfId="731" priority="279" operator="lessThanOrEqual">
      <formula>0</formula>
    </cfRule>
    <cfRule type="cellIs" dxfId="730" priority="280" operator="greaterThan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dxfId="729" priority="923" stopIfTrue="1" operator="greaterThanOrEqual">
      <formula>0.02</formula>
    </cfRule>
  </conditionalFormatting>
  <conditionalFormatting sqref="C33 B4">
    <cfRule type="cellIs" dxfId="728" priority="931" stopIfTrue="1" operator="greaterThanOrEqual">
      <formula>$C$11+$C$10+$C$10</formula>
    </cfRule>
  </conditionalFormatting>
  <conditionalFormatting sqref="B5 D33">
    <cfRule type="cellIs" dxfId="727" priority="939" stopIfTrue="1" operator="greaterThanOrEqual">
      <formula>$D$11+$D$10+$D$10</formula>
    </cfRule>
  </conditionalFormatting>
  <conditionalFormatting sqref="E33 B6">
    <cfRule type="cellIs" dxfId="726" priority="946" stopIfTrue="1" operator="greaterThanOrEqual">
      <formula>$E$11+$E$10+$E$10</formula>
    </cfRule>
  </conditionalFormatting>
  <conditionalFormatting sqref="F33 B7">
    <cfRule type="cellIs" dxfId="725" priority="954" stopIfTrue="1" operator="greaterThanOrEqual">
      <formula>$F$11+$F$10+$F$10</formula>
    </cfRule>
  </conditionalFormatting>
  <conditionalFormatting sqref="G33 B8">
    <cfRule type="cellIs" dxfId="724" priority="961" stopIfTrue="1" operator="greaterThanOrEqual">
      <formula>$G$11+$G$10+$G$10</formula>
    </cfRule>
  </conditionalFormatting>
  <conditionalFormatting sqref="H13:H32">
    <cfRule type="aboveAverage" dxfId="723" priority="1028" stdDev="2"/>
    <cfRule type="aboveAverage" dxfId="722" priority="1029" stdDev="1"/>
  </conditionalFormatting>
  <conditionalFormatting sqref="C13:C32">
    <cfRule type="aboveAverage" dxfId="721" priority="1038" stdDev="2"/>
    <cfRule type="aboveAverage" dxfId="720" priority="1039" stdDev="1"/>
  </conditionalFormatting>
  <conditionalFormatting sqref="E13:E32">
    <cfRule type="aboveAverage" dxfId="719" priority="1058" stdDev="2"/>
    <cfRule type="aboveAverage" dxfId="718" priority="1059" stdDev="1"/>
  </conditionalFormatting>
  <conditionalFormatting sqref="F13:F32">
    <cfRule type="aboveAverage" dxfId="717" priority="1068" stdDev="2"/>
    <cfRule type="aboveAverage" dxfId="716" priority="1069" stdDev="1"/>
  </conditionalFormatting>
  <conditionalFormatting sqref="G13:G32">
    <cfRule type="aboveAverage" dxfId="715" priority="1078" stdDev="2"/>
    <cfRule type="aboveAverage" dxfId="714" priority="1079" stdDev="1"/>
  </conditionalFormatting>
  <conditionalFormatting sqref="U39 C39:D39">
    <cfRule type="cellIs" priority="1095" stopIfTrue="1" operator="equal">
      <formula>0</formula>
    </cfRule>
    <cfRule type="duplicateValues" dxfId="713" priority="1096"/>
  </conditionalFormatting>
  <conditionalFormatting sqref="U40 C40:D40">
    <cfRule type="cellIs" priority="1099" stopIfTrue="1" operator="equal">
      <formula>0</formula>
    </cfRule>
    <cfRule type="duplicateValues" dxfId="712" priority="1100"/>
  </conditionalFormatting>
  <conditionalFormatting sqref="U41 C41:D41">
    <cfRule type="cellIs" priority="1103" stopIfTrue="1" operator="equal">
      <formula>0</formula>
    </cfRule>
    <cfRule type="duplicateValues" dxfId="711" priority="1104"/>
  </conditionalFormatting>
  <conditionalFormatting sqref="U42 C42:D42">
    <cfRule type="cellIs" priority="1107" stopIfTrue="1" operator="equal">
      <formula>0</formula>
    </cfRule>
    <cfRule type="duplicateValues" dxfId="710" priority="1108"/>
  </conditionalFormatting>
  <conditionalFormatting sqref="U43 C43:D43">
    <cfRule type="cellIs" priority="1111" stopIfTrue="1" operator="equal">
      <formula>0</formula>
    </cfRule>
    <cfRule type="duplicateValues" dxfId="709" priority="1112"/>
  </conditionalFormatting>
  <conditionalFormatting sqref="U44 C44:D44">
    <cfRule type="cellIs" priority="1115" stopIfTrue="1" operator="equal">
      <formula>0</formula>
    </cfRule>
    <cfRule type="duplicateValues" dxfId="708" priority="1116"/>
  </conditionalFormatting>
  <conditionalFormatting sqref="U45 C45:D45">
    <cfRule type="cellIs" priority="1119" stopIfTrue="1" operator="equal">
      <formula>0</formula>
    </cfRule>
    <cfRule type="duplicateValues" dxfId="707" priority="1120"/>
  </conditionalFormatting>
  <conditionalFormatting sqref="U46 C46:D46">
    <cfRule type="cellIs" priority="1123" stopIfTrue="1" operator="equal">
      <formula>0</formula>
    </cfRule>
    <cfRule type="duplicateValues" dxfId="706" priority="1124"/>
  </conditionalFormatting>
  <conditionalFormatting sqref="U47 C47:D47">
    <cfRule type="cellIs" priority="1127" stopIfTrue="1" operator="equal">
      <formula>0</formula>
    </cfRule>
    <cfRule type="duplicateValues" dxfId="705" priority="1128"/>
  </conditionalFormatting>
  <conditionalFormatting sqref="U48 C48:D48">
    <cfRule type="cellIs" priority="1131" stopIfTrue="1" operator="equal">
      <formula>0</formula>
    </cfRule>
    <cfRule type="duplicateValues" dxfId="704" priority="1132"/>
  </conditionalFormatting>
  <conditionalFormatting sqref="U49 C49:D49">
    <cfRule type="cellIs" priority="1135" stopIfTrue="1" operator="equal">
      <formula>0</formula>
    </cfRule>
    <cfRule type="duplicateValues" dxfId="703" priority="1136"/>
  </conditionalFormatting>
  <conditionalFormatting sqref="U50 C50:D50">
    <cfRule type="cellIs" priority="1139" stopIfTrue="1" operator="equal">
      <formula>0</formula>
    </cfRule>
    <cfRule type="duplicateValues" dxfId="702" priority="1140"/>
  </conditionalFormatting>
  <conditionalFormatting sqref="U51 C51:D51">
    <cfRule type="cellIs" priority="1143" stopIfTrue="1" operator="equal">
      <formula>0</formula>
    </cfRule>
    <cfRule type="duplicateValues" dxfId="701" priority="1144"/>
  </conditionalFormatting>
  <conditionalFormatting sqref="U52 C52:D52">
    <cfRule type="cellIs" priority="1147" stopIfTrue="1" operator="equal">
      <formula>0</formula>
    </cfRule>
    <cfRule type="duplicateValues" dxfId="700" priority="1148"/>
  </conditionalFormatting>
  <conditionalFormatting sqref="U53 C53:D53">
    <cfRule type="cellIs" priority="1151" stopIfTrue="1" operator="equal">
      <formula>0</formula>
    </cfRule>
    <cfRule type="duplicateValues" dxfId="699" priority="1152"/>
  </conditionalFormatting>
  <conditionalFormatting sqref="U54 C54:D54">
    <cfRule type="cellIs" priority="1155" stopIfTrue="1" operator="equal">
      <formula>0</formula>
    </cfRule>
    <cfRule type="duplicateValues" dxfId="698" priority="1156"/>
  </conditionalFormatting>
  <conditionalFormatting sqref="U55 C55:D55">
    <cfRule type="cellIs" priority="1159" stopIfTrue="1" operator="equal">
      <formula>0</formula>
    </cfRule>
    <cfRule type="duplicateValues" dxfId="697" priority="1160"/>
  </conditionalFormatting>
  <conditionalFormatting sqref="U56 C56:D56">
    <cfRule type="cellIs" priority="1163" stopIfTrue="1" operator="equal">
      <formula>0</formula>
    </cfRule>
    <cfRule type="duplicateValues" dxfId="696" priority="1164"/>
  </conditionalFormatting>
  <conditionalFormatting sqref="U57 C57:D57">
    <cfRule type="cellIs" priority="1167" stopIfTrue="1" operator="equal">
      <formula>0</formula>
    </cfRule>
    <cfRule type="duplicateValues" dxfId="695" priority="1168"/>
  </conditionalFormatting>
  <conditionalFormatting sqref="U58 C58:D58">
    <cfRule type="cellIs" priority="1171" stopIfTrue="1" operator="equal">
      <formula>0</formula>
    </cfRule>
    <cfRule type="duplicateValues" dxfId="694" priority="1172"/>
  </conditionalFormatting>
  <conditionalFormatting sqref="D13:D32">
    <cfRule type="aboveAverage" dxfId="693" priority="1201" stdDev="2"/>
    <cfRule type="aboveAverage" dxfId="692" priority="1202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dxfId="691" priority="51" operator="equal">
      <formula>1</formula>
    </cfRule>
  </conditionalFormatting>
  <conditionalFormatting sqref="D93:D112">
    <cfRule type="aboveAverage" dxfId="690" priority="42" stdDev="2"/>
    <cfRule type="aboveAverage" dxfId="689" priority="43" stdDev="1"/>
  </conditionalFormatting>
  <conditionalFormatting sqref="D113">
    <cfRule type="cellIs" dxfId="688" priority="39" stopIfTrue="1" operator="greaterThanOrEqual">
      <formula>$C$11+$C$10+$C$10</formula>
    </cfRule>
  </conditionalFormatting>
  <conditionalFormatting sqref="D87">
    <cfRule type="cellIs" dxfId="687" priority="31" operator="lessThanOrEqual">
      <formula>0</formula>
    </cfRule>
    <cfRule type="cellIs" dxfId="686" priority="32" operator="greaterThan">
      <formula>0</formula>
    </cfRule>
  </conditionalFormatting>
  <conditionalFormatting sqref="B87">
    <cfRule type="cellIs" dxfId="685" priority="35" stopIfTrue="1" operator="greaterThanOrEqual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 xr:uid="{00000000-0004-0000-0000-000000000000}"/>
  </hyperlinks>
  <pageMargins left="0.7" right="0.7" top="0.75" bottom="0.75" header="0.3" footer="0.3"/>
  <pageSetup orientation="landscape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75721EC8-B93F-4255-8578-F51431C6D90B}">
            <x14:iconSet iconSet="3Triangle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2"/>
              <x14:cfIcon iconSet="NoIcons" iconId="0"/>
              <x14:cfIcon iconSet="3Triangles" iconId="0"/>
            </x14:iconSet>
          </x14:cfRule>
          <xm:sqref>L13:Q32</xm:sqref>
        </x14:conditionalFormatting>
        <x14:conditionalFormatting xmlns:xm="http://schemas.microsoft.com/office/excel/2006/main">
          <x14:cfRule type="iconSet" priority="8" id="{8C68DEE6-0AD6-4B37-A969-C7D2BBEA1488}">
            <x14:iconSet iconSet="3Triangle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2"/>
              <x14:cfIcon iconSet="NoIcons" iconId="0"/>
              <x14:cfIcon iconSet="3Triangles" iconId="0"/>
            </x14:iconSet>
          </x14:cfRule>
          <xm:sqref>L9:L10</xm:sqref>
        </x14:conditionalFormatting>
        <x14:conditionalFormatting xmlns:xm="http://schemas.microsoft.com/office/excel/2006/main">
          <x14:cfRule type="iconSet" priority="7" id="{B3DA15EF-4C52-4448-A5E3-66E482D5588D}">
            <x14:iconSet iconSet="3Triangle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2"/>
              <x14:cfIcon iconSet="NoIcons" iconId="0"/>
              <x14:cfIcon iconSet="3Triangles" iconId="0"/>
            </x14:iconSet>
          </x14:cfRule>
          <xm:sqref>L8</xm:sqref>
        </x14:conditionalFormatting>
        <x14:conditionalFormatting xmlns:xm="http://schemas.microsoft.com/office/excel/2006/main">
          <x14:cfRule type="cellIs" priority="2998" operator="lessThan" id="{754BA217-FBB7-47B1-A60A-7E604E61C6D1}">
            <xm:f>'Site Setup'!$B$11</xm:f>
            <x14:dxf>
              <font>
                <strike val="0"/>
              </font>
              <fill>
                <patternFill>
                  <bgColor theme="0" tint="-4.9989318521683403E-2"/>
                </patternFill>
              </fill>
            </x14:dxf>
          </x14:cfRule>
          <xm:sqref>B13:B32 B93:B112</xm:sqref>
        </x14:conditionalFormatting>
        <x14:conditionalFormatting xmlns:xm="http://schemas.microsoft.com/office/excel/2006/main">
          <x14:cfRule type="cellIs" priority="3139" stopIfTrue="1" operator="lessThan" id="{CBD22979-4D04-4876-94D8-B775F1B96998}">
            <xm:f>'Site Setup'!$L$43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m:sqref>I33 B9</xm:sqref>
        </x14:conditionalFormatting>
        <x14:conditionalFormatting xmlns:xm="http://schemas.microsoft.com/office/excel/2006/main">
          <x14:cfRule type="cellIs" priority="3141" stopIfTrue="1" operator="lessThan" id="{399482C8-AC26-4BA2-AA8F-5A2BE23287F3}">
            <xm:f>'Site Setup'!$K$43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42" operator="greaterThan" id="{BC2E704C-7E58-4207-A866-662437745DAB}">
            <xm:f>'Site Setup'!$K$43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I33 B9</xm:sqref>
        </x14:conditionalFormatting>
        <x14:conditionalFormatting xmlns:xm="http://schemas.microsoft.com/office/excel/2006/main">
          <x14:cfRule type="cellIs" priority="3145" stopIfTrue="1" operator="lessThan" id="{9D9634DE-C8A5-4A83-A42A-F1919B74F5C7}">
            <xm:f>'Site Setup'!$L$38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14:cfRule type="cellIs" priority="3146" stopIfTrue="1" operator="lessThan" id="{421E6A45-11E6-402B-81F6-5D068E909A87}">
            <xm:f>'Site Setup'!$K$38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47" operator="greaterThanOrEqual" id="{573A1414-1F42-4924-B5D3-10C098658460}">
            <xm:f>'Site Setup'!$K$38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C33 B4 D113 B87</xm:sqref>
        </x14:conditionalFormatting>
        <x14:conditionalFormatting xmlns:xm="http://schemas.microsoft.com/office/excel/2006/main">
          <x14:cfRule type="cellIs" priority="3157" stopIfTrue="1" operator="lessThan" id="{0239B186-1630-4D28-A91D-6E3F0FBE1602}">
            <xm:f>'Site Setup'!$L$39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3158" stopIfTrue="1" operator="lessThan" id="{E5B5ADA9-0D0D-4F03-B7F1-887FD530B4E5}">
            <xm:f>'Site Setup'!$K$39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59" operator="greaterThanOrEqual" id="{AB69A6A1-B95C-496F-871D-C2526DD1D6F2}">
            <xm:f>'Site Setup'!$K$39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B5 D33</xm:sqref>
        </x14:conditionalFormatting>
        <x14:conditionalFormatting xmlns:xm="http://schemas.microsoft.com/office/excel/2006/main">
          <x14:cfRule type="cellIs" priority="3162" stopIfTrue="1" operator="lessThan" id="{B9714D50-D16D-49B7-B74D-BBFB6AF87B35}">
            <xm:f>'Site Setup'!$L$40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14:cfRule type="cellIs" priority="3163" stopIfTrue="1" operator="lessThan" id="{8ED0DBE2-AF59-435C-8E8F-B001EA1DDF32}">
            <xm:f>'Site Setup'!$K$40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64" operator="greaterThanOrEqual" id="{C42F1852-4AE9-4727-AF09-E285E03158E6}">
            <xm:f>'Site Setup'!$K$40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E33 B6</xm:sqref>
        </x14:conditionalFormatting>
        <x14:conditionalFormatting xmlns:xm="http://schemas.microsoft.com/office/excel/2006/main">
          <x14:cfRule type="cellIs" priority="3168" stopIfTrue="1" operator="lessThan" id="{B38EF489-EE6A-4AA4-BA1A-C249F83060C1}">
            <xm:f>'Site Setup'!$L$41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cellIs" priority="3169" stopIfTrue="1" operator="lessThan" id="{7A211BA3-B4EC-41EB-BBDD-91D322722555}">
            <xm:f>'Site Setup'!$K$41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70" operator="greaterThanOrEqual" id="{BEC59B25-CF33-4F3F-83B9-71D4DDF427E1}">
            <xm:f>'Site Setup'!$K$41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F33 B7</xm:sqref>
        </x14:conditionalFormatting>
        <x14:conditionalFormatting xmlns:xm="http://schemas.microsoft.com/office/excel/2006/main">
          <x14:cfRule type="cellIs" priority="3173" stopIfTrue="1" operator="lessThan" id="{A9B63234-85CE-48CF-9A70-E07B6209281A}">
            <xm:f>'Site Setup'!$L$42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14:cfRule type="cellIs" priority="3174" stopIfTrue="1" operator="lessThan" id="{2224F46B-75C0-4DD7-BDA4-38587C32C916}">
            <xm:f>'Site Setup'!$K$42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75" operator="greaterThanOrEqual" id="{23E3D548-EEDA-4150-8C2F-4D6214075117}">
            <xm:f>'Site Setup'!$K$42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G33 B8</xm:sqref>
        </x14:conditionalFormatting>
        <x14:conditionalFormatting xmlns:xm="http://schemas.microsoft.com/office/excel/2006/main">
          <x14:cfRule type="cellIs" priority="3179" stopIfTrue="1" operator="lessThan" id="{2E2B74B6-7C52-4B7E-A7DD-8AD1D2AAE534}">
            <xm:f>'Site Setup'!$L$43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80" operator="between" id="{C55CD2DB-F05B-419D-8405-D3A709A30711}">
            <xm:f>'Site Setup'!$K$43</xm:f>
            <xm:f>$H$11+$H$10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81" stopIfTrue="1" operator="lessThan" id="{DA8429B7-38B8-4F9F-9FB9-F56C66BB6DB2}">
            <xm:f>'Site Setup'!$K$43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H13:H32</xm:sqref>
        </x14:conditionalFormatting>
        <x14:conditionalFormatting xmlns:xm="http://schemas.microsoft.com/office/excel/2006/main">
          <x14:cfRule type="cellIs" priority="3182" stopIfTrue="1" operator="lessThan" id="{6D2F0A7D-178F-48E5-830E-E49F2EABB812}">
            <xm:f>'Site Setup'!$L$38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83" operator="between" id="{7CC12C92-51AC-4204-A84B-3B694A624504}">
            <xm:f>'Site Setup'!$K$38</xm:f>
            <xm:f>$C$11+$C$10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84" stopIfTrue="1" operator="lessThan" id="{24FB8D62-0870-45B2-A302-D762C77FD7A3}">
            <xm:f>'Site Setup'!$K$38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C13:C32</xm:sqref>
        </x14:conditionalFormatting>
        <x14:conditionalFormatting xmlns:xm="http://schemas.microsoft.com/office/excel/2006/main">
          <x14:cfRule type="cellIs" priority="3185" stopIfTrue="1" operator="lessThan" id="{D3060C97-FA18-45E6-814F-8EB913A5F9F4}">
            <xm:f>'Site Setup'!$L$39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86" operator="between" id="{06A93AF5-1AE4-45CC-8F38-84111E76681D}">
            <xm:f>'Site Setup'!$K$39</xm:f>
            <xm:f>$D$11+$D$10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87" stopIfTrue="1" operator="lessThan" id="{EAA841D4-5915-40B8-8682-62D34D390081}">
            <xm:f>'Site Setup'!$K$39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D13:D32</xm:sqref>
        </x14:conditionalFormatting>
        <x14:conditionalFormatting xmlns:xm="http://schemas.microsoft.com/office/excel/2006/main">
          <x14:cfRule type="cellIs" priority="3188" stopIfTrue="1" operator="lessThan" id="{EC3300B9-B4D9-4B6B-9CF2-C99F4724473A}">
            <xm:f>'Site Setup'!$L$40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89" operator="between" id="{382B12F3-49A9-4A7E-89F8-B3DC9D2A2314}">
            <xm:f>'Site Setup'!$K$40</xm:f>
            <xm:f>$E$11+$E$10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90" stopIfTrue="1" operator="lessThan" id="{B9698521-27D7-4369-9EA1-3774FA8BB771}">
            <xm:f>'Site Setup'!$K$40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E13:E32</xm:sqref>
        </x14:conditionalFormatting>
        <x14:conditionalFormatting xmlns:xm="http://schemas.microsoft.com/office/excel/2006/main">
          <x14:cfRule type="cellIs" priority="3191" stopIfTrue="1" operator="lessThan" id="{C6781703-C5CC-4BC7-86DB-6AFC30602F52}">
            <xm:f>'Site Setup'!$L$41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92" operator="between" id="{B921AFCB-AF55-41D0-92EE-C023F1157039}">
            <xm:f>'Site Setup'!$K$41</xm:f>
            <xm:f>$F$11+$F$10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93" stopIfTrue="1" operator="lessThan" id="{AF5277F8-6131-4FE9-BB8D-790AD5E8505D}">
            <xm:f>'Site Setup'!$K$41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F13:F32</xm:sqref>
        </x14:conditionalFormatting>
        <x14:conditionalFormatting xmlns:xm="http://schemas.microsoft.com/office/excel/2006/main">
          <x14:cfRule type="cellIs" priority="3194" stopIfTrue="1" operator="lessThan" id="{B68DAB8D-7065-41BA-A21C-C4EF8C3B471E}">
            <xm:f>'Site Setup'!$L$42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95" operator="between" id="{37098E07-8FC4-4C65-BAD4-0B3B9EBB7ADE}">
            <xm:f>'Site Setup'!$K$42</xm:f>
            <xm:f>$G$11+$G$10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96" stopIfTrue="1" operator="lessThan" id="{8B8294D9-C5A6-4037-8810-A3567144094E}">
            <xm:f>'Site Setup'!$K$42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G13:G32</xm:sqref>
        </x14:conditionalFormatting>
        <x14:conditionalFormatting xmlns:xm="http://schemas.microsoft.com/office/excel/2006/main">
          <x14:cfRule type="cellIs" priority="3775" stopIfTrue="1" operator="lessThan" id="{36FABDD2-B173-4FD7-9C36-C53EA27EE8C1}">
            <xm:f>'Site Setup'!$L$61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776" operator="between" id="{3D4B488F-012D-49F5-831A-5D0A0D34B395}">
            <xm:f>'Site Setup'!$K$61</xm:f>
            <xm:f>$D$89+$D$90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777" stopIfTrue="1" operator="lessThan" id="{D1AC8930-968A-435F-8FBF-62337B166C99}">
            <xm:f>'Site Setup'!$K$61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D93:D112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3E5F27"/>
  </sheetPr>
  <dimension ref="A1:FY16"/>
  <sheetViews>
    <sheetView workbookViewId="0">
      <selection sqref="A1:XFD1048576"/>
    </sheetView>
  </sheetViews>
  <sheetFormatPr defaultRowHeight="15" x14ac:dyDescent="0.25"/>
  <cols>
    <col min="1" max="16384" width="9.140625" style="533"/>
  </cols>
  <sheetData>
    <row r="1" spans="1:181" x14ac:dyDescent="0.25">
      <c r="A1" s="533" t="s">
        <v>244</v>
      </c>
      <c r="B1" s="533" t="s">
        <v>2317</v>
      </c>
      <c r="C1" s="533" t="s">
        <v>2318</v>
      </c>
      <c r="D1" s="533" t="s">
        <v>2319</v>
      </c>
      <c r="E1" s="533" t="s">
        <v>2320</v>
      </c>
      <c r="F1" s="533" t="s">
        <v>2321</v>
      </c>
      <c r="G1" s="533" t="s">
        <v>2322</v>
      </c>
      <c r="H1" s="533" t="s">
        <v>2323</v>
      </c>
      <c r="I1" s="533" t="s">
        <v>2324</v>
      </c>
      <c r="J1" s="533" t="s">
        <v>2325</v>
      </c>
      <c r="K1" s="533" t="s">
        <v>2326</v>
      </c>
      <c r="L1" s="533" t="s">
        <v>2327</v>
      </c>
      <c r="M1" s="533" t="s">
        <v>2328</v>
      </c>
      <c r="N1" s="533" t="s">
        <v>2329</v>
      </c>
      <c r="O1" s="533" t="s">
        <v>2330</v>
      </c>
      <c r="P1" s="533" t="s">
        <v>2331</v>
      </c>
      <c r="Q1" s="533" t="s">
        <v>2332</v>
      </c>
      <c r="R1" s="533" t="s">
        <v>2333</v>
      </c>
      <c r="S1" s="533" t="s">
        <v>2334</v>
      </c>
      <c r="T1" s="533" t="s">
        <v>2335</v>
      </c>
      <c r="U1" s="533" t="s">
        <v>2336</v>
      </c>
      <c r="V1" s="533" t="s">
        <v>2337</v>
      </c>
      <c r="W1" s="533" t="s">
        <v>2338</v>
      </c>
      <c r="X1" s="533" t="s">
        <v>2339</v>
      </c>
      <c r="Y1" s="533" t="s">
        <v>2340</v>
      </c>
      <c r="Z1" s="533" t="s">
        <v>2341</v>
      </c>
      <c r="AA1" s="533" t="s">
        <v>2342</v>
      </c>
      <c r="AB1" s="533" t="s">
        <v>2343</v>
      </c>
      <c r="AC1" s="533" t="s">
        <v>2344</v>
      </c>
      <c r="AD1" s="533" t="s">
        <v>2345</v>
      </c>
      <c r="AE1" s="533" t="s">
        <v>2346</v>
      </c>
      <c r="AF1" s="533" t="s">
        <v>2347</v>
      </c>
      <c r="AG1" s="533" t="s">
        <v>2348</v>
      </c>
      <c r="AH1" s="533" t="s">
        <v>2349</v>
      </c>
      <c r="AI1" s="533" t="s">
        <v>2350</v>
      </c>
      <c r="AJ1" s="533" t="s">
        <v>2351</v>
      </c>
      <c r="AK1" s="533" t="s">
        <v>2352</v>
      </c>
      <c r="AL1" s="533" t="s">
        <v>2353</v>
      </c>
      <c r="AM1" s="533" t="s">
        <v>2354</v>
      </c>
      <c r="AN1" s="533" t="s">
        <v>2355</v>
      </c>
      <c r="AO1" s="533" t="s">
        <v>2356</v>
      </c>
      <c r="AP1" s="533" t="s">
        <v>2357</v>
      </c>
      <c r="AQ1" s="533" t="s">
        <v>2358</v>
      </c>
      <c r="AR1" s="533" t="s">
        <v>2359</v>
      </c>
      <c r="AS1" s="533" t="s">
        <v>2360</v>
      </c>
      <c r="AT1" s="533" t="s">
        <v>2361</v>
      </c>
      <c r="AU1" s="533" t="s">
        <v>2362</v>
      </c>
      <c r="AV1" s="533" t="s">
        <v>2363</v>
      </c>
      <c r="AW1" s="533" t="s">
        <v>2364</v>
      </c>
      <c r="AX1" s="533" t="s">
        <v>2365</v>
      </c>
      <c r="AY1" s="533" t="s">
        <v>2366</v>
      </c>
      <c r="AZ1" s="533" t="s">
        <v>2367</v>
      </c>
      <c r="BA1" s="533" t="s">
        <v>2368</v>
      </c>
      <c r="BB1" s="533" t="s">
        <v>2369</v>
      </c>
      <c r="BC1" s="533" t="s">
        <v>2370</v>
      </c>
      <c r="BD1" s="533" t="s">
        <v>2371</v>
      </c>
      <c r="BE1" s="533" t="s">
        <v>2372</v>
      </c>
      <c r="BF1" s="533" t="s">
        <v>2373</v>
      </c>
      <c r="BG1" s="533" t="s">
        <v>2374</v>
      </c>
      <c r="BH1" s="533" t="s">
        <v>2375</v>
      </c>
      <c r="BI1" s="533" t="s">
        <v>2376</v>
      </c>
      <c r="BJ1" s="533" t="s">
        <v>2377</v>
      </c>
      <c r="BK1" s="533" t="s">
        <v>2378</v>
      </c>
      <c r="BL1" s="533" t="s">
        <v>2379</v>
      </c>
      <c r="BM1" s="533" t="s">
        <v>2380</v>
      </c>
      <c r="BN1" s="533" t="s">
        <v>2381</v>
      </c>
      <c r="BO1" s="533" t="s">
        <v>2382</v>
      </c>
      <c r="BP1" s="533" t="s">
        <v>2383</v>
      </c>
      <c r="BQ1" s="533" t="s">
        <v>2384</v>
      </c>
      <c r="BR1" s="533" t="s">
        <v>2385</v>
      </c>
      <c r="BS1" s="533" t="s">
        <v>2386</v>
      </c>
      <c r="BT1" s="533" t="s">
        <v>2387</v>
      </c>
      <c r="BU1" s="533" t="s">
        <v>2388</v>
      </c>
      <c r="BV1" s="533" t="s">
        <v>2389</v>
      </c>
      <c r="BW1" s="533" t="s">
        <v>2390</v>
      </c>
      <c r="BX1" s="533" t="s">
        <v>2391</v>
      </c>
      <c r="BY1" s="533" t="s">
        <v>2392</v>
      </c>
      <c r="BZ1" s="533" t="s">
        <v>2393</v>
      </c>
      <c r="CA1" s="533" t="s">
        <v>2394</v>
      </c>
      <c r="CB1" s="533" t="s">
        <v>2395</v>
      </c>
      <c r="CC1" s="533" t="s">
        <v>2396</v>
      </c>
      <c r="CD1" s="533" t="s">
        <v>2397</v>
      </c>
      <c r="CE1" s="533" t="s">
        <v>2398</v>
      </c>
      <c r="CF1" s="533" t="s">
        <v>2399</v>
      </c>
      <c r="CG1" s="533" t="s">
        <v>2400</v>
      </c>
      <c r="CH1" s="533" t="s">
        <v>2401</v>
      </c>
      <c r="CI1" s="533" t="s">
        <v>2402</v>
      </c>
      <c r="CJ1" s="533" t="s">
        <v>2403</v>
      </c>
      <c r="CK1" s="533" t="s">
        <v>2404</v>
      </c>
      <c r="CL1" s="533" t="s">
        <v>2405</v>
      </c>
      <c r="CM1" s="533" t="s">
        <v>2406</v>
      </c>
      <c r="CN1" s="533" t="s">
        <v>2407</v>
      </c>
      <c r="CO1" s="533" t="s">
        <v>2408</v>
      </c>
      <c r="CP1" s="533" t="s">
        <v>2409</v>
      </c>
      <c r="CQ1" s="533" t="s">
        <v>2410</v>
      </c>
      <c r="CR1" s="533" t="s">
        <v>2411</v>
      </c>
      <c r="CS1" s="533" t="s">
        <v>2412</v>
      </c>
      <c r="CT1" s="533" t="s">
        <v>2413</v>
      </c>
      <c r="CU1" s="533" t="s">
        <v>2414</v>
      </c>
      <c r="CV1" s="533" t="s">
        <v>2415</v>
      </c>
      <c r="CW1" s="533" t="s">
        <v>2416</v>
      </c>
      <c r="CX1" s="533" t="s">
        <v>2417</v>
      </c>
      <c r="CY1" s="533" t="s">
        <v>2418</v>
      </c>
      <c r="CZ1" s="533" t="s">
        <v>2419</v>
      </c>
      <c r="DA1" s="533" t="s">
        <v>2420</v>
      </c>
      <c r="DB1" s="533" t="s">
        <v>2421</v>
      </c>
      <c r="DC1" s="533" t="s">
        <v>2422</v>
      </c>
      <c r="DD1" s="533" t="s">
        <v>2423</v>
      </c>
      <c r="DE1" s="533" t="s">
        <v>2424</v>
      </c>
      <c r="DF1" s="533" t="s">
        <v>2425</v>
      </c>
      <c r="DG1" s="533" t="s">
        <v>2426</v>
      </c>
      <c r="DH1" s="533" t="s">
        <v>2427</v>
      </c>
      <c r="DI1" s="533" t="s">
        <v>2428</v>
      </c>
      <c r="DJ1" s="533" t="s">
        <v>2429</v>
      </c>
      <c r="DK1" s="533" t="s">
        <v>2430</v>
      </c>
      <c r="DL1" s="533" t="s">
        <v>2431</v>
      </c>
      <c r="DM1" s="533" t="s">
        <v>2432</v>
      </c>
      <c r="DN1" s="533" t="s">
        <v>2433</v>
      </c>
      <c r="DO1" s="533" t="s">
        <v>2434</v>
      </c>
      <c r="DP1" s="533" t="s">
        <v>2435</v>
      </c>
      <c r="DQ1" s="533" t="s">
        <v>2436</v>
      </c>
      <c r="DR1" s="533" t="s">
        <v>2667</v>
      </c>
      <c r="DS1" s="533" t="s">
        <v>2668</v>
      </c>
      <c r="DT1" s="533" t="s">
        <v>2669</v>
      </c>
      <c r="DU1" s="533" t="s">
        <v>2670</v>
      </c>
      <c r="DV1" s="533" t="s">
        <v>2671</v>
      </c>
      <c r="DW1" s="533" t="s">
        <v>2437</v>
      </c>
      <c r="DX1" s="533" t="s">
        <v>2438</v>
      </c>
      <c r="DY1" s="533" t="s">
        <v>2439</v>
      </c>
      <c r="DZ1" s="533" t="s">
        <v>2440</v>
      </c>
      <c r="EA1" s="533" t="s">
        <v>2441</v>
      </c>
      <c r="EB1" s="533" t="s">
        <v>2655</v>
      </c>
      <c r="EC1" s="533" t="s">
        <v>2656</v>
      </c>
      <c r="ED1" s="533" t="s">
        <v>2657</v>
      </c>
      <c r="EE1" s="533" t="s">
        <v>2658</v>
      </c>
      <c r="EF1" s="533" t="s">
        <v>2659</v>
      </c>
      <c r="EG1" s="533" t="s">
        <v>2442</v>
      </c>
      <c r="EH1" s="533" t="s">
        <v>2443</v>
      </c>
      <c r="EI1" s="533" t="s">
        <v>2444</v>
      </c>
      <c r="EJ1" s="533" t="s">
        <v>2445</v>
      </c>
      <c r="EK1" s="533" t="s">
        <v>2446</v>
      </c>
      <c r="EL1" s="533" t="s">
        <v>2447</v>
      </c>
      <c r="EM1" s="533" t="s">
        <v>2448</v>
      </c>
      <c r="EN1" s="533" t="s">
        <v>2449</v>
      </c>
      <c r="EO1" s="533" t="s">
        <v>2450</v>
      </c>
      <c r="EP1" s="533" t="s">
        <v>2451</v>
      </c>
      <c r="EQ1" s="533" t="s">
        <v>2452</v>
      </c>
      <c r="ER1" s="533" t="s">
        <v>2453</v>
      </c>
      <c r="ES1" s="533" t="s">
        <v>2454</v>
      </c>
      <c r="ET1" s="533" t="s">
        <v>2455</v>
      </c>
      <c r="EU1" s="533" t="s">
        <v>2456</v>
      </c>
      <c r="EV1" s="533" t="s">
        <v>2457</v>
      </c>
      <c r="EW1" s="533" t="s">
        <v>2458</v>
      </c>
      <c r="EX1" s="533" t="s">
        <v>2459</v>
      </c>
      <c r="EY1" s="533" t="s">
        <v>2460</v>
      </c>
      <c r="EZ1" s="533" t="s">
        <v>2461</v>
      </c>
      <c r="FA1" s="533" t="s">
        <v>2462</v>
      </c>
      <c r="FB1" s="533" t="s">
        <v>2463</v>
      </c>
      <c r="FC1" s="533" t="s">
        <v>2464</v>
      </c>
      <c r="FD1" s="533" t="s">
        <v>2465</v>
      </c>
      <c r="FE1" s="533" t="s">
        <v>2466</v>
      </c>
      <c r="FF1" s="533" t="s">
        <v>2467</v>
      </c>
      <c r="FG1" s="533" t="s">
        <v>2468</v>
      </c>
      <c r="FH1" s="533" t="s">
        <v>2469</v>
      </c>
      <c r="FI1" s="533" t="s">
        <v>2470</v>
      </c>
      <c r="FJ1" s="533" t="s">
        <v>2471</v>
      </c>
      <c r="FK1" s="533" t="s">
        <v>2472</v>
      </c>
      <c r="FL1" s="533" t="s">
        <v>2473</v>
      </c>
      <c r="FM1" s="533" t="s">
        <v>2474</v>
      </c>
      <c r="FN1" s="533" t="s">
        <v>2475</v>
      </c>
      <c r="FO1" s="533" t="s">
        <v>2476</v>
      </c>
      <c r="FP1" s="533" t="s">
        <v>2477</v>
      </c>
      <c r="FQ1" s="533" t="s">
        <v>2478</v>
      </c>
      <c r="FR1" s="533" t="s">
        <v>2479</v>
      </c>
      <c r="FS1" s="533" t="s">
        <v>2480</v>
      </c>
      <c r="FT1" s="533" t="s">
        <v>2672</v>
      </c>
      <c r="FU1" s="533" t="s">
        <v>2481</v>
      </c>
      <c r="FV1" s="533" t="s">
        <v>2660</v>
      </c>
      <c r="FW1" s="533" t="s">
        <v>2482</v>
      </c>
      <c r="FX1" s="533" t="s">
        <v>2483</v>
      </c>
      <c r="FY1" s="533" t="s">
        <v>2484</v>
      </c>
    </row>
    <row r="2" spans="1:181" x14ac:dyDescent="0.25">
      <c r="A2" s="533" t="s">
        <v>245</v>
      </c>
      <c r="B2" s="533" t="s">
        <v>2485</v>
      </c>
      <c r="C2" s="533" t="s">
        <v>2486</v>
      </c>
      <c r="D2" s="533" t="s">
        <v>2487</v>
      </c>
      <c r="E2" s="533" t="s">
        <v>2488</v>
      </c>
      <c r="F2" s="533" t="s">
        <v>2489</v>
      </c>
      <c r="G2" s="533" t="s">
        <v>2490</v>
      </c>
      <c r="H2" s="533" t="s">
        <v>2491</v>
      </c>
      <c r="I2" s="533" t="s">
        <v>2492</v>
      </c>
      <c r="J2" s="533" t="s">
        <v>2493</v>
      </c>
      <c r="K2" s="533" t="s">
        <v>2494</v>
      </c>
      <c r="L2" s="533" t="s">
        <v>2495</v>
      </c>
      <c r="M2" s="533" t="s">
        <v>2496</v>
      </c>
      <c r="N2" s="533" t="s">
        <v>2497</v>
      </c>
      <c r="O2" s="533" t="s">
        <v>2498</v>
      </c>
      <c r="P2" s="533" t="s">
        <v>2499</v>
      </c>
      <c r="Q2" s="533" t="s">
        <v>2500</v>
      </c>
      <c r="R2" s="533" t="s">
        <v>2501</v>
      </c>
      <c r="S2" s="533" t="s">
        <v>2502</v>
      </c>
      <c r="T2" s="533" t="s">
        <v>2503</v>
      </c>
      <c r="U2" s="533" t="s">
        <v>2504</v>
      </c>
      <c r="V2" s="533" t="s">
        <v>2505</v>
      </c>
      <c r="W2" s="533" t="s">
        <v>2506</v>
      </c>
      <c r="X2" s="533" t="s">
        <v>2507</v>
      </c>
      <c r="Y2" s="533" t="s">
        <v>2508</v>
      </c>
      <c r="Z2" s="533" t="s">
        <v>2509</v>
      </c>
      <c r="AA2" s="533" t="s">
        <v>2510</v>
      </c>
      <c r="AB2" s="533" t="s">
        <v>2511</v>
      </c>
      <c r="AC2" s="533" t="s">
        <v>2512</v>
      </c>
      <c r="AD2" s="533" t="s">
        <v>2513</v>
      </c>
      <c r="AE2" s="533" t="s">
        <v>2514</v>
      </c>
      <c r="AF2" s="533" t="s">
        <v>2515</v>
      </c>
      <c r="AG2" s="533" t="s">
        <v>2516</v>
      </c>
      <c r="AH2" s="533" t="s">
        <v>2517</v>
      </c>
      <c r="AI2" s="533" t="s">
        <v>2518</v>
      </c>
      <c r="AJ2" s="533" t="s">
        <v>2519</v>
      </c>
      <c r="AK2" s="533" t="s">
        <v>2520</v>
      </c>
      <c r="AL2" s="533" t="s">
        <v>2521</v>
      </c>
      <c r="AM2" s="533" t="s">
        <v>2522</v>
      </c>
      <c r="AN2" s="533" t="s">
        <v>2523</v>
      </c>
      <c r="AO2" s="533" t="s">
        <v>2524</v>
      </c>
      <c r="AP2" s="533" t="s">
        <v>2525</v>
      </c>
      <c r="AQ2" s="533" t="s">
        <v>2526</v>
      </c>
      <c r="AR2" s="533" t="s">
        <v>2527</v>
      </c>
      <c r="AS2" s="533" t="s">
        <v>2528</v>
      </c>
      <c r="AT2" s="533" t="s">
        <v>2529</v>
      </c>
      <c r="AU2" s="533" t="s">
        <v>2530</v>
      </c>
      <c r="AV2" s="533" t="s">
        <v>2531</v>
      </c>
      <c r="AW2" s="533" t="s">
        <v>2532</v>
      </c>
      <c r="AX2" s="533" t="s">
        <v>2533</v>
      </c>
      <c r="AY2" s="533" t="s">
        <v>2534</v>
      </c>
      <c r="AZ2" s="533" t="s">
        <v>2535</v>
      </c>
      <c r="BA2" s="533" t="s">
        <v>2536</v>
      </c>
      <c r="BB2" s="533" t="s">
        <v>2537</v>
      </c>
      <c r="BC2" s="533" t="s">
        <v>2538</v>
      </c>
      <c r="BD2" s="533" t="s">
        <v>2539</v>
      </c>
      <c r="BE2" s="533" t="s">
        <v>2540</v>
      </c>
      <c r="BF2" s="533" t="s">
        <v>2541</v>
      </c>
      <c r="BG2" s="533" t="s">
        <v>2542</v>
      </c>
      <c r="BH2" s="533" t="s">
        <v>2543</v>
      </c>
      <c r="BI2" s="533" t="s">
        <v>2544</v>
      </c>
      <c r="BJ2" s="533" t="s">
        <v>2545</v>
      </c>
      <c r="BK2" s="533" t="s">
        <v>2546</v>
      </c>
      <c r="BL2" s="533" t="s">
        <v>2547</v>
      </c>
      <c r="BM2" s="533" t="s">
        <v>2548</v>
      </c>
      <c r="BN2" s="533" t="s">
        <v>2549</v>
      </c>
      <c r="BO2" s="533" t="s">
        <v>2550</v>
      </c>
      <c r="BP2" s="533" t="s">
        <v>2551</v>
      </c>
      <c r="BQ2" s="533" t="s">
        <v>2552</v>
      </c>
      <c r="BR2" s="533" t="s">
        <v>2553</v>
      </c>
      <c r="BS2" s="533" t="s">
        <v>2554</v>
      </c>
      <c r="BT2" s="533" t="s">
        <v>2555</v>
      </c>
      <c r="BU2" s="533" t="s">
        <v>2556</v>
      </c>
      <c r="BV2" s="533" t="s">
        <v>2557</v>
      </c>
      <c r="BW2" s="533" t="s">
        <v>2558</v>
      </c>
      <c r="BX2" s="533" t="s">
        <v>2559</v>
      </c>
      <c r="BY2" s="533" t="s">
        <v>2560</v>
      </c>
      <c r="BZ2" s="533" t="s">
        <v>2561</v>
      </c>
      <c r="CA2" s="533" t="s">
        <v>2562</v>
      </c>
      <c r="CB2" s="533" t="s">
        <v>2563</v>
      </c>
      <c r="CC2" s="533" t="s">
        <v>2564</v>
      </c>
      <c r="CD2" s="533" t="s">
        <v>2565</v>
      </c>
      <c r="CE2" s="533" t="s">
        <v>2566</v>
      </c>
      <c r="CF2" s="533" t="s">
        <v>2567</v>
      </c>
      <c r="CG2" s="533" t="s">
        <v>2568</v>
      </c>
      <c r="CH2" s="533" t="s">
        <v>2569</v>
      </c>
      <c r="CI2" s="533" t="s">
        <v>2570</v>
      </c>
      <c r="CJ2" s="533" t="s">
        <v>2571</v>
      </c>
      <c r="CK2" s="533" t="s">
        <v>2572</v>
      </c>
      <c r="CL2" s="533" t="s">
        <v>2573</v>
      </c>
      <c r="CM2" s="533" t="s">
        <v>2574</v>
      </c>
      <c r="CN2" s="533" t="s">
        <v>2575</v>
      </c>
      <c r="CO2" s="533" t="s">
        <v>2576</v>
      </c>
      <c r="CP2" s="533" t="s">
        <v>2577</v>
      </c>
      <c r="CQ2" s="533" t="s">
        <v>2578</v>
      </c>
      <c r="CR2" s="533" t="s">
        <v>2579</v>
      </c>
      <c r="CS2" s="533" t="s">
        <v>2580</v>
      </c>
      <c r="CT2" s="533" t="s">
        <v>2581</v>
      </c>
      <c r="CU2" s="533" t="s">
        <v>2582</v>
      </c>
      <c r="CV2" s="533" t="s">
        <v>2583</v>
      </c>
      <c r="CW2" s="533" t="s">
        <v>2584</v>
      </c>
      <c r="CX2" s="533" t="s">
        <v>2585</v>
      </c>
      <c r="CY2" s="533" t="s">
        <v>2586</v>
      </c>
      <c r="CZ2" s="533" t="s">
        <v>2587</v>
      </c>
      <c r="DA2" s="533" t="s">
        <v>2588</v>
      </c>
      <c r="DB2" s="533" t="s">
        <v>2589</v>
      </c>
      <c r="DC2" s="533" t="s">
        <v>2590</v>
      </c>
      <c r="DD2" s="533" t="s">
        <v>2591</v>
      </c>
      <c r="DE2" s="533" t="s">
        <v>2592</v>
      </c>
      <c r="DF2" s="533" t="s">
        <v>2593</v>
      </c>
      <c r="DG2" s="533" t="s">
        <v>2594</v>
      </c>
      <c r="DH2" s="533" t="s">
        <v>2595</v>
      </c>
      <c r="DI2" s="533" t="s">
        <v>2596</v>
      </c>
      <c r="DJ2" s="533" t="s">
        <v>2597</v>
      </c>
      <c r="DK2" s="533" t="s">
        <v>2598</v>
      </c>
      <c r="DL2" s="533" t="s">
        <v>2599</v>
      </c>
      <c r="DM2" s="533" t="s">
        <v>2600</v>
      </c>
      <c r="DN2" s="533" t="s">
        <v>2601</v>
      </c>
      <c r="DO2" s="533" t="s">
        <v>2602</v>
      </c>
      <c r="DP2" s="533" t="s">
        <v>2603</v>
      </c>
      <c r="DQ2" s="533" t="s">
        <v>2604</v>
      </c>
      <c r="DR2" s="533" t="s">
        <v>2673</v>
      </c>
      <c r="DS2" s="533" t="s">
        <v>2674</v>
      </c>
      <c r="DT2" s="533" t="s">
        <v>2675</v>
      </c>
      <c r="DU2" s="533" t="s">
        <v>2676</v>
      </c>
      <c r="DV2" s="533" t="s">
        <v>2677</v>
      </c>
      <c r="DW2" s="533" t="s">
        <v>2605</v>
      </c>
      <c r="DX2" s="533" t="s">
        <v>2606</v>
      </c>
      <c r="DY2" s="533" t="s">
        <v>2607</v>
      </c>
      <c r="DZ2" s="533" t="s">
        <v>2608</v>
      </c>
      <c r="EA2" s="533" t="s">
        <v>2609</v>
      </c>
      <c r="EB2" s="533" t="s">
        <v>2661</v>
      </c>
      <c r="EC2" s="533" t="s">
        <v>2662</v>
      </c>
      <c r="ED2" s="533" t="s">
        <v>2663</v>
      </c>
      <c r="EE2" s="533" t="s">
        <v>2664</v>
      </c>
      <c r="EF2" s="533" t="s">
        <v>2665</v>
      </c>
      <c r="EG2" s="533" t="s">
        <v>2610</v>
      </c>
      <c r="EH2" s="533" t="s">
        <v>2611</v>
      </c>
      <c r="EI2" s="533" t="s">
        <v>2612</v>
      </c>
      <c r="EJ2" s="533" t="s">
        <v>2613</v>
      </c>
      <c r="EK2" s="533" t="s">
        <v>2614</v>
      </c>
      <c r="EL2" s="533" t="s">
        <v>2615</v>
      </c>
      <c r="EM2" s="533" t="s">
        <v>2616</v>
      </c>
      <c r="EN2" s="533" t="s">
        <v>2617</v>
      </c>
      <c r="EO2" s="533" t="s">
        <v>2618</v>
      </c>
      <c r="EP2" s="533" t="s">
        <v>2619</v>
      </c>
      <c r="EQ2" s="533" t="s">
        <v>2620</v>
      </c>
      <c r="ER2" s="533" t="s">
        <v>2621</v>
      </c>
      <c r="ES2" s="533" t="s">
        <v>2622</v>
      </c>
      <c r="ET2" s="533" t="s">
        <v>2623</v>
      </c>
      <c r="EU2" s="533" t="s">
        <v>2624</v>
      </c>
      <c r="EV2" s="533" t="s">
        <v>2625</v>
      </c>
      <c r="EW2" s="533" t="s">
        <v>2626</v>
      </c>
      <c r="EX2" s="533" t="s">
        <v>2627</v>
      </c>
      <c r="EY2" s="533" t="s">
        <v>2628</v>
      </c>
      <c r="EZ2" s="533" t="s">
        <v>2629</v>
      </c>
      <c r="FA2" s="533" t="s">
        <v>2630</v>
      </c>
      <c r="FB2" s="533" t="s">
        <v>2631</v>
      </c>
      <c r="FC2" s="533" t="s">
        <v>2632</v>
      </c>
      <c r="FD2" s="533" t="s">
        <v>2633</v>
      </c>
      <c r="FE2" s="533" t="s">
        <v>2634</v>
      </c>
      <c r="FF2" s="533" t="s">
        <v>2635</v>
      </c>
      <c r="FG2" s="533" t="s">
        <v>2636</v>
      </c>
      <c r="FH2" s="533" t="s">
        <v>2637</v>
      </c>
      <c r="FI2" s="533" t="s">
        <v>2638</v>
      </c>
      <c r="FJ2" s="533" t="s">
        <v>2639</v>
      </c>
      <c r="FK2" s="533" t="s">
        <v>2640</v>
      </c>
      <c r="FL2" s="533" t="s">
        <v>2641</v>
      </c>
      <c r="FM2" s="533" t="s">
        <v>2642</v>
      </c>
      <c r="FN2" s="533" t="s">
        <v>2643</v>
      </c>
      <c r="FO2" s="533" t="s">
        <v>2644</v>
      </c>
      <c r="FP2" s="533" t="s">
        <v>2645</v>
      </c>
      <c r="FQ2" s="533" t="s">
        <v>2646</v>
      </c>
      <c r="FR2" s="533" t="s">
        <v>2647</v>
      </c>
      <c r="FS2" s="533" t="s">
        <v>2648</v>
      </c>
      <c r="FT2" s="533" t="s">
        <v>2678</v>
      </c>
      <c r="FU2" s="533" t="s">
        <v>2649</v>
      </c>
      <c r="FV2" s="533" t="s">
        <v>2666</v>
      </c>
      <c r="FW2" s="533" t="s">
        <v>2650</v>
      </c>
      <c r="FX2" s="533" t="s">
        <v>2651</v>
      </c>
      <c r="FY2" s="533" t="s">
        <v>2652</v>
      </c>
    </row>
    <row r="3" spans="1:181" x14ac:dyDescent="0.25">
      <c r="A3" s="533" t="s">
        <v>246</v>
      </c>
      <c r="B3" s="533" t="s">
        <v>248</v>
      </c>
      <c r="C3" s="533" t="s">
        <v>248</v>
      </c>
      <c r="D3" s="533" t="s">
        <v>248</v>
      </c>
      <c r="E3" s="533" t="s">
        <v>248</v>
      </c>
      <c r="F3" s="533" t="s">
        <v>248</v>
      </c>
      <c r="G3" s="533" t="s">
        <v>248</v>
      </c>
      <c r="H3" s="533" t="s">
        <v>248</v>
      </c>
      <c r="I3" s="533" t="s">
        <v>248</v>
      </c>
      <c r="J3" s="533" t="s">
        <v>248</v>
      </c>
      <c r="K3" s="533" t="s">
        <v>248</v>
      </c>
      <c r="L3" s="533" t="s">
        <v>247</v>
      </c>
      <c r="M3" s="533" t="s">
        <v>247</v>
      </c>
      <c r="N3" s="533" t="s">
        <v>247</v>
      </c>
      <c r="O3" s="533" t="s">
        <v>247</v>
      </c>
      <c r="P3" s="533" t="s">
        <v>247</v>
      </c>
      <c r="Q3" s="533" t="s">
        <v>247</v>
      </c>
      <c r="R3" s="533" t="s">
        <v>247</v>
      </c>
      <c r="S3" s="533" t="s">
        <v>247</v>
      </c>
      <c r="T3" s="533" t="s">
        <v>247</v>
      </c>
      <c r="U3" s="533" t="s">
        <v>247</v>
      </c>
      <c r="V3" s="533" t="s">
        <v>247</v>
      </c>
      <c r="W3" s="533" t="s">
        <v>247</v>
      </c>
      <c r="X3" s="533" t="s">
        <v>247</v>
      </c>
      <c r="Y3" s="533" t="s">
        <v>247</v>
      </c>
      <c r="Z3" s="533" t="s">
        <v>247</v>
      </c>
      <c r="AA3" s="533" t="s">
        <v>247</v>
      </c>
      <c r="AB3" s="533" t="s">
        <v>247</v>
      </c>
      <c r="AC3" s="533" t="s">
        <v>247</v>
      </c>
      <c r="AD3" s="533" t="s">
        <v>247</v>
      </c>
      <c r="AE3" s="533" t="s">
        <v>247</v>
      </c>
      <c r="AF3" s="533" t="s">
        <v>247</v>
      </c>
      <c r="AG3" s="533" t="s">
        <v>247</v>
      </c>
      <c r="AH3" s="533" t="s">
        <v>247</v>
      </c>
      <c r="AI3" s="533" t="s">
        <v>247</v>
      </c>
      <c r="AJ3" s="533" t="s">
        <v>247</v>
      </c>
      <c r="AK3" s="533" t="s">
        <v>247</v>
      </c>
      <c r="AL3" s="533" t="s">
        <v>247</v>
      </c>
      <c r="AM3" s="533" t="s">
        <v>247</v>
      </c>
      <c r="AN3" s="533" t="s">
        <v>247</v>
      </c>
      <c r="AO3" s="533" t="s">
        <v>247</v>
      </c>
      <c r="AP3" s="533" t="s">
        <v>247</v>
      </c>
      <c r="AQ3" s="533" t="s">
        <v>247</v>
      </c>
      <c r="AR3" s="533" t="s">
        <v>247</v>
      </c>
      <c r="AS3" s="533" t="s">
        <v>247</v>
      </c>
      <c r="AT3" s="533" t="s">
        <v>247</v>
      </c>
      <c r="AU3" s="533" t="s">
        <v>247</v>
      </c>
      <c r="AV3" s="533" t="s">
        <v>247</v>
      </c>
      <c r="AW3" s="533" t="s">
        <v>247</v>
      </c>
      <c r="AX3" s="533" t="s">
        <v>247</v>
      </c>
      <c r="AY3" s="533" t="s">
        <v>247</v>
      </c>
      <c r="AZ3" s="533" t="s">
        <v>247</v>
      </c>
      <c r="BA3" s="533" t="s">
        <v>247</v>
      </c>
      <c r="BB3" s="533" t="s">
        <v>247</v>
      </c>
      <c r="BC3" s="533" t="s">
        <v>247</v>
      </c>
      <c r="BD3" s="533" t="s">
        <v>247</v>
      </c>
      <c r="BE3" s="533" t="s">
        <v>247</v>
      </c>
      <c r="BF3" s="533" t="s">
        <v>247</v>
      </c>
      <c r="BG3" s="533" t="s">
        <v>247</v>
      </c>
      <c r="BH3" s="533" t="s">
        <v>247</v>
      </c>
      <c r="BI3" s="533" t="s">
        <v>247</v>
      </c>
      <c r="BJ3" s="533" t="s">
        <v>248</v>
      </c>
      <c r="BK3" s="533" t="s">
        <v>248</v>
      </c>
      <c r="BL3" s="533" t="s">
        <v>248</v>
      </c>
      <c r="BM3" s="533" t="s">
        <v>248</v>
      </c>
      <c r="BN3" s="533" t="s">
        <v>248</v>
      </c>
      <c r="BO3" s="533" t="s">
        <v>248</v>
      </c>
      <c r="BP3" s="533" t="s">
        <v>248</v>
      </c>
      <c r="BQ3" s="533" t="s">
        <v>248</v>
      </c>
      <c r="BR3" s="533" t="s">
        <v>248</v>
      </c>
      <c r="BS3" s="533" t="s">
        <v>248</v>
      </c>
      <c r="BT3" s="533" t="s">
        <v>247</v>
      </c>
      <c r="BU3" s="533" t="s">
        <v>247</v>
      </c>
      <c r="BV3" s="533" t="s">
        <v>247</v>
      </c>
      <c r="BW3" s="533" t="s">
        <v>247</v>
      </c>
      <c r="BX3" s="533" t="s">
        <v>247</v>
      </c>
      <c r="BY3" s="533" t="s">
        <v>247</v>
      </c>
      <c r="BZ3" s="533" t="s">
        <v>247</v>
      </c>
      <c r="CA3" s="533" t="s">
        <v>247</v>
      </c>
      <c r="CB3" s="533" t="s">
        <v>247</v>
      </c>
      <c r="CC3" s="533" t="s">
        <v>247</v>
      </c>
      <c r="CD3" s="533" t="s">
        <v>247</v>
      </c>
      <c r="CE3" s="533" t="s">
        <v>247</v>
      </c>
      <c r="CF3" s="533" t="s">
        <v>247</v>
      </c>
      <c r="CG3" s="533" t="s">
        <v>247</v>
      </c>
      <c r="CH3" s="533" t="s">
        <v>247</v>
      </c>
      <c r="CI3" s="533" t="s">
        <v>247</v>
      </c>
      <c r="CJ3" s="533" t="s">
        <v>247</v>
      </c>
      <c r="CK3" s="533" t="s">
        <v>247</v>
      </c>
      <c r="CL3" s="533" t="s">
        <v>247</v>
      </c>
      <c r="CM3" s="533" t="s">
        <v>247</v>
      </c>
      <c r="CN3" s="533" t="s">
        <v>248</v>
      </c>
      <c r="CO3" s="533" t="s">
        <v>248</v>
      </c>
      <c r="CP3" s="533" t="s">
        <v>248</v>
      </c>
      <c r="CQ3" s="533" t="s">
        <v>248</v>
      </c>
      <c r="CR3" s="533" t="s">
        <v>248</v>
      </c>
      <c r="CS3" s="533" t="s">
        <v>247</v>
      </c>
      <c r="CT3" s="533" t="s">
        <v>247</v>
      </c>
      <c r="CU3" s="533" t="s">
        <v>247</v>
      </c>
      <c r="CV3" s="533" t="s">
        <v>247</v>
      </c>
      <c r="CW3" s="533" t="s">
        <v>247</v>
      </c>
      <c r="CX3" s="533" t="s">
        <v>247</v>
      </c>
      <c r="CY3" s="533" t="s">
        <v>247</v>
      </c>
      <c r="CZ3" s="533" t="s">
        <v>247</v>
      </c>
      <c r="DA3" s="533" t="s">
        <v>247</v>
      </c>
      <c r="DB3" s="533" t="s">
        <v>247</v>
      </c>
      <c r="DC3" s="533" t="s">
        <v>247</v>
      </c>
      <c r="DD3" s="533" t="s">
        <v>247</v>
      </c>
      <c r="DE3" s="533" t="s">
        <v>247</v>
      </c>
      <c r="DF3" s="533" t="s">
        <v>247</v>
      </c>
      <c r="DG3" s="533" t="s">
        <v>247</v>
      </c>
      <c r="DH3" s="533" t="s">
        <v>248</v>
      </c>
      <c r="DI3" s="533" t="s">
        <v>248</v>
      </c>
      <c r="DJ3" s="533" t="s">
        <v>248</v>
      </c>
      <c r="DK3" s="533" t="s">
        <v>248</v>
      </c>
      <c r="DL3" s="533" t="s">
        <v>248</v>
      </c>
      <c r="DM3" s="533" t="s">
        <v>247</v>
      </c>
      <c r="DN3" s="533" t="s">
        <v>247</v>
      </c>
      <c r="DO3" s="533" t="s">
        <v>247</v>
      </c>
      <c r="DP3" s="533" t="s">
        <v>247</v>
      </c>
      <c r="DQ3" s="533" t="s">
        <v>247</v>
      </c>
      <c r="DR3" s="533" t="s">
        <v>247</v>
      </c>
      <c r="DS3" s="533" t="s">
        <v>247</v>
      </c>
      <c r="DT3" s="533" t="s">
        <v>247</v>
      </c>
      <c r="DU3" s="533" t="s">
        <v>247</v>
      </c>
      <c r="DV3" s="533" t="s">
        <v>247</v>
      </c>
      <c r="DW3" s="533" t="s">
        <v>247</v>
      </c>
      <c r="DX3" s="533" t="s">
        <v>247</v>
      </c>
      <c r="DY3" s="533" t="s">
        <v>247</v>
      </c>
      <c r="DZ3" s="533" t="s">
        <v>247</v>
      </c>
      <c r="EA3" s="533" t="s">
        <v>247</v>
      </c>
      <c r="EB3" s="533" t="s">
        <v>248</v>
      </c>
      <c r="EC3" s="533" t="s">
        <v>248</v>
      </c>
      <c r="ED3" s="533" t="s">
        <v>248</v>
      </c>
      <c r="EE3" s="533" t="s">
        <v>248</v>
      </c>
      <c r="EF3" s="533" t="s">
        <v>248</v>
      </c>
      <c r="EG3" s="533" t="s">
        <v>247</v>
      </c>
      <c r="EH3" s="533" t="s">
        <v>247</v>
      </c>
      <c r="EI3" s="533" t="s">
        <v>247</v>
      </c>
      <c r="EJ3" s="533" t="s">
        <v>247</v>
      </c>
      <c r="EK3" s="533" t="s">
        <v>247</v>
      </c>
      <c r="EL3" s="533" t="s">
        <v>247</v>
      </c>
      <c r="EM3" s="533" t="s">
        <v>247</v>
      </c>
      <c r="EN3" s="533" t="s">
        <v>247</v>
      </c>
      <c r="EO3" s="533" t="s">
        <v>247</v>
      </c>
      <c r="EP3" s="533" t="s">
        <v>247</v>
      </c>
      <c r="EQ3" s="533" t="s">
        <v>247</v>
      </c>
      <c r="ER3" s="533" t="s">
        <v>247</v>
      </c>
      <c r="ES3" s="533" t="s">
        <v>247</v>
      </c>
      <c r="ET3" s="533" t="s">
        <v>247</v>
      </c>
      <c r="EU3" s="533" t="s">
        <v>247</v>
      </c>
      <c r="EV3" s="533" t="s">
        <v>248</v>
      </c>
      <c r="EW3" s="533" t="s">
        <v>248</v>
      </c>
      <c r="EX3" s="533" t="s">
        <v>247</v>
      </c>
      <c r="EY3" s="533" t="s">
        <v>247</v>
      </c>
      <c r="EZ3" s="533" t="s">
        <v>247</v>
      </c>
      <c r="FA3" s="533" t="s">
        <v>247</v>
      </c>
      <c r="FB3" s="533" t="s">
        <v>247</v>
      </c>
      <c r="FC3" s="533" t="s">
        <v>247</v>
      </c>
      <c r="FD3" s="533" t="s">
        <v>247</v>
      </c>
      <c r="FE3" s="533" t="s">
        <v>247</v>
      </c>
      <c r="FF3" s="533" t="s">
        <v>247</v>
      </c>
      <c r="FG3" s="533" t="s">
        <v>247</v>
      </c>
      <c r="FH3" s="533" t="s">
        <v>248</v>
      </c>
      <c r="FI3" s="533" t="s">
        <v>248</v>
      </c>
      <c r="FJ3" s="533" t="s">
        <v>247</v>
      </c>
      <c r="FK3" s="533" t="s">
        <v>247</v>
      </c>
      <c r="FL3" s="533" t="s">
        <v>247</v>
      </c>
      <c r="FM3" s="533" t="s">
        <v>247</v>
      </c>
      <c r="FN3" s="533" t="s">
        <v>248</v>
      </c>
      <c r="FO3" s="533" t="s">
        <v>247</v>
      </c>
      <c r="FP3" s="533" t="s">
        <v>247</v>
      </c>
      <c r="FQ3" s="533" t="s">
        <v>247</v>
      </c>
      <c r="FR3" s="533" t="s">
        <v>248</v>
      </c>
      <c r="FS3" s="533" t="s">
        <v>247</v>
      </c>
      <c r="FT3" s="533" t="s">
        <v>247</v>
      </c>
      <c r="FU3" s="533" t="s">
        <v>247</v>
      </c>
      <c r="FV3" s="533" t="s">
        <v>248</v>
      </c>
      <c r="FW3" s="533" t="s">
        <v>247</v>
      </c>
      <c r="FX3" s="533" t="s">
        <v>247</v>
      </c>
      <c r="FY3" s="533" t="s">
        <v>247</v>
      </c>
    </row>
    <row r="4" spans="1:181" x14ac:dyDescent="0.25">
      <c r="A4" s="533" t="s">
        <v>249</v>
      </c>
      <c r="L4" s="533">
        <v>0</v>
      </c>
      <c r="M4" s="533">
        <v>0</v>
      </c>
      <c r="N4" s="533">
        <v>0</v>
      </c>
      <c r="O4" s="533">
        <v>0</v>
      </c>
      <c r="P4" s="533">
        <v>0</v>
      </c>
      <c r="Q4" s="533">
        <v>0</v>
      </c>
      <c r="R4" s="533">
        <v>0</v>
      </c>
      <c r="S4" s="533">
        <v>0</v>
      </c>
      <c r="T4" s="533">
        <v>0</v>
      </c>
      <c r="U4" s="533">
        <v>0</v>
      </c>
      <c r="V4" s="533">
        <v>0</v>
      </c>
      <c r="W4" s="533">
        <v>0</v>
      </c>
      <c r="X4" s="533">
        <v>0</v>
      </c>
      <c r="Y4" s="533">
        <v>0</v>
      </c>
      <c r="Z4" s="533">
        <v>0</v>
      </c>
      <c r="AA4" s="533">
        <v>0</v>
      </c>
      <c r="AB4" s="533">
        <v>0</v>
      </c>
      <c r="AC4" s="533">
        <v>1</v>
      </c>
      <c r="AD4" s="533">
        <v>0</v>
      </c>
      <c r="AE4" s="533">
        <v>0</v>
      </c>
      <c r="AF4" s="533">
        <v>0</v>
      </c>
      <c r="AG4" s="533">
        <v>0</v>
      </c>
      <c r="AH4" s="533">
        <v>0</v>
      </c>
      <c r="AI4" s="533">
        <v>0</v>
      </c>
      <c r="AJ4" s="533">
        <v>0</v>
      </c>
      <c r="AK4" s="533">
        <v>0</v>
      </c>
      <c r="AL4" s="533">
        <v>0</v>
      </c>
      <c r="AM4" s="533">
        <v>0</v>
      </c>
      <c r="AN4" s="533">
        <v>0</v>
      </c>
      <c r="AO4" s="533">
        <v>0</v>
      </c>
      <c r="AP4" s="533">
        <v>0</v>
      </c>
      <c r="AQ4" s="533">
        <v>0</v>
      </c>
      <c r="AR4" s="533">
        <v>0</v>
      </c>
      <c r="AS4" s="533">
        <v>0</v>
      </c>
      <c r="AT4" s="533">
        <v>0</v>
      </c>
      <c r="AU4" s="533">
        <v>0</v>
      </c>
      <c r="AV4" s="533">
        <v>0</v>
      </c>
      <c r="AW4" s="533">
        <v>0</v>
      </c>
      <c r="AX4" s="533">
        <v>0</v>
      </c>
      <c r="AY4" s="533">
        <v>0</v>
      </c>
      <c r="AZ4" s="533">
        <v>0</v>
      </c>
      <c r="BA4" s="533">
        <v>0</v>
      </c>
      <c r="BB4" s="533">
        <v>0</v>
      </c>
      <c r="BC4" s="533">
        <v>0</v>
      </c>
      <c r="BD4" s="533">
        <v>0</v>
      </c>
      <c r="BE4" s="533">
        <v>0</v>
      </c>
      <c r="BF4" s="533">
        <v>0</v>
      </c>
      <c r="BG4" s="533">
        <v>0</v>
      </c>
      <c r="BH4" s="533">
        <v>0</v>
      </c>
      <c r="BI4" s="533">
        <v>0</v>
      </c>
      <c r="BT4" s="533">
        <v>0</v>
      </c>
      <c r="BU4" s="533">
        <v>0</v>
      </c>
      <c r="BV4" s="533">
        <v>0</v>
      </c>
      <c r="BW4" s="533">
        <v>0</v>
      </c>
      <c r="BX4" s="533">
        <v>0</v>
      </c>
      <c r="BY4" s="533">
        <v>0</v>
      </c>
      <c r="BZ4" s="533">
        <v>0</v>
      </c>
      <c r="CA4" s="533">
        <v>0</v>
      </c>
      <c r="CB4" s="533">
        <v>0</v>
      </c>
      <c r="CC4" s="533">
        <v>0</v>
      </c>
      <c r="CD4" s="533">
        <v>0</v>
      </c>
      <c r="CE4" s="533">
        <v>0</v>
      </c>
      <c r="CF4" s="533">
        <v>0</v>
      </c>
      <c r="CG4" s="533">
        <v>0</v>
      </c>
      <c r="CH4" s="533">
        <v>0</v>
      </c>
      <c r="CI4" s="533">
        <v>0</v>
      </c>
      <c r="CJ4" s="533">
        <v>0</v>
      </c>
      <c r="CK4" s="533">
        <v>0</v>
      </c>
      <c r="CL4" s="533">
        <v>0</v>
      </c>
      <c r="CM4" s="533">
        <v>0</v>
      </c>
      <c r="CS4" s="533">
        <v>0</v>
      </c>
      <c r="CT4" s="533">
        <v>0</v>
      </c>
      <c r="CU4" s="533">
        <v>0</v>
      </c>
      <c r="CV4" s="533">
        <v>0</v>
      </c>
      <c r="CW4" s="533">
        <v>0</v>
      </c>
      <c r="CX4" s="533">
        <v>0</v>
      </c>
      <c r="CY4" s="533">
        <v>0</v>
      </c>
      <c r="CZ4" s="533">
        <v>0</v>
      </c>
      <c r="DA4" s="533">
        <v>0</v>
      </c>
      <c r="DB4" s="533">
        <v>0</v>
      </c>
      <c r="DC4" s="533">
        <v>1</v>
      </c>
      <c r="DD4" s="533">
        <v>0</v>
      </c>
      <c r="DE4" s="533">
        <v>0</v>
      </c>
      <c r="DF4" s="533">
        <v>0</v>
      </c>
      <c r="DG4" s="533">
        <v>0</v>
      </c>
      <c r="DM4" s="533">
        <v>0</v>
      </c>
      <c r="DN4" s="533">
        <v>0</v>
      </c>
      <c r="DO4" s="533">
        <v>0</v>
      </c>
      <c r="DP4" s="533">
        <v>0</v>
      </c>
      <c r="DQ4" s="533">
        <v>0</v>
      </c>
      <c r="DR4" s="533">
        <v>0</v>
      </c>
      <c r="DS4" s="533">
        <v>0</v>
      </c>
      <c r="DT4" s="533">
        <v>0</v>
      </c>
      <c r="DU4" s="533">
        <v>0</v>
      </c>
      <c r="DV4" s="533">
        <v>0</v>
      </c>
      <c r="DW4" s="533">
        <v>0</v>
      </c>
      <c r="DX4" s="533">
        <v>0</v>
      </c>
      <c r="DY4" s="533">
        <v>0</v>
      </c>
      <c r="DZ4" s="533">
        <v>0</v>
      </c>
      <c r="EA4" s="533">
        <v>0</v>
      </c>
      <c r="EG4" s="533">
        <v>2</v>
      </c>
      <c r="EH4" s="533">
        <v>0</v>
      </c>
      <c r="EI4" s="533">
        <v>0</v>
      </c>
      <c r="EJ4" s="533">
        <v>0</v>
      </c>
      <c r="EK4" s="533">
        <v>0</v>
      </c>
      <c r="EL4" s="533">
        <v>0</v>
      </c>
      <c r="EM4" s="533">
        <v>0</v>
      </c>
      <c r="EN4" s="533">
        <v>0</v>
      </c>
      <c r="EO4" s="533">
        <v>0</v>
      </c>
      <c r="EP4" s="533">
        <v>0</v>
      </c>
      <c r="EQ4" s="533">
        <v>1</v>
      </c>
      <c r="ER4" s="533">
        <v>0</v>
      </c>
      <c r="ES4" s="533">
        <v>0</v>
      </c>
      <c r="ET4" s="533">
        <v>0</v>
      </c>
      <c r="EU4" s="533">
        <v>0</v>
      </c>
      <c r="EX4" s="533">
        <v>69</v>
      </c>
      <c r="EY4" s="533">
        <v>68</v>
      </c>
      <c r="EZ4" s="533">
        <v>66</v>
      </c>
      <c r="FA4" s="533">
        <v>66</v>
      </c>
      <c r="FB4" s="533">
        <v>72</v>
      </c>
      <c r="FC4" s="533">
        <v>72</v>
      </c>
      <c r="FD4" s="533">
        <v>69</v>
      </c>
      <c r="FE4" s="533">
        <v>68</v>
      </c>
      <c r="FF4" s="533">
        <v>95</v>
      </c>
      <c r="FG4" s="533">
        <v>96</v>
      </c>
      <c r="FJ4" s="533">
        <v>86</v>
      </c>
      <c r="FK4" s="533">
        <v>88</v>
      </c>
      <c r="FL4" s="533">
        <v>92</v>
      </c>
      <c r="FM4" s="533">
        <v>92</v>
      </c>
      <c r="FO4" s="533">
        <v>49</v>
      </c>
      <c r="FP4" s="533">
        <v>136</v>
      </c>
      <c r="FQ4" s="533">
        <v>170</v>
      </c>
      <c r="FS4" s="533">
        <v>178</v>
      </c>
      <c r="FT4" s="533">
        <v>10</v>
      </c>
      <c r="FU4" s="533">
        <v>135</v>
      </c>
      <c r="FW4" s="533">
        <v>317</v>
      </c>
      <c r="FX4" s="533">
        <v>180</v>
      </c>
      <c r="FY4" s="533">
        <v>1</v>
      </c>
    </row>
    <row r="5" spans="1:181" x14ac:dyDescent="0.25">
      <c r="A5" s="533" t="s">
        <v>250</v>
      </c>
      <c r="L5" s="533">
        <v>1</v>
      </c>
      <c r="M5" s="533">
        <v>0.6</v>
      </c>
      <c r="N5" s="533">
        <v>1.4</v>
      </c>
      <c r="O5" s="533">
        <v>0.3</v>
      </c>
      <c r="P5" s="533">
        <v>0.1</v>
      </c>
      <c r="Q5" s="533">
        <v>0.4</v>
      </c>
      <c r="R5" s="533">
        <v>0.8</v>
      </c>
      <c r="S5" s="533">
        <v>2.4</v>
      </c>
      <c r="T5" s="533">
        <v>0.3</v>
      </c>
      <c r="U5" s="533">
        <v>0.1</v>
      </c>
      <c r="V5" s="533">
        <v>0.7</v>
      </c>
      <c r="W5" s="533">
        <v>0.8</v>
      </c>
      <c r="X5" s="533">
        <v>4.3</v>
      </c>
      <c r="Y5" s="533">
        <v>0.6</v>
      </c>
      <c r="Z5" s="533">
        <v>1.2</v>
      </c>
      <c r="AA5" s="533">
        <v>0.7</v>
      </c>
      <c r="AB5" s="533">
        <v>0.2</v>
      </c>
      <c r="AC5" s="533">
        <v>3.8</v>
      </c>
      <c r="AD5" s="533">
        <v>0.4</v>
      </c>
      <c r="AE5" s="533">
        <v>1.2</v>
      </c>
      <c r="AF5" s="533">
        <v>1.3</v>
      </c>
      <c r="AG5" s="533">
        <v>0.4</v>
      </c>
      <c r="AH5" s="533">
        <v>0.4</v>
      </c>
      <c r="AI5" s="533">
        <v>0.4</v>
      </c>
      <c r="AJ5" s="533">
        <v>0.7</v>
      </c>
      <c r="AK5" s="533">
        <v>2</v>
      </c>
      <c r="AL5" s="533">
        <v>0.4</v>
      </c>
      <c r="AM5" s="533">
        <v>0.5</v>
      </c>
      <c r="AN5" s="533">
        <v>0.3</v>
      </c>
      <c r="AO5" s="533">
        <v>0.5</v>
      </c>
      <c r="AP5" s="533">
        <v>0.4</v>
      </c>
      <c r="AQ5" s="533">
        <v>0.1</v>
      </c>
      <c r="AR5" s="533">
        <v>0.4</v>
      </c>
      <c r="AS5" s="533">
        <v>0.1</v>
      </c>
      <c r="AT5" s="533">
        <v>0</v>
      </c>
      <c r="AU5" s="533">
        <v>0.2</v>
      </c>
      <c r="AV5" s="533">
        <v>0.2</v>
      </c>
      <c r="AW5" s="533">
        <v>0.3</v>
      </c>
      <c r="AX5" s="533">
        <v>0.2</v>
      </c>
      <c r="AY5" s="533">
        <v>0</v>
      </c>
      <c r="AZ5" s="533">
        <v>3.5</v>
      </c>
      <c r="BA5" s="533">
        <v>0.4</v>
      </c>
      <c r="BB5" s="533">
        <v>0.6</v>
      </c>
      <c r="BC5" s="533">
        <v>0.4</v>
      </c>
      <c r="BD5" s="533">
        <v>0.3</v>
      </c>
      <c r="BE5" s="533">
        <v>0.5</v>
      </c>
      <c r="BF5" s="533">
        <v>0.9</v>
      </c>
      <c r="BG5" s="533">
        <v>0.6</v>
      </c>
      <c r="BH5" s="533">
        <v>0.5</v>
      </c>
      <c r="BI5" s="533">
        <v>0.7</v>
      </c>
      <c r="BT5" s="533">
        <v>0.7</v>
      </c>
      <c r="BU5" s="533">
        <v>0.2</v>
      </c>
      <c r="BV5" s="533">
        <v>1.5</v>
      </c>
      <c r="BW5" s="533">
        <v>0.6</v>
      </c>
      <c r="BX5" s="533">
        <v>0.6</v>
      </c>
      <c r="BY5" s="533">
        <v>0.5</v>
      </c>
      <c r="BZ5" s="533">
        <v>0.2</v>
      </c>
      <c r="CA5" s="533">
        <v>1.5</v>
      </c>
      <c r="CB5" s="533">
        <v>0.9</v>
      </c>
      <c r="CC5" s="533">
        <v>0.1</v>
      </c>
      <c r="CD5" s="533">
        <v>1.3</v>
      </c>
      <c r="CE5" s="533">
        <v>2.2999999999999998</v>
      </c>
      <c r="CF5" s="533">
        <v>2.8</v>
      </c>
      <c r="CG5" s="533">
        <v>1.2</v>
      </c>
      <c r="CH5" s="533">
        <v>0.9</v>
      </c>
      <c r="CI5" s="533">
        <v>0.4</v>
      </c>
      <c r="CJ5" s="533">
        <v>2.1</v>
      </c>
      <c r="CK5" s="533">
        <v>2.2999999999999998</v>
      </c>
      <c r="CL5" s="533">
        <v>1.3</v>
      </c>
      <c r="CM5" s="533">
        <v>0.7</v>
      </c>
      <c r="CS5" s="533">
        <v>1.5</v>
      </c>
      <c r="CT5" s="533">
        <v>0</v>
      </c>
      <c r="CU5" s="533">
        <v>0</v>
      </c>
      <c r="CV5" s="533">
        <v>0</v>
      </c>
      <c r="CW5" s="533">
        <v>0</v>
      </c>
      <c r="CX5" s="533">
        <v>1</v>
      </c>
      <c r="CY5" s="533">
        <v>0</v>
      </c>
      <c r="CZ5" s="533">
        <v>0</v>
      </c>
      <c r="DA5" s="533">
        <v>0</v>
      </c>
      <c r="DB5" s="533">
        <v>0</v>
      </c>
      <c r="DC5" s="533">
        <v>1.6666666666666601</v>
      </c>
      <c r="DD5" s="533">
        <v>0</v>
      </c>
      <c r="DE5" s="533">
        <v>0</v>
      </c>
      <c r="DF5" s="533">
        <v>0</v>
      </c>
      <c r="DG5" s="533">
        <v>0</v>
      </c>
      <c r="DM5" s="533">
        <v>0.75</v>
      </c>
      <c r="DN5" s="533">
        <v>0</v>
      </c>
      <c r="DO5" s="533">
        <v>0</v>
      </c>
      <c r="DP5" s="533">
        <v>0</v>
      </c>
      <c r="DQ5" s="533">
        <v>0</v>
      </c>
      <c r="DR5" s="533">
        <v>0.5</v>
      </c>
      <c r="DS5" s="533">
        <v>0</v>
      </c>
      <c r="DT5" s="533">
        <v>0</v>
      </c>
      <c r="DU5" s="533">
        <v>0</v>
      </c>
      <c r="DV5" s="533">
        <v>0</v>
      </c>
      <c r="DW5" s="533">
        <v>0</v>
      </c>
      <c r="DX5" s="533">
        <v>0</v>
      </c>
      <c r="DY5" s="533">
        <v>0</v>
      </c>
      <c r="DZ5" s="533">
        <v>0</v>
      </c>
      <c r="EA5" s="533">
        <v>0</v>
      </c>
      <c r="EG5" s="533">
        <v>3</v>
      </c>
      <c r="EH5" s="533">
        <v>0</v>
      </c>
      <c r="EI5" s="533">
        <v>0</v>
      </c>
      <c r="EJ5" s="533">
        <v>0</v>
      </c>
      <c r="EK5" s="533">
        <v>0</v>
      </c>
      <c r="EL5" s="533">
        <v>1.5</v>
      </c>
      <c r="EM5" s="533">
        <v>0</v>
      </c>
      <c r="EN5" s="533">
        <v>0</v>
      </c>
      <c r="EO5" s="533">
        <v>0</v>
      </c>
      <c r="EP5" s="533">
        <v>0</v>
      </c>
      <c r="EQ5" s="533">
        <v>1</v>
      </c>
      <c r="ER5" s="533">
        <v>0</v>
      </c>
      <c r="ES5" s="533">
        <v>0</v>
      </c>
      <c r="ET5" s="533">
        <v>0</v>
      </c>
      <c r="EU5" s="533">
        <v>0</v>
      </c>
      <c r="EX5" s="533">
        <v>217</v>
      </c>
      <c r="EY5" s="533">
        <v>233.4</v>
      </c>
      <c r="EZ5" s="533">
        <v>222</v>
      </c>
      <c r="FA5" s="533">
        <v>222.6</v>
      </c>
      <c r="FB5" s="533">
        <v>181.4</v>
      </c>
      <c r="FC5" s="533">
        <v>179.8</v>
      </c>
      <c r="FD5" s="533">
        <v>114.6</v>
      </c>
      <c r="FE5" s="533">
        <v>114.6</v>
      </c>
      <c r="FF5" s="533">
        <v>318.2</v>
      </c>
      <c r="FG5" s="533">
        <v>321</v>
      </c>
      <c r="FJ5" s="533">
        <v>289.89999999999998</v>
      </c>
      <c r="FK5" s="533">
        <v>290</v>
      </c>
      <c r="FL5" s="533">
        <v>310.10000000000002</v>
      </c>
      <c r="FM5" s="533">
        <v>299.60000000000002</v>
      </c>
      <c r="FO5" s="533">
        <v>354</v>
      </c>
      <c r="FP5" s="533">
        <v>312.33333333333297</v>
      </c>
      <c r="FQ5" s="533">
        <v>240</v>
      </c>
      <c r="FS5" s="533">
        <v>453</v>
      </c>
      <c r="FT5" s="533">
        <v>432.75</v>
      </c>
      <c r="FU5" s="533">
        <v>333</v>
      </c>
      <c r="FW5" s="533">
        <v>414.5</v>
      </c>
      <c r="FX5" s="533">
        <v>392.7</v>
      </c>
      <c r="FY5" s="533">
        <v>1</v>
      </c>
    </row>
    <row r="6" spans="1:181" x14ac:dyDescent="0.25">
      <c r="A6" s="533" t="s">
        <v>8</v>
      </c>
      <c r="L6" s="533">
        <v>2</v>
      </c>
      <c r="M6" s="533">
        <v>2</v>
      </c>
      <c r="N6" s="533">
        <v>5</v>
      </c>
      <c r="O6" s="533">
        <v>1</v>
      </c>
      <c r="P6" s="533">
        <v>1</v>
      </c>
      <c r="Q6" s="533">
        <v>2</v>
      </c>
      <c r="R6" s="533">
        <v>2</v>
      </c>
      <c r="S6" s="533">
        <v>11</v>
      </c>
      <c r="T6" s="533">
        <v>2</v>
      </c>
      <c r="U6" s="533">
        <v>1</v>
      </c>
      <c r="V6" s="533">
        <v>3</v>
      </c>
      <c r="W6" s="533">
        <v>2</v>
      </c>
      <c r="X6" s="533">
        <v>13</v>
      </c>
      <c r="Y6" s="533">
        <v>2</v>
      </c>
      <c r="Z6" s="533">
        <v>3</v>
      </c>
      <c r="AA6" s="533">
        <v>1</v>
      </c>
      <c r="AB6" s="533">
        <v>1</v>
      </c>
      <c r="AC6" s="533">
        <v>9</v>
      </c>
      <c r="AD6" s="533">
        <v>2</v>
      </c>
      <c r="AE6" s="533">
        <v>4</v>
      </c>
      <c r="AF6" s="533">
        <v>4</v>
      </c>
      <c r="AG6" s="533">
        <v>1</v>
      </c>
      <c r="AH6" s="533">
        <v>1</v>
      </c>
      <c r="AI6" s="533">
        <v>1</v>
      </c>
      <c r="AJ6" s="533">
        <v>2</v>
      </c>
      <c r="AK6" s="533">
        <v>4</v>
      </c>
      <c r="AL6" s="533">
        <v>1</v>
      </c>
      <c r="AM6" s="533">
        <v>2</v>
      </c>
      <c r="AN6" s="533">
        <v>1</v>
      </c>
      <c r="AO6" s="533">
        <v>2</v>
      </c>
      <c r="AP6" s="533">
        <v>1</v>
      </c>
      <c r="AQ6" s="533">
        <v>1</v>
      </c>
      <c r="AR6" s="533">
        <v>1</v>
      </c>
      <c r="AS6" s="533">
        <v>1</v>
      </c>
      <c r="AT6" s="533">
        <v>0</v>
      </c>
      <c r="AU6" s="533">
        <v>1</v>
      </c>
      <c r="AV6" s="533">
        <v>1</v>
      </c>
      <c r="AW6" s="533">
        <v>2</v>
      </c>
      <c r="AX6" s="533">
        <v>1</v>
      </c>
      <c r="AY6" s="533">
        <v>0</v>
      </c>
      <c r="AZ6" s="533">
        <v>8</v>
      </c>
      <c r="BA6" s="533">
        <v>2</v>
      </c>
      <c r="BB6" s="533">
        <v>2</v>
      </c>
      <c r="BC6" s="533">
        <v>2</v>
      </c>
      <c r="BD6" s="533">
        <v>1</v>
      </c>
      <c r="BE6" s="533">
        <v>2</v>
      </c>
      <c r="BF6" s="533">
        <v>3</v>
      </c>
      <c r="BG6" s="533">
        <v>2</v>
      </c>
      <c r="BH6" s="533">
        <v>3</v>
      </c>
      <c r="BI6" s="533">
        <v>3</v>
      </c>
      <c r="BT6" s="533">
        <v>2</v>
      </c>
      <c r="BU6" s="533">
        <v>1</v>
      </c>
      <c r="BV6" s="533">
        <v>4</v>
      </c>
      <c r="BW6" s="533">
        <v>2</v>
      </c>
      <c r="BX6" s="533">
        <v>3</v>
      </c>
      <c r="BY6" s="533">
        <v>2</v>
      </c>
      <c r="BZ6" s="533">
        <v>1</v>
      </c>
      <c r="CA6" s="533">
        <v>6</v>
      </c>
      <c r="CB6" s="533">
        <v>4</v>
      </c>
      <c r="CC6" s="533">
        <v>1</v>
      </c>
      <c r="CD6" s="533">
        <v>4</v>
      </c>
      <c r="CE6" s="533">
        <v>7</v>
      </c>
      <c r="CF6" s="533">
        <v>8</v>
      </c>
      <c r="CG6" s="533">
        <v>3</v>
      </c>
      <c r="CH6" s="533">
        <v>3</v>
      </c>
      <c r="CI6" s="533">
        <v>3</v>
      </c>
      <c r="CJ6" s="533">
        <v>8</v>
      </c>
      <c r="CK6" s="533">
        <v>5</v>
      </c>
      <c r="CL6" s="533">
        <v>3</v>
      </c>
      <c r="CM6" s="533">
        <v>3</v>
      </c>
      <c r="CS6" s="533">
        <v>3</v>
      </c>
      <c r="CT6" s="533">
        <v>0</v>
      </c>
      <c r="CU6" s="533">
        <v>0</v>
      </c>
      <c r="CV6" s="533">
        <v>0</v>
      </c>
      <c r="CW6" s="533">
        <v>0</v>
      </c>
      <c r="CX6" s="533">
        <v>2</v>
      </c>
      <c r="CY6" s="533">
        <v>0</v>
      </c>
      <c r="CZ6" s="533">
        <v>0</v>
      </c>
      <c r="DA6" s="533">
        <v>0</v>
      </c>
      <c r="DB6" s="533">
        <v>0</v>
      </c>
      <c r="DC6" s="533">
        <v>3</v>
      </c>
      <c r="DD6" s="533">
        <v>0</v>
      </c>
      <c r="DE6" s="533">
        <v>0</v>
      </c>
      <c r="DF6" s="533">
        <v>0</v>
      </c>
      <c r="DG6" s="533">
        <v>0</v>
      </c>
      <c r="DM6" s="533">
        <v>2</v>
      </c>
      <c r="DN6" s="533">
        <v>0</v>
      </c>
      <c r="DO6" s="533">
        <v>0</v>
      </c>
      <c r="DP6" s="533">
        <v>0</v>
      </c>
      <c r="DQ6" s="533">
        <v>0</v>
      </c>
      <c r="DR6" s="533">
        <v>1</v>
      </c>
      <c r="DS6" s="533">
        <v>0</v>
      </c>
      <c r="DT6" s="533">
        <v>0</v>
      </c>
      <c r="DU6" s="533">
        <v>0</v>
      </c>
      <c r="DV6" s="533">
        <v>0</v>
      </c>
      <c r="DW6" s="533">
        <v>0</v>
      </c>
      <c r="DX6" s="533">
        <v>0</v>
      </c>
      <c r="DY6" s="533">
        <v>0</v>
      </c>
      <c r="DZ6" s="533">
        <v>0</v>
      </c>
      <c r="EA6" s="533">
        <v>0</v>
      </c>
      <c r="EG6" s="533">
        <v>4</v>
      </c>
      <c r="EH6" s="533">
        <v>0</v>
      </c>
      <c r="EI6" s="533">
        <v>0</v>
      </c>
      <c r="EJ6" s="533">
        <v>0</v>
      </c>
      <c r="EK6" s="533">
        <v>0</v>
      </c>
      <c r="EL6" s="533">
        <v>6</v>
      </c>
      <c r="EM6" s="533">
        <v>0</v>
      </c>
      <c r="EN6" s="533">
        <v>0</v>
      </c>
      <c r="EO6" s="533">
        <v>0</v>
      </c>
      <c r="EP6" s="533">
        <v>0</v>
      </c>
      <c r="EQ6" s="533">
        <v>1</v>
      </c>
      <c r="ER6" s="533">
        <v>0</v>
      </c>
      <c r="ES6" s="533">
        <v>0</v>
      </c>
      <c r="ET6" s="533">
        <v>0</v>
      </c>
      <c r="EU6" s="533">
        <v>0</v>
      </c>
      <c r="EX6" s="533">
        <v>376</v>
      </c>
      <c r="EY6" s="533">
        <v>400</v>
      </c>
      <c r="EZ6" s="533">
        <v>337</v>
      </c>
      <c r="FA6" s="533">
        <v>340</v>
      </c>
      <c r="FB6" s="533">
        <v>276</v>
      </c>
      <c r="FC6" s="533">
        <v>276</v>
      </c>
      <c r="FD6" s="533">
        <v>161</v>
      </c>
      <c r="FE6" s="533">
        <v>160</v>
      </c>
      <c r="FF6" s="533">
        <v>748</v>
      </c>
      <c r="FG6" s="533">
        <v>750</v>
      </c>
      <c r="FJ6" s="533">
        <v>683</v>
      </c>
      <c r="FK6" s="533">
        <v>681</v>
      </c>
      <c r="FL6" s="533">
        <v>454</v>
      </c>
      <c r="FM6" s="533">
        <v>455</v>
      </c>
      <c r="FO6" s="533">
        <v>708</v>
      </c>
      <c r="FP6" s="533">
        <v>450</v>
      </c>
      <c r="FQ6" s="533">
        <v>341</v>
      </c>
      <c r="FS6" s="533">
        <v>638</v>
      </c>
      <c r="FT6" s="533">
        <v>667</v>
      </c>
      <c r="FU6" s="533">
        <v>478</v>
      </c>
      <c r="FW6" s="533">
        <v>512</v>
      </c>
      <c r="FX6" s="533">
        <v>541</v>
      </c>
      <c r="FY6" s="533">
        <v>1</v>
      </c>
    </row>
    <row r="7" spans="1:181" x14ac:dyDescent="0.25">
      <c r="A7" s="533" t="s">
        <v>2679</v>
      </c>
      <c r="L7" s="533">
        <v>0</v>
      </c>
      <c r="M7" s="533">
        <v>0</v>
      </c>
      <c r="N7" s="533">
        <v>0</v>
      </c>
      <c r="O7" s="533">
        <v>0</v>
      </c>
      <c r="P7" s="533">
        <v>0</v>
      </c>
      <c r="Q7" s="533">
        <v>0</v>
      </c>
      <c r="R7" s="533">
        <v>0</v>
      </c>
      <c r="S7" s="533">
        <v>0</v>
      </c>
      <c r="T7" s="533">
        <v>0</v>
      </c>
      <c r="U7" s="533">
        <v>0</v>
      </c>
      <c r="V7" s="533">
        <v>0</v>
      </c>
      <c r="W7" s="533">
        <v>0</v>
      </c>
      <c r="X7" s="533">
        <v>0</v>
      </c>
      <c r="Y7" s="533">
        <v>0</v>
      </c>
      <c r="Z7" s="533">
        <v>0</v>
      </c>
      <c r="AA7" s="533">
        <v>0</v>
      </c>
      <c r="AB7" s="533">
        <v>0</v>
      </c>
      <c r="AC7" s="533">
        <v>1</v>
      </c>
      <c r="AD7" s="533">
        <v>0</v>
      </c>
      <c r="AE7" s="533">
        <v>0</v>
      </c>
      <c r="AF7" s="533">
        <v>3</v>
      </c>
      <c r="AG7" s="533">
        <v>1</v>
      </c>
      <c r="AH7" s="533">
        <v>0</v>
      </c>
      <c r="AI7" s="533">
        <v>0</v>
      </c>
      <c r="AJ7" s="533">
        <v>0</v>
      </c>
      <c r="AK7" s="533">
        <v>0</v>
      </c>
      <c r="AL7" s="533">
        <v>1</v>
      </c>
      <c r="AM7" s="533">
        <v>0</v>
      </c>
      <c r="AN7" s="533">
        <v>1</v>
      </c>
      <c r="AO7" s="533">
        <v>0</v>
      </c>
      <c r="AP7" s="533">
        <v>0</v>
      </c>
      <c r="AQ7" s="533">
        <v>0</v>
      </c>
      <c r="AR7" s="533">
        <v>0</v>
      </c>
      <c r="AS7" s="533">
        <v>0</v>
      </c>
      <c r="AT7" s="533">
        <v>0</v>
      </c>
      <c r="AU7" s="533">
        <v>0</v>
      </c>
      <c r="AV7" s="533">
        <v>0</v>
      </c>
      <c r="AW7" s="533">
        <v>0</v>
      </c>
      <c r="AX7" s="533">
        <v>0</v>
      </c>
      <c r="AY7" s="533">
        <v>0</v>
      </c>
      <c r="AZ7" s="533">
        <v>8</v>
      </c>
      <c r="BA7" s="533">
        <v>0</v>
      </c>
      <c r="BB7" s="533">
        <v>0</v>
      </c>
      <c r="BC7" s="533">
        <v>0</v>
      </c>
      <c r="BD7" s="533">
        <v>0</v>
      </c>
      <c r="BE7" s="533">
        <v>0</v>
      </c>
      <c r="BF7" s="533">
        <v>1</v>
      </c>
      <c r="BG7" s="533">
        <v>0</v>
      </c>
      <c r="BH7" s="533">
        <v>0</v>
      </c>
      <c r="BI7" s="533">
        <v>0</v>
      </c>
      <c r="BT7" s="533">
        <v>0</v>
      </c>
      <c r="BU7" s="533">
        <v>0</v>
      </c>
      <c r="BV7" s="533">
        <v>0</v>
      </c>
      <c r="BW7" s="533">
        <v>0</v>
      </c>
      <c r="BX7" s="533">
        <v>0</v>
      </c>
      <c r="BY7" s="533">
        <v>0</v>
      </c>
      <c r="BZ7" s="533">
        <v>0</v>
      </c>
      <c r="CA7" s="533">
        <v>0</v>
      </c>
      <c r="CB7" s="533">
        <v>0</v>
      </c>
      <c r="CC7" s="533">
        <v>0</v>
      </c>
      <c r="CD7" s="533">
        <v>0</v>
      </c>
      <c r="CE7" s="533">
        <v>0</v>
      </c>
      <c r="CF7" s="533">
        <v>0</v>
      </c>
      <c r="CG7" s="533">
        <v>0</v>
      </c>
      <c r="CH7" s="533">
        <v>0</v>
      </c>
      <c r="CI7" s="533">
        <v>0</v>
      </c>
      <c r="CJ7" s="533">
        <v>0</v>
      </c>
      <c r="CK7" s="533">
        <v>0</v>
      </c>
      <c r="CL7" s="533">
        <v>0</v>
      </c>
      <c r="CM7" s="533">
        <v>0</v>
      </c>
      <c r="CS7" s="533">
        <v>1</v>
      </c>
      <c r="CT7" s="533">
        <v>0</v>
      </c>
      <c r="CU7" s="533">
        <v>0</v>
      </c>
      <c r="CV7" s="533">
        <v>0</v>
      </c>
      <c r="CW7" s="533">
        <v>0</v>
      </c>
      <c r="DM7" s="533">
        <v>0</v>
      </c>
      <c r="DN7" s="533">
        <v>0</v>
      </c>
      <c r="DO7" s="533">
        <v>0</v>
      </c>
      <c r="DP7" s="533">
        <v>0</v>
      </c>
      <c r="DQ7" s="533">
        <v>0</v>
      </c>
      <c r="DR7" s="533">
        <v>0</v>
      </c>
      <c r="DS7" s="533">
        <v>0</v>
      </c>
      <c r="DT7" s="533">
        <v>0</v>
      </c>
      <c r="DU7" s="533">
        <v>0</v>
      </c>
      <c r="DV7" s="533">
        <v>0</v>
      </c>
      <c r="EL7" s="533">
        <v>0</v>
      </c>
      <c r="EM7" s="533">
        <v>0</v>
      </c>
      <c r="EN7" s="533">
        <v>0</v>
      </c>
      <c r="EO7" s="533">
        <v>0</v>
      </c>
      <c r="EP7" s="533">
        <v>0</v>
      </c>
      <c r="EX7" s="533">
        <v>87</v>
      </c>
      <c r="EY7" s="533">
        <v>89</v>
      </c>
      <c r="EZ7" s="533">
        <v>66</v>
      </c>
      <c r="FA7" s="533">
        <v>66</v>
      </c>
      <c r="FB7" s="533">
        <v>73</v>
      </c>
      <c r="FC7" s="533">
        <v>74</v>
      </c>
      <c r="FD7" s="533">
        <v>72</v>
      </c>
      <c r="FE7" s="533">
        <v>71</v>
      </c>
      <c r="FF7" s="533">
        <v>136</v>
      </c>
      <c r="FG7" s="533">
        <v>150</v>
      </c>
      <c r="FJ7" s="533">
        <v>86</v>
      </c>
      <c r="FK7" s="533">
        <v>88</v>
      </c>
      <c r="FL7" s="533">
        <v>129</v>
      </c>
      <c r="FM7" s="533">
        <v>130</v>
      </c>
      <c r="FO7" s="533">
        <v>191</v>
      </c>
      <c r="FS7" s="533">
        <v>178</v>
      </c>
      <c r="FT7" s="533">
        <v>258</v>
      </c>
      <c r="FX7" s="533">
        <v>220</v>
      </c>
    </row>
    <row r="8" spans="1:181" x14ac:dyDescent="0.25">
      <c r="A8" s="533" t="s">
        <v>2680</v>
      </c>
      <c r="L8" s="533">
        <v>1</v>
      </c>
      <c r="M8" s="533">
        <v>1</v>
      </c>
      <c r="N8" s="533">
        <v>5</v>
      </c>
      <c r="O8" s="533">
        <v>1</v>
      </c>
      <c r="P8" s="533">
        <v>0</v>
      </c>
      <c r="Q8" s="533">
        <v>0</v>
      </c>
      <c r="R8" s="533">
        <v>1</v>
      </c>
      <c r="S8" s="533">
        <v>3</v>
      </c>
      <c r="T8" s="533">
        <v>2</v>
      </c>
      <c r="U8" s="533">
        <v>1</v>
      </c>
      <c r="V8" s="533">
        <v>1</v>
      </c>
      <c r="W8" s="533">
        <v>1</v>
      </c>
      <c r="X8" s="533">
        <v>11</v>
      </c>
      <c r="Y8" s="533">
        <v>0</v>
      </c>
      <c r="Z8" s="533">
        <v>0</v>
      </c>
      <c r="AA8" s="533">
        <v>1</v>
      </c>
      <c r="AB8" s="533">
        <v>0</v>
      </c>
      <c r="AC8" s="533">
        <v>9</v>
      </c>
      <c r="AD8" s="533">
        <v>0</v>
      </c>
      <c r="AE8" s="533">
        <v>0</v>
      </c>
      <c r="AF8" s="533">
        <v>2</v>
      </c>
      <c r="AG8" s="533">
        <v>1</v>
      </c>
      <c r="AH8" s="533">
        <v>1</v>
      </c>
      <c r="AI8" s="533">
        <v>0</v>
      </c>
      <c r="AJ8" s="533">
        <v>1</v>
      </c>
      <c r="AK8" s="533">
        <v>1</v>
      </c>
      <c r="AL8" s="533">
        <v>0</v>
      </c>
      <c r="AM8" s="533">
        <v>0</v>
      </c>
      <c r="AN8" s="533">
        <v>1</v>
      </c>
      <c r="AO8" s="533">
        <v>1</v>
      </c>
      <c r="AP8" s="533">
        <v>0</v>
      </c>
      <c r="AQ8" s="533">
        <v>0</v>
      </c>
      <c r="AR8" s="533">
        <v>0</v>
      </c>
      <c r="AS8" s="533">
        <v>0</v>
      </c>
      <c r="AT8" s="533">
        <v>0</v>
      </c>
      <c r="AU8" s="533">
        <v>0</v>
      </c>
      <c r="AV8" s="533">
        <v>0</v>
      </c>
      <c r="AW8" s="533">
        <v>0</v>
      </c>
      <c r="AX8" s="533">
        <v>0</v>
      </c>
      <c r="AY8" s="533">
        <v>0</v>
      </c>
      <c r="AZ8" s="533">
        <v>4</v>
      </c>
      <c r="BA8" s="533">
        <v>0</v>
      </c>
      <c r="BB8" s="533">
        <v>1</v>
      </c>
      <c r="BC8" s="533">
        <v>1</v>
      </c>
      <c r="BD8" s="533">
        <v>1</v>
      </c>
      <c r="BE8" s="533">
        <v>0</v>
      </c>
      <c r="BF8" s="533">
        <v>0</v>
      </c>
      <c r="BG8" s="533">
        <v>0</v>
      </c>
      <c r="BH8" s="533">
        <v>0</v>
      </c>
      <c r="BI8" s="533">
        <v>3</v>
      </c>
      <c r="BT8" s="533">
        <v>0</v>
      </c>
      <c r="BU8" s="533">
        <v>0</v>
      </c>
      <c r="BV8" s="533">
        <v>1</v>
      </c>
      <c r="BW8" s="533">
        <v>2</v>
      </c>
      <c r="BX8" s="533">
        <v>1</v>
      </c>
      <c r="BY8" s="533">
        <v>0</v>
      </c>
      <c r="BZ8" s="533">
        <v>0</v>
      </c>
      <c r="CA8" s="533">
        <v>0</v>
      </c>
      <c r="CB8" s="533">
        <v>3</v>
      </c>
      <c r="CC8" s="533">
        <v>0</v>
      </c>
      <c r="CD8" s="533">
        <v>0</v>
      </c>
      <c r="CE8" s="533">
        <v>3</v>
      </c>
      <c r="CF8" s="533">
        <v>3</v>
      </c>
      <c r="CG8" s="533">
        <v>3</v>
      </c>
      <c r="CH8" s="533">
        <v>0</v>
      </c>
      <c r="CI8" s="533">
        <v>0</v>
      </c>
      <c r="CJ8" s="533">
        <v>0</v>
      </c>
      <c r="CK8" s="533">
        <v>2</v>
      </c>
      <c r="CL8" s="533">
        <v>1</v>
      </c>
      <c r="CM8" s="533">
        <v>0</v>
      </c>
      <c r="CS8" s="533">
        <v>3</v>
      </c>
      <c r="CT8" s="533">
        <v>0</v>
      </c>
      <c r="CU8" s="533">
        <v>0</v>
      </c>
      <c r="CV8" s="533">
        <v>0</v>
      </c>
      <c r="CW8" s="533">
        <v>0</v>
      </c>
      <c r="DM8" s="533">
        <v>2</v>
      </c>
      <c r="DN8" s="533">
        <v>0</v>
      </c>
      <c r="DO8" s="533">
        <v>0</v>
      </c>
      <c r="DP8" s="533">
        <v>0</v>
      </c>
      <c r="DQ8" s="533">
        <v>0</v>
      </c>
      <c r="DR8" s="533">
        <v>0</v>
      </c>
      <c r="DS8" s="533">
        <v>0</v>
      </c>
      <c r="DT8" s="533">
        <v>0</v>
      </c>
      <c r="DU8" s="533">
        <v>0</v>
      </c>
      <c r="DV8" s="533">
        <v>0</v>
      </c>
      <c r="EL8" s="533">
        <v>3</v>
      </c>
      <c r="EM8" s="533">
        <v>0</v>
      </c>
      <c r="EN8" s="533">
        <v>0</v>
      </c>
      <c r="EO8" s="533">
        <v>0</v>
      </c>
      <c r="EP8" s="533">
        <v>0</v>
      </c>
      <c r="EX8" s="533">
        <v>376</v>
      </c>
      <c r="EY8" s="533">
        <v>374</v>
      </c>
      <c r="EZ8" s="533">
        <v>238</v>
      </c>
      <c r="FA8" s="533">
        <v>238</v>
      </c>
      <c r="FB8" s="533">
        <v>206</v>
      </c>
      <c r="FC8" s="533">
        <v>188</v>
      </c>
      <c r="FD8" s="533">
        <v>102</v>
      </c>
      <c r="FE8" s="533">
        <v>102</v>
      </c>
      <c r="FF8" s="533">
        <v>317</v>
      </c>
      <c r="FG8" s="533">
        <v>315</v>
      </c>
      <c r="FJ8" s="533">
        <v>284</v>
      </c>
      <c r="FK8" s="533">
        <v>283</v>
      </c>
      <c r="FL8" s="533">
        <v>295</v>
      </c>
      <c r="FM8" s="533">
        <v>263</v>
      </c>
      <c r="FO8" s="533">
        <v>708</v>
      </c>
      <c r="FS8" s="533">
        <v>550</v>
      </c>
      <c r="FT8" s="533">
        <v>484</v>
      </c>
      <c r="FX8" s="533">
        <v>435</v>
      </c>
    </row>
    <row r="9" spans="1:181" x14ac:dyDescent="0.25">
      <c r="A9" s="533" t="s">
        <v>2681</v>
      </c>
      <c r="L9" s="533">
        <v>2</v>
      </c>
      <c r="M9" s="533">
        <v>0</v>
      </c>
      <c r="N9" s="533">
        <v>1</v>
      </c>
      <c r="O9" s="533">
        <v>0</v>
      </c>
      <c r="P9" s="533">
        <v>0</v>
      </c>
      <c r="Q9" s="533">
        <v>1</v>
      </c>
      <c r="R9" s="533">
        <v>0</v>
      </c>
      <c r="S9" s="533">
        <v>0</v>
      </c>
      <c r="T9" s="533">
        <v>1</v>
      </c>
      <c r="U9" s="533">
        <v>0</v>
      </c>
      <c r="V9" s="533">
        <v>1</v>
      </c>
      <c r="W9" s="533">
        <v>2</v>
      </c>
      <c r="X9" s="533">
        <v>10</v>
      </c>
      <c r="Y9" s="533">
        <v>2</v>
      </c>
      <c r="Z9" s="533">
        <v>3</v>
      </c>
      <c r="AA9" s="533">
        <v>1</v>
      </c>
      <c r="AB9" s="533">
        <v>1</v>
      </c>
      <c r="AC9" s="533">
        <v>7</v>
      </c>
      <c r="AD9" s="533">
        <v>2</v>
      </c>
      <c r="AE9" s="533">
        <v>1</v>
      </c>
      <c r="AF9" s="533">
        <v>0</v>
      </c>
      <c r="AG9" s="533">
        <v>0</v>
      </c>
      <c r="AH9" s="533">
        <v>1</v>
      </c>
      <c r="AI9" s="533">
        <v>1</v>
      </c>
      <c r="AJ9" s="533">
        <v>0</v>
      </c>
      <c r="AK9" s="533">
        <v>3</v>
      </c>
      <c r="AL9" s="533">
        <v>0</v>
      </c>
      <c r="AM9" s="533">
        <v>1</v>
      </c>
      <c r="AN9" s="533">
        <v>1</v>
      </c>
      <c r="AO9" s="533">
        <v>0</v>
      </c>
      <c r="AP9" s="533">
        <v>0</v>
      </c>
      <c r="AQ9" s="533">
        <v>0</v>
      </c>
      <c r="AR9" s="533">
        <v>1</v>
      </c>
      <c r="AS9" s="533">
        <v>0</v>
      </c>
      <c r="AT9" s="533">
        <v>0</v>
      </c>
      <c r="AU9" s="533">
        <v>1</v>
      </c>
      <c r="AV9" s="533">
        <v>0</v>
      </c>
      <c r="AW9" s="533">
        <v>0</v>
      </c>
      <c r="AX9" s="533">
        <v>0</v>
      </c>
      <c r="AY9" s="533">
        <v>0</v>
      </c>
      <c r="AZ9" s="533">
        <v>4</v>
      </c>
      <c r="BA9" s="533">
        <v>0</v>
      </c>
      <c r="BB9" s="533">
        <v>0</v>
      </c>
      <c r="BC9" s="533">
        <v>0</v>
      </c>
      <c r="BD9" s="533">
        <v>0</v>
      </c>
      <c r="BE9" s="533">
        <v>1</v>
      </c>
      <c r="BF9" s="533">
        <v>0</v>
      </c>
      <c r="BG9" s="533">
        <v>1</v>
      </c>
      <c r="BH9" s="533">
        <v>2</v>
      </c>
      <c r="BI9" s="533">
        <v>1</v>
      </c>
      <c r="BT9" s="533">
        <v>2</v>
      </c>
      <c r="BU9" s="533">
        <v>0</v>
      </c>
      <c r="BV9" s="533">
        <v>2</v>
      </c>
      <c r="BW9" s="533">
        <v>0</v>
      </c>
      <c r="BX9" s="533">
        <v>0</v>
      </c>
      <c r="BY9" s="533">
        <v>1</v>
      </c>
      <c r="BZ9" s="533">
        <v>0</v>
      </c>
      <c r="CA9" s="533">
        <v>2</v>
      </c>
      <c r="CB9" s="533">
        <v>0</v>
      </c>
      <c r="CC9" s="533">
        <v>0</v>
      </c>
      <c r="CD9" s="533">
        <v>2</v>
      </c>
      <c r="CE9" s="533">
        <v>2</v>
      </c>
      <c r="CF9" s="533">
        <v>8</v>
      </c>
      <c r="CG9" s="533">
        <v>2</v>
      </c>
      <c r="CH9" s="533">
        <v>1</v>
      </c>
      <c r="CI9" s="533">
        <v>0</v>
      </c>
      <c r="CJ9" s="533">
        <v>3</v>
      </c>
      <c r="CK9" s="533">
        <v>5</v>
      </c>
      <c r="CL9" s="533">
        <v>2</v>
      </c>
      <c r="CM9" s="533">
        <v>2</v>
      </c>
      <c r="CS9" s="533">
        <v>1</v>
      </c>
      <c r="CT9" s="533">
        <v>0</v>
      </c>
      <c r="CU9" s="533">
        <v>0</v>
      </c>
      <c r="CV9" s="533">
        <v>0</v>
      </c>
      <c r="CW9" s="533">
        <v>0</v>
      </c>
      <c r="DM9" s="533">
        <v>0</v>
      </c>
      <c r="DN9" s="533">
        <v>0</v>
      </c>
      <c r="DO9" s="533">
        <v>0</v>
      </c>
      <c r="DP9" s="533">
        <v>0</v>
      </c>
      <c r="DQ9" s="533">
        <v>0</v>
      </c>
      <c r="DR9" s="533">
        <v>1</v>
      </c>
      <c r="DS9" s="533">
        <v>0</v>
      </c>
      <c r="DT9" s="533">
        <v>0</v>
      </c>
      <c r="DU9" s="533">
        <v>0</v>
      </c>
      <c r="DV9" s="533">
        <v>0</v>
      </c>
      <c r="EL9" s="533">
        <v>0</v>
      </c>
      <c r="EM9" s="533">
        <v>0</v>
      </c>
      <c r="EN9" s="533">
        <v>0</v>
      </c>
      <c r="EO9" s="533">
        <v>0</v>
      </c>
      <c r="EP9" s="533">
        <v>0</v>
      </c>
      <c r="EX9" s="533">
        <v>295</v>
      </c>
      <c r="EY9" s="533">
        <v>294</v>
      </c>
      <c r="EZ9" s="533">
        <v>337</v>
      </c>
      <c r="FA9" s="533">
        <v>340</v>
      </c>
      <c r="FB9" s="533">
        <v>190</v>
      </c>
      <c r="FC9" s="533">
        <v>188</v>
      </c>
      <c r="FD9" s="533">
        <v>120</v>
      </c>
      <c r="FE9" s="533">
        <v>121</v>
      </c>
      <c r="FF9" s="533">
        <v>297</v>
      </c>
      <c r="FG9" s="533">
        <v>286</v>
      </c>
      <c r="FJ9" s="533">
        <v>277</v>
      </c>
      <c r="FK9" s="533">
        <v>278</v>
      </c>
      <c r="FL9" s="533">
        <v>423</v>
      </c>
      <c r="FM9" s="533">
        <v>421</v>
      </c>
      <c r="FO9" s="533">
        <v>626</v>
      </c>
      <c r="FS9" s="533">
        <v>631</v>
      </c>
      <c r="FT9" s="533">
        <v>625</v>
      </c>
      <c r="FX9" s="533">
        <v>493</v>
      </c>
    </row>
    <row r="10" spans="1:181" x14ac:dyDescent="0.25">
      <c r="A10" s="533" t="s">
        <v>2682</v>
      </c>
      <c r="L10" s="533">
        <v>0</v>
      </c>
      <c r="M10" s="533">
        <v>1</v>
      </c>
      <c r="N10" s="533">
        <v>2</v>
      </c>
      <c r="O10" s="533">
        <v>1</v>
      </c>
      <c r="P10" s="533">
        <v>0</v>
      </c>
      <c r="Q10" s="533">
        <v>0</v>
      </c>
      <c r="R10" s="533">
        <v>1</v>
      </c>
      <c r="S10" s="533">
        <v>2</v>
      </c>
      <c r="T10" s="533">
        <v>0</v>
      </c>
      <c r="U10" s="533">
        <v>0</v>
      </c>
      <c r="V10" s="533">
        <v>0</v>
      </c>
      <c r="W10" s="533">
        <v>2</v>
      </c>
      <c r="X10" s="533">
        <v>13</v>
      </c>
      <c r="Y10" s="533">
        <v>1</v>
      </c>
      <c r="Z10" s="533">
        <v>0</v>
      </c>
      <c r="AA10" s="533">
        <v>1</v>
      </c>
      <c r="AB10" s="533">
        <v>0</v>
      </c>
      <c r="AC10" s="533">
        <v>9</v>
      </c>
      <c r="AD10" s="533">
        <v>2</v>
      </c>
      <c r="AE10" s="533">
        <v>0</v>
      </c>
      <c r="AF10" s="533">
        <v>0</v>
      </c>
      <c r="AG10" s="533">
        <v>0</v>
      </c>
      <c r="AH10" s="533">
        <v>1</v>
      </c>
      <c r="AI10" s="533">
        <v>1</v>
      </c>
      <c r="AJ10" s="533">
        <v>0</v>
      </c>
      <c r="AK10" s="533">
        <v>2</v>
      </c>
      <c r="AL10" s="533">
        <v>1</v>
      </c>
      <c r="AM10" s="533">
        <v>2</v>
      </c>
      <c r="AN10" s="533">
        <v>0</v>
      </c>
      <c r="AO10" s="533">
        <v>0</v>
      </c>
      <c r="AP10" s="533">
        <v>1</v>
      </c>
      <c r="AQ10" s="533">
        <v>0</v>
      </c>
      <c r="AR10" s="533">
        <v>0</v>
      </c>
      <c r="AS10" s="533">
        <v>0</v>
      </c>
      <c r="AT10" s="533">
        <v>0</v>
      </c>
      <c r="AU10" s="533">
        <v>1</v>
      </c>
      <c r="AV10" s="533">
        <v>0</v>
      </c>
      <c r="AW10" s="533">
        <v>2</v>
      </c>
      <c r="AX10" s="533">
        <v>0</v>
      </c>
      <c r="AY10" s="533">
        <v>0</v>
      </c>
      <c r="AZ10" s="533">
        <v>4</v>
      </c>
      <c r="BA10" s="533">
        <v>0</v>
      </c>
      <c r="BB10" s="533">
        <v>0</v>
      </c>
      <c r="BC10" s="533">
        <v>0</v>
      </c>
      <c r="BD10" s="533">
        <v>0</v>
      </c>
      <c r="BE10" s="533">
        <v>1</v>
      </c>
      <c r="BF10" s="533">
        <v>1</v>
      </c>
      <c r="BG10" s="533">
        <v>0</v>
      </c>
      <c r="BH10" s="533">
        <v>0</v>
      </c>
      <c r="BI10" s="533">
        <v>0</v>
      </c>
      <c r="BT10" s="533">
        <v>0</v>
      </c>
      <c r="BU10" s="533">
        <v>0</v>
      </c>
      <c r="BV10" s="533">
        <v>0</v>
      </c>
      <c r="BW10" s="533">
        <v>0</v>
      </c>
      <c r="BX10" s="533">
        <v>0</v>
      </c>
      <c r="BY10" s="533">
        <v>1</v>
      </c>
      <c r="BZ10" s="533">
        <v>0</v>
      </c>
      <c r="CA10" s="533">
        <v>2</v>
      </c>
      <c r="CB10" s="533">
        <v>0</v>
      </c>
      <c r="CC10" s="533">
        <v>0</v>
      </c>
      <c r="CD10" s="533">
        <v>0</v>
      </c>
      <c r="CE10" s="533">
        <v>3</v>
      </c>
      <c r="CF10" s="533">
        <v>4</v>
      </c>
      <c r="CG10" s="533">
        <v>0</v>
      </c>
      <c r="CH10" s="533">
        <v>1</v>
      </c>
      <c r="CI10" s="533">
        <v>0</v>
      </c>
      <c r="CJ10" s="533">
        <v>1</v>
      </c>
      <c r="CK10" s="533">
        <v>4</v>
      </c>
      <c r="CL10" s="533">
        <v>2</v>
      </c>
      <c r="CM10" s="533">
        <v>1</v>
      </c>
      <c r="CS10" s="533">
        <v>3</v>
      </c>
      <c r="CT10" s="533">
        <v>0</v>
      </c>
      <c r="CU10" s="533">
        <v>0</v>
      </c>
      <c r="CV10" s="533">
        <v>0</v>
      </c>
      <c r="CW10" s="533">
        <v>0</v>
      </c>
      <c r="DM10" s="533">
        <v>1</v>
      </c>
      <c r="DN10" s="533">
        <v>0</v>
      </c>
      <c r="DO10" s="533">
        <v>0</v>
      </c>
      <c r="DP10" s="533">
        <v>0</v>
      </c>
      <c r="DQ10" s="533">
        <v>0</v>
      </c>
      <c r="DR10" s="533">
        <v>1</v>
      </c>
      <c r="DS10" s="533">
        <v>0</v>
      </c>
      <c r="DT10" s="533">
        <v>0</v>
      </c>
      <c r="DU10" s="533">
        <v>0</v>
      </c>
      <c r="DV10" s="533">
        <v>0</v>
      </c>
      <c r="EL10" s="533">
        <v>0</v>
      </c>
      <c r="EM10" s="533">
        <v>0</v>
      </c>
      <c r="EN10" s="533">
        <v>0</v>
      </c>
      <c r="EO10" s="533">
        <v>0</v>
      </c>
      <c r="EP10" s="533">
        <v>0</v>
      </c>
      <c r="EX10" s="533">
        <v>320</v>
      </c>
      <c r="EY10" s="533">
        <v>319</v>
      </c>
      <c r="EZ10" s="533">
        <v>280</v>
      </c>
      <c r="FA10" s="533">
        <v>277</v>
      </c>
      <c r="FB10" s="533">
        <v>220</v>
      </c>
      <c r="FC10" s="533">
        <v>222</v>
      </c>
      <c r="FD10" s="533">
        <v>161</v>
      </c>
      <c r="FE10" s="533">
        <v>160</v>
      </c>
      <c r="FF10" s="533">
        <v>337</v>
      </c>
      <c r="FG10" s="533">
        <v>338</v>
      </c>
      <c r="FJ10" s="533">
        <v>218</v>
      </c>
      <c r="FK10" s="533">
        <v>219</v>
      </c>
      <c r="FL10" s="533">
        <v>454</v>
      </c>
      <c r="FM10" s="533">
        <v>455</v>
      </c>
      <c r="FO10" s="533">
        <v>615</v>
      </c>
      <c r="FS10" s="533">
        <v>475</v>
      </c>
      <c r="FT10" s="533">
        <v>667</v>
      </c>
      <c r="FX10" s="533">
        <v>502</v>
      </c>
    </row>
    <row r="11" spans="1:181" x14ac:dyDescent="0.25">
      <c r="A11" s="533" t="s">
        <v>2683</v>
      </c>
      <c r="L11" s="533">
        <v>1</v>
      </c>
      <c r="M11" s="533">
        <v>1</v>
      </c>
      <c r="N11" s="533">
        <v>1</v>
      </c>
      <c r="O11" s="533">
        <v>0</v>
      </c>
      <c r="P11" s="533">
        <v>0</v>
      </c>
      <c r="Q11" s="533">
        <v>1</v>
      </c>
      <c r="R11" s="533">
        <v>1</v>
      </c>
      <c r="S11" s="533">
        <v>2</v>
      </c>
      <c r="T11" s="533">
        <v>0</v>
      </c>
      <c r="U11" s="533">
        <v>0</v>
      </c>
      <c r="V11" s="533">
        <v>0</v>
      </c>
      <c r="W11" s="533">
        <v>0</v>
      </c>
      <c r="X11" s="533">
        <v>2</v>
      </c>
      <c r="Y11" s="533">
        <v>0</v>
      </c>
      <c r="Z11" s="533">
        <v>3</v>
      </c>
      <c r="AA11" s="533">
        <v>1</v>
      </c>
      <c r="AB11" s="533">
        <v>0</v>
      </c>
      <c r="AC11" s="533">
        <v>1</v>
      </c>
      <c r="AD11" s="533">
        <v>0</v>
      </c>
      <c r="AE11" s="533">
        <v>4</v>
      </c>
      <c r="AF11" s="533">
        <v>4</v>
      </c>
      <c r="AG11" s="533">
        <v>0</v>
      </c>
      <c r="AH11" s="533">
        <v>0</v>
      </c>
      <c r="AI11" s="533">
        <v>0</v>
      </c>
      <c r="AJ11" s="533">
        <v>2</v>
      </c>
      <c r="AK11" s="533">
        <v>2</v>
      </c>
      <c r="AL11" s="533">
        <v>0</v>
      </c>
      <c r="AM11" s="533">
        <v>1</v>
      </c>
      <c r="AN11" s="533">
        <v>0</v>
      </c>
      <c r="AO11" s="533">
        <v>2</v>
      </c>
      <c r="AP11" s="533">
        <v>1</v>
      </c>
      <c r="AQ11" s="533">
        <v>0</v>
      </c>
      <c r="AR11" s="533">
        <v>1</v>
      </c>
      <c r="AS11" s="533">
        <v>0</v>
      </c>
      <c r="AT11" s="533">
        <v>0</v>
      </c>
      <c r="AU11" s="533">
        <v>0</v>
      </c>
      <c r="AV11" s="533">
        <v>0</v>
      </c>
      <c r="AW11" s="533">
        <v>0</v>
      </c>
      <c r="AX11" s="533">
        <v>0</v>
      </c>
      <c r="AY11" s="533">
        <v>0</v>
      </c>
      <c r="AZ11" s="533">
        <v>0</v>
      </c>
      <c r="BA11" s="533">
        <v>0</v>
      </c>
      <c r="BB11" s="533">
        <v>0</v>
      </c>
      <c r="BC11" s="533">
        <v>0</v>
      </c>
      <c r="BD11" s="533">
        <v>0</v>
      </c>
      <c r="BE11" s="533">
        <v>0</v>
      </c>
      <c r="BF11" s="533">
        <v>0</v>
      </c>
      <c r="BG11" s="533">
        <v>0</v>
      </c>
      <c r="BH11" s="533">
        <v>0</v>
      </c>
      <c r="BI11" s="533">
        <v>0</v>
      </c>
      <c r="BT11" s="533">
        <v>1</v>
      </c>
      <c r="BU11" s="533">
        <v>0</v>
      </c>
      <c r="BV11" s="533">
        <v>0</v>
      </c>
      <c r="BW11" s="533">
        <v>0</v>
      </c>
      <c r="BX11" s="533">
        <v>0</v>
      </c>
      <c r="BY11" s="533">
        <v>1</v>
      </c>
      <c r="BZ11" s="533">
        <v>0</v>
      </c>
      <c r="CA11" s="533">
        <v>0</v>
      </c>
      <c r="CB11" s="533">
        <v>0</v>
      </c>
      <c r="CC11" s="533">
        <v>0</v>
      </c>
      <c r="CD11" s="533">
        <v>3</v>
      </c>
      <c r="CE11" s="533">
        <v>0</v>
      </c>
      <c r="CF11" s="533">
        <v>0</v>
      </c>
      <c r="CG11" s="533">
        <v>0</v>
      </c>
      <c r="CH11" s="533">
        <v>2</v>
      </c>
      <c r="CI11" s="533">
        <v>3</v>
      </c>
      <c r="CJ11" s="533">
        <v>0</v>
      </c>
      <c r="CK11" s="533">
        <v>1</v>
      </c>
      <c r="CL11" s="533">
        <v>0</v>
      </c>
      <c r="CM11" s="533">
        <v>3</v>
      </c>
      <c r="CS11" s="533">
        <v>0</v>
      </c>
      <c r="CT11" s="533">
        <v>0</v>
      </c>
      <c r="CU11" s="533">
        <v>0</v>
      </c>
      <c r="CV11" s="533">
        <v>0</v>
      </c>
      <c r="CW11" s="533">
        <v>0</v>
      </c>
      <c r="DM11" s="533">
        <v>0</v>
      </c>
      <c r="DN11" s="533">
        <v>0</v>
      </c>
      <c r="DO11" s="533">
        <v>0</v>
      </c>
      <c r="DP11" s="533">
        <v>0</v>
      </c>
      <c r="DQ11" s="533">
        <v>0</v>
      </c>
      <c r="DR11" s="533">
        <v>1</v>
      </c>
      <c r="DS11" s="533">
        <v>0</v>
      </c>
      <c r="DT11" s="533">
        <v>0</v>
      </c>
      <c r="DU11" s="533">
        <v>0</v>
      </c>
      <c r="DV11" s="533">
        <v>0</v>
      </c>
      <c r="EL11" s="533">
        <v>0</v>
      </c>
      <c r="EM11" s="533">
        <v>0</v>
      </c>
      <c r="EN11" s="533">
        <v>0</v>
      </c>
      <c r="EO11" s="533">
        <v>0</v>
      </c>
      <c r="EP11" s="533">
        <v>0</v>
      </c>
      <c r="EX11" s="533">
        <v>129</v>
      </c>
      <c r="EY11" s="533">
        <v>146</v>
      </c>
      <c r="EZ11" s="533">
        <v>110</v>
      </c>
      <c r="FA11" s="533">
        <v>109</v>
      </c>
      <c r="FB11" s="533">
        <v>95</v>
      </c>
      <c r="FC11" s="533">
        <v>95</v>
      </c>
      <c r="FD11" s="533">
        <v>88</v>
      </c>
      <c r="FE11" s="533">
        <v>89</v>
      </c>
      <c r="FF11" s="533">
        <v>114</v>
      </c>
      <c r="FG11" s="533">
        <v>111</v>
      </c>
      <c r="FJ11" s="533">
        <v>103</v>
      </c>
      <c r="FK11" s="533">
        <v>102</v>
      </c>
      <c r="FL11" s="533">
        <v>136</v>
      </c>
      <c r="FM11" s="533">
        <v>140</v>
      </c>
      <c r="FO11" s="533">
        <v>74</v>
      </c>
      <c r="FS11" s="533">
        <v>226</v>
      </c>
      <c r="FT11" s="533">
        <v>167</v>
      </c>
      <c r="FX11" s="533">
        <v>249</v>
      </c>
    </row>
    <row r="12" spans="1:181" x14ac:dyDescent="0.25">
      <c r="A12" s="533" t="s">
        <v>2684</v>
      </c>
      <c r="L12" s="533">
        <v>2</v>
      </c>
      <c r="M12" s="533">
        <v>2</v>
      </c>
      <c r="N12" s="533">
        <v>4</v>
      </c>
      <c r="O12" s="533">
        <v>0</v>
      </c>
      <c r="P12" s="533">
        <v>0</v>
      </c>
      <c r="Q12" s="533">
        <v>2</v>
      </c>
      <c r="R12" s="533">
        <v>2</v>
      </c>
      <c r="S12" s="533">
        <v>11</v>
      </c>
      <c r="T12" s="533">
        <v>0</v>
      </c>
      <c r="U12" s="533">
        <v>0</v>
      </c>
      <c r="V12" s="533">
        <v>3</v>
      </c>
      <c r="W12" s="533">
        <v>1</v>
      </c>
      <c r="X12" s="533">
        <v>2</v>
      </c>
      <c r="Y12" s="533">
        <v>1</v>
      </c>
      <c r="Z12" s="533">
        <v>2</v>
      </c>
      <c r="AA12" s="533">
        <v>1</v>
      </c>
      <c r="AB12" s="533">
        <v>0</v>
      </c>
      <c r="AC12" s="533">
        <v>1</v>
      </c>
      <c r="AD12" s="533">
        <v>0</v>
      </c>
      <c r="AE12" s="533">
        <v>2</v>
      </c>
      <c r="AF12" s="533">
        <v>2</v>
      </c>
      <c r="AG12" s="533">
        <v>0</v>
      </c>
      <c r="AH12" s="533">
        <v>1</v>
      </c>
      <c r="AI12" s="533">
        <v>0</v>
      </c>
      <c r="AJ12" s="533">
        <v>1</v>
      </c>
      <c r="AK12" s="533">
        <v>2</v>
      </c>
      <c r="AL12" s="533">
        <v>1</v>
      </c>
      <c r="AM12" s="533">
        <v>0</v>
      </c>
      <c r="AN12" s="533">
        <v>0</v>
      </c>
      <c r="AO12" s="533">
        <v>1</v>
      </c>
      <c r="AP12" s="533">
        <v>0</v>
      </c>
      <c r="AQ12" s="533">
        <v>0</v>
      </c>
      <c r="AR12" s="533">
        <v>1</v>
      </c>
      <c r="AS12" s="533">
        <v>1</v>
      </c>
      <c r="AT12" s="533">
        <v>0</v>
      </c>
      <c r="AU12" s="533">
        <v>0</v>
      </c>
      <c r="AV12" s="533">
        <v>1</v>
      </c>
      <c r="AW12" s="533">
        <v>0</v>
      </c>
      <c r="AX12" s="533">
        <v>0</v>
      </c>
      <c r="AY12" s="533">
        <v>0</v>
      </c>
      <c r="AZ12" s="533">
        <v>2</v>
      </c>
      <c r="BA12" s="533">
        <v>0</v>
      </c>
      <c r="BB12" s="533">
        <v>0</v>
      </c>
      <c r="BC12" s="533">
        <v>0</v>
      </c>
      <c r="BD12" s="533">
        <v>0</v>
      </c>
      <c r="BE12" s="533">
        <v>0</v>
      </c>
      <c r="BF12" s="533">
        <v>0</v>
      </c>
      <c r="BG12" s="533">
        <v>0</v>
      </c>
      <c r="BH12" s="533">
        <v>0</v>
      </c>
      <c r="BI12" s="533">
        <v>0</v>
      </c>
      <c r="BT12" s="533">
        <v>0</v>
      </c>
      <c r="BU12" s="533">
        <v>0</v>
      </c>
      <c r="BV12" s="533">
        <v>3</v>
      </c>
      <c r="BW12" s="533">
        <v>0</v>
      </c>
      <c r="BX12" s="533">
        <v>0</v>
      </c>
      <c r="BY12" s="533">
        <v>0</v>
      </c>
      <c r="BZ12" s="533">
        <v>1</v>
      </c>
      <c r="CA12" s="533">
        <v>1</v>
      </c>
      <c r="CB12" s="533">
        <v>0</v>
      </c>
      <c r="CC12" s="533">
        <v>0</v>
      </c>
      <c r="CD12" s="533">
        <v>1</v>
      </c>
      <c r="CE12" s="533">
        <v>4</v>
      </c>
      <c r="CF12" s="533">
        <v>3</v>
      </c>
      <c r="CG12" s="533">
        <v>1</v>
      </c>
      <c r="CH12" s="533">
        <v>0</v>
      </c>
      <c r="CI12" s="533">
        <v>0</v>
      </c>
      <c r="CJ12" s="533">
        <v>2</v>
      </c>
      <c r="CK12" s="533">
        <v>5</v>
      </c>
      <c r="CL12" s="533">
        <v>3</v>
      </c>
      <c r="CM12" s="533">
        <v>0</v>
      </c>
      <c r="CS12" s="533">
        <v>1</v>
      </c>
      <c r="CT12" s="533">
        <v>0</v>
      </c>
      <c r="CU12" s="533">
        <v>0</v>
      </c>
      <c r="CV12" s="533">
        <v>0</v>
      </c>
      <c r="CW12" s="533">
        <v>0</v>
      </c>
      <c r="DM12" s="533">
        <v>2</v>
      </c>
      <c r="DN12" s="533">
        <v>0</v>
      </c>
      <c r="DO12" s="533">
        <v>0</v>
      </c>
      <c r="DP12" s="533">
        <v>0</v>
      </c>
      <c r="DQ12" s="533">
        <v>0</v>
      </c>
      <c r="DR12" s="533">
        <v>1</v>
      </c>
      <c r="DS12" s="533">
        <v>0</v>
      </c>
      <c r="DT12" s="533">
        <v>0</v>
      </c>
      <c r="DU12" s="533">
        <v>0</v>
      </c>
      <c r="DV12" s="533">
        <v>0</v>
      </c>
      <c r="EL12" s="533">
        <v>0</v>
      </c>
      <c r="EM12" s="533">
        <v>0</v>
      </c>
      <c r="EN12" s="533">
        <v>0</v>
      </c>
      <c r="EO12" s="533">
        <v>0</v>
      </c>
      <c r="EP12" s="533">
        <v>0</v>
      </c>
      <c r="EX12" s="533">
        <v>290</v>
      </c>
      <c r="EY12" s="533">
        <v>400</v>
      </c>
      <c r="EZ12" s="533">
        <v>268</v>
      </c>
      <c r="FA12" s="533">
        <v>266</v>
      </c>
      <c r="FB12" s="533">
        <v>251</v>
      </c>
      <c r="FC12" s="533">
        <v>250</v>
      </c>
      <c r="FD12" s="533">
        <v>157</v>
      </c>
      <c r="FE12" s="533">
        <v>157</v>
      </c>
      <c r="FF12" s="533">
        <v>182</v>
      </c>
      <c r="FG12" s="533">
        <v>181</v>
      </c>
      <c r="FJ12" s="533">
        <v>231</v>
      </c>
      <c r="FK12" s="533">
        <v>231</v>
      </c>
      <c r="FL12" s="533">
        <v>359</v>
      </c>
      <c r="FM12" s="533">
        <v>402</v>
      </c>
      <c r="FO12" s="533">
        <v>346</v>
      </c>
      <c r="FS12" s="533">
        <v>636</v>
      </c>
      <c r="FT12" s="533">
        <v>586</v>
      </c>
      <c r="FX12" s="533">
        <v>441</v>
      </c>
    </row>
    <row r="13" spans="1:181" x14ac:dyDescent="0.25">
      <c r="A13" s="533" t="s">
        <v>2685</v>
      </c>
      <c r="L13" s="533">
        <v>2</v>
      </c>
      <c r="M13" s="533">
        <v>1</v>
      </c>
      <c r="N13" s="533">
        <v>1</v>
      </c>
      <c r="O13" s="533">
        <v>0</v>
      </c>
      <c r="P13" s="533">
        <v>0</v>
      </c>
      <c r="Q13" s="533">
        <v>0</v>
      </c>
      <c r="R13" s="533">
        <v>2</v>
      </c>
      <c r="S13" s="533">
        <v>5</v>
      </c>
      <c r="T13" s="533">
        <v>0</v>
      </c>
      <c r="U13" s="533">
        <v>0</v>
      </c>
      <c r="V13" s="533">
        <v>1</v>
      </c>
      <c r="W13" s="533">
        <v>0</v>
      </c>
      <c r="X13" s="533">
        <v>1</v>
      </c>
      <c r="Y13" s="533">
        <v>0</v>
      </c>
      <c r="Z13" s="533">
        <v>2</v>
      </c>
      <c r="AA13" s="533">
        <v>1</v>
      </c>
      <c r="AB13" s="533">
        <v>0</v>
      </c>
      <c r="AC13" s="533">
        <v>4</v>
      </c>
      <c r="AD13" s="533">
        <v>0</v>
      </c>
      <c r="AE13" s="533">
        <v>3</v>
      </c>
      <c r="AF13" s="533">
        <v>1</v>
      </c>
      <c r="AG13" s="533">
        <v>0</v>
      </c>
      <c r="AH13" s="533">
        <v>0</v>
      </c>
      <c r="AI13" s="533">
        <v>1</v>
      </c>
      <c r="AJ13" s="533">
        <v>1</v>
      </c>
      <c r="AK13" s="533">
        <v>4</v>
      </c>
      <c r="AL13" s="533">
        <v>0</v>
      </c>
      <c r="AM13" s="533">
        <v>1</v>
      </c>
      <c r="AN13" s="533">
        <v>0</v>
      </c>
      <c r="AO13" s="533">
        <v>0</v>
      </c>
      <c r="AP13" s="533">
        <v>1</v>
      </c>
      <c r="AQ13" s="533">
        <v>0</v>
      </c>
      <c r="AR13" s="533">
        <v>0</v>
      </c>
      <c r="AS13" s="533">
        <v>0</v>
      </c>
      <c r="AT13" s="533">
        <v>0</v>
      </c>
      <c r="AU13" s="533">
        <v>0</v>
      </c>
      <c r="AV13" s="533">
        <v>0</v>
      </c>
      <c r="AW13" s="533">
        <v>1</v>
      </c>
      <c r="AX13" s="533">
        <v>1</v>
      </c>
      <c r="AY13" s="533">
        <v>0</v>
      </c>
      <c r="AZ13" s="533">
        <v>1</v>
      </c>
      <c r="BA13" s="533">
        <v>0</v>
      </c>
      <c r="BB13" s="533">
        <v>1</v>
      </c>
      <c r="BC13" s="533">
        <v>0</v>
      </c>
      <c r="BD13" s="533">
        <v>0</v>
      </c>
      <c r="BE13" s="533">
        <v>0</v>
      </c>
      <c r="BF13" s="533">
        <v>0</v>
      </c>
      <c r="BG13" s="533">
        <v>0</v>
      </c>
      <c r="BH13" s="533">
        <v>0</v>
      </c>
      <c r="BI13" s="533">
        <v>0</v>
      </c>
      <c r="BT13" s="533">
        <v>1</v>
      </c>
      <c r="BU13" s="533">
        <v>0</v>
      </c>
      <c r="BV13" s="533">
        <v>2</v>
      </c>
      <c r="BW13" s="533">
        <v>0</v>
      </c>
      <c r="BX13" s="533">
        <v>3</v>
      </c>
      <c r="BY13" s="533">
        <v>2</v>
      </c>
      <c r="BZ13" s="533">
        <v>0</v>
      </c>
      <c r="CA13" s="533">
        <v>0</v>
      </c>
      <c r="CB13" s="533">
        <v>1</v>
      </c>
      <c r="CC13" s="533">
        <v>0</v>
      </c>
      <c r="CD13" s="533">
        <v>0</v>
      </c>
      <c r="CE13" s="533">
        <v>3</v>
      </c>
      <c r="CF13" s="533">
        <v>4</v>
      </c>
      <c r="CG13" s="533">
        <v>1</v>
      </c>
      <c r="CH13" s="533">
        <v>0</v>
      </c>
      <c r="CI13" s="533">
        <v>0</v>
      </c>
      <c r="CJ13" s="533">
        <v>2</v>
      </c>
      <c r="CK13" s="533">
        <v>3</v>
      </c>
      <c r="CL13" s="533">
        <v>1</v>
      </c>
      <c r="CM13" s="533">
        <v>0</v>
      </c>
      <c r="CS13" s="533">
        <v>2</v>
      </c>
      <c r="CT13" s="533">
        <v>0</v>
      </c>
      <c r="CU13" s="533">
        <v>0</v>
      </c>
      <c r="CV13" s="533">
        <v>0</v>
      </c>
      <c r="CW13" s="533">
        <v>0</v>
      </c>
      <c r="DM13" s="533">
        <v>1</v>
      </c>
      <c r="DN13" s="533">
        <v>0</v>
      </c>
      <c r="DO13" s="533">
        <v>0</v>
      </c>
      <c r="DP13" s="533">
        <v>0</v>
      </c>
      <c r="DQ13" s="533">
        <v>0</v>
      </c>
      <c r="DR13" s="533">
        <v>0</v>
      </c>
      <c r="DS13" s="533">
        <v>0</v>
      </c>
      <c r="DT13" s="533">
        <v>0</v>
      </c>
      <c r="DU13" s="533">
        <v>0</v>
      </c>
      <c r="DV13" s="533">
        <v>0</v>
      </c>
      <c r="EL13" s="533">
        <v>3</v>
      </c>
      <c r="EM13" s="533">
        <v>0</v>
      </c>
      <c r="EN13" s="533">
        <v>0</v>
      </c>
      <c r="EO13" s="533">
        <v>0</v>
      </c>
      <c r="EP13" s="533">
        <v>0</v>
      </c>
      <c r="EX13" s="533">
        <v>183</v>
      </c>
      <c r="EY13" s="533">
        <v>223</v>
      </c>
      <c r="EZ13" s="533">
        <v>233</v>
      </c>
      <c r="FA13" s="533">
        <v>243</v>
      </c>
      <c r="FB13" s="533">
        <v>221</v>
      </c>
      <c r="FC13" s="533">
        <v>223</v>
      </c>
      <c r="FD13" s="533">
        <v>126</v>
      </c>
      <c r="FE13" s="533">
        <v>126</v>
      </c>
      <c r="FF13" s="533">
        <v>230</v>
      </c>
      <c r="FG13" s="533">
        <v>257</v>
      </c>
      <c r="FJ13" s="533">
        <v>228</v>
      </c>
      <c r="FK13" s="533">
        <v>225</v>
      </c>
      <c r="FL13" s="533">
        <v>372</v>
      </c>
      <c r="FM13" s="533">
        <v>371</v>
      </c>
      <c r="FO13" s="533">
        <v>335</v>
      </c>
      <c r="FS13" s="533">
        <v>638</v>
      </c>
      <c r="FT13" s="533">
        <v>665</v>
      </c>
      <c r="FX13" s="533">
        <v>490</v>
      </c>
    </row>
    <row r="14" spans="1:181" x14ac:dyDescent="0.25">
      <c r="A14" s="533" t="s">
        <v>2686</v>
      </c>
      <c r="L14" s="533">
        <v>0</v>
      </c>
      <c r="M14" s="533">
        <v>0</v>
      </c>
      <c r="N14" s="533">
        <v>0</v>
      </c>
      <c r="O14" s="533">
        <v>0</v>
      </c>
      <c r="P14" s="533">
        <v>1</v>
      </c>
      <c r="Q14" s="533">
        <v>0</v>
      </c>
      <c r="R14" s="533">
        <v>0</v>
      </c>
      <c r="S14" s="533">
        <v>0</v>
      </c>
      <c r="T14" s="533">
        <v>0</v>
      </c>
      <c r="U14" s="533">
        <v>0</v>
      </c>
      <c r="V14" s="533">
        <v>0</v>
      </c>
      <c r="W14" s="533">
        <v>0</v>
      </c>
      <c r="X14" s="533">
        <v>0</v>
      </c>
      <c r="Y14" s="533">
        <v>0</v>
      </c>
      <c r="Z14" s="533">
        <v>0</v>
      </c>
      <c r="AA14" s="533">
        <v>0</v>
      </c>
      <c r="AB14" s="533">
        <v>0</v>
      </c>
      <c r="AC14" s="533">
        <v>2</v>
      </c>
      <c r="AD14" s="533">
        <v>0</v>
      </c>
      <c r="AE14" s="533">
        <v>0</v>
      </c>
      <c r="AF14" s="533">
        <v>0</v>
      </c>
      <c r="AG14" s="533">
        <v>1</v>
      </c>
      <c r="AH14" s="533">
        <v>0</v>
      </c>
      <c r="AI14" s="533">
        <v>1</v>
      </c>
      <c r="AJ14" s="533">
        <v>0</v>
      </c>
      <c r="AK14" s="533">
        <v>2</v>
      </c>
      <c r="AL14" s="533">
        <v>0</v>
      </c>
      <c r="AM14" s="533">
        <v>0</v>
      </c>
      <c r="AN14" s="533">
        <v>0</v>
      </c>
      <c r="AO14" s="533">
        <v>0</v>
      </c>
      <c r="AP14" s="533">
        <v>0</v>
      </c>
      <c r="AQ14" s="533">
        <v>1</v>
      </c>
      <c r="AR14" s="533">
        <v>0</v>
      </c>
      <c r="AS14" s="533">
        <v>0</v>
      </c>
      <c r="AT14" s="533">
        <v>0</v>
      </c>
      <c r="AU14" s="533">
        <v>0</v>
      </c>
      <c r="AV14" s="533">
        <v>1</v>
      </c>
      <c r="AW14" s="533">
        <v>0</v>
      </c>
      <c r="AX14" s="533">
        <v>0</v>
      </c>
      <c r="AY14" s="533">
        <v>0</v>
      </c>
      <c r="AZ14" s="533">
        <v>1</v>
      </c>
      <c r="BA14" s="533">
        <v>1</v>
      </c>
      <c r="BB14" s="533">
        <v>0</v>
      </c>
      <c r="BC14" s="533">
        <v>0</v>
      </c>
      <c r="BD14" s="533">
        <v>0</v>
      </c>
      <c r="BE14" s="533">
        <v>0</v>
      </c>
      <c r="BF14" s="533">
        <v>3</v>
      </c>
      <c r="BG14" s="533">
        <v>2</v>
      </c>
      <c r="BH14" s="533">
        <v>0</v>
      </c>
      <c r="BI14" s="533">
        <v>0</v>
      </c>
      <c r="BT14" s="533">
        <v>0</v>
      </c>
      <c r="BU14" s="533">
        <v>0</v>
      </c>
      <c r="BV14" s="533">
        <v>1</v>
      </c>
      <c r="BW14" s="533">
        <v>1</v>
      </c>
      <c r="BX14" s="533">
        <v>0</v>
      </c>
      <c r="BY14" s="533">
        <v>0</v>
      </c>
      <c r="BZ14" s="533">
        <v>1</v>
      </c>
      <c r="CA14" s="533">
        <v>1</v>
      </c>
      <c r="CB14" s="533">
        <v>0</v>
      </c>
      <c r="CC14" s="533">
        <v>0</v>
      </c>
      <c r="CD14" s="533">
        <v>0</v>
      </c>
      <c r="CE14" s="533">
        <v>0</v>
      </c>
      <c r="CF14" s="533">
        <v>1</v>
      </c>
      <c r="CG14" s="533">
        <v>1</v>
      </c>
      <c r="CH14" s="533">
        <v>0</v>
      </c>
      <c r="CI14" s="533">
        <v>0</v>
      </c>
      <c r="CJ14" s="533">
        <v>1</v>
      </c>
      <c r="CK14" s="533">
        <v>1</v>
      </c>
      <c r="CL14" s="533">
        <v>0</v>
      </c>
      <c r="CM14" s="533">
        <v>0</v>
      </c>
      <c r="CS14" s="533">
        <v>1</v>
      </c>
      <c r="CT14" s="533">
        <v>0</v>
      </c>
      <c r="CU14" s="533">
        <v>0</v>
      </c>
      <c r="CV14" s="533">
        <v>0</v>
      </c>
      <c r="CW14" s="533">
        <v>0</v>
      </c>
      <c r="CX14" s="533">
        <v>1</v>
      </c>
      <c r="CY14" s="533">
        <v>0</v>
      </c>
      <c r="CZ14" s="533">
        <v>0</v>
      </c>
      <c r="DA14" s="533">
        <v>0</v>
      </c>
      <c r="DB14" s="533">
        <v>0</v>
      </c>
      <c r="DC14" s="533">
        <v>3</v>
      </c>
      <c r="DD14" s="533">
        <v>0</v>
      </c>
      <c r="DE14" s="533">
        <v>0</v>
      </c>
      <c r="DF14" s="533">
        <v>0</v>
      </c>
      <c r="DG14" s="533">
        <v>0</v>
      </c>
      <c r="DR14" s="533">
        <v>0</v>
      </c>
      <c r="DS14" s="533">
        <v>0</v>
      </c>
      <c r="DT14" s="533">
        <v>0</v>
      </c>
      <c r="DU14" s="533">
        <v>0</v>
      </c>
      <c r="DV14" s="533">
        <v>0</v>
      </c>
      <c r="DW14" s="533">
        <v>0</v>
      </c>
      <c r="DX14" s="533">
        <v>0</v>
      </c>
      <c r="DY14" s="533">
        <v>0</v>
      </c>
      <c r="DZ14" s="533">
        <v>0</v>
      </c>
      <c r="EA14" s="533">
        <v>0</v>
      </c>
      <c r="EL14" s="533">
        <v>6</v>
      </c>
      <c r="EM14" s="533">
        <v>0</v>
      </c>
      <c r="EN14" s="533">
        <v>0</v>
      </c>
      <c r="EO14" s="533">
        <v>0</v>
      </c>
      <c r="EP14" s="533">
        <v>0</v>
      </c>
      <c r="EX14" s="533">
        <v>69</v>
      </c>
      <c r="EY14" s="533">
        <v>68</v>
      </c>
      <c r="EZ14" s="533">
        <v>97</v>
      </c>
      <c r="FA14" s="533">
        <v>99</v>
      </c>
      <c r="FB14" s="533">
        <v>72</v>
      </c>
      <c r="FC14" s="533">
        <v>72</v>
      </c>
      <c r="FD14" s="533">
        <v>69</v>
      </c>
      <c r="FE14" s="533">
        <v>68</v>
      </c>
      <c r="FF14" s="533">
        <v>95</v>
      </c>
      <c r="FG14" s="533">
        <v>96</v>
      </c>
      <c r="FJ14" s="533">
        <v>147</v>
      </c>
      <c r="FK14" s="533">
        <v>148</v>
      </c>
      <c r="FL14" s="533">
        <v>92</v>
      </c>
      <c r="FM14" s="533">
        <v>92</v>
      </c>
      <c r="FO14" s="533">
        <v>235</v>
      </c>
      <c r="FP14" s="533">
        <v>136</v>
      </c>
      <c r="FQ14" s="533">
        <v>209</v>
      </c>
      <c r="FT14" s="533">
        <v>10</v>
      </c>
      <c r="FU14" s="533">
        <v>135</v>
      </c>
      <c r="FX14" s="533">
        <v>180</v>
      </c>
    </row>
    <row r="15" spans="1:181" x14ac:dyDescent="0.25">
      <c r="A15" s="533" t="s">
        <v>2687</v>
      </c>
      <c r="L15" s="533">
        <v>1</v>
      </c>
      <c r="M15" s="533">
        <v>0</v>
      </c>
      <c r="N15" s="533">
        <v>0</v>
      </c>
      <c r="O15" s="533">
        <v>1</v>
      </c>
      <c r="P15" s="533">
        <v>0</v>
      </c>
      <c r="Q15" s="533">
        <v>0</v>
      </c>
      <c r="R15" s="533">
        <v>1</v>
      </c>
      <c r="S15" s="533">
        <v>0</v>
      </c>
      <c r="T15" s="533">
        <v>0</v>
      </c>
      <c r="U15" s="533">
        <v>0</v>
      </c>
      <c r="V15" s="533">
        <v>0</v>
      </c>
      <c r="W15" s="533">
        <v>1</v>
      </c>
      <c r="X15" s="533">
        <v>1</v>
      </c>
      <c r="Y15" s="533">
        <v>2</v>
      </c>
      <c r="Z15" s="533">
        <v>0</v>
      </c>
      <c r="AA15" s="533">
        <v>1</v>
      </c>
      <c r="AB15" s="533">
        <v>1</v>
      </c>
      <c r="AC15" s="533">
        <v>2</v>
      </c>
      <c r="AD15" s="533">
        <v>0</v>
      </c>
      <c r="AE15" s="533">
        <v>0</v>
      </c>
      <c r="AF15" s="533">
        <v>0</v>
      </c>
      <c r="AG15" s="533">
        <v>1</v>
      </c>
      <c r="AH15" s="533">
        <v>0</v>
      </c>
      <c r="AI15" s="533">
        <v>0</v>
      </c>
      <c r="AJ15" s="533">
        <v>2</v>
      </c>
      <c r="AK15" s="533">
        <v>4</v>
      </c>
      <c r="AL15" s="533">
        <v>1</v>
      </c>
      <c r="AM15" s="533">
        <v>0</v>
      </c>
      <c r="AN15" s="533">
        <v>0</v>
      </c>
      <c r="AO15" s="533">
        <v>1</v>
      </c>
      <c r="AP15" s="533">
        <v>0</v>
      </c>
      <c r="AQ15" s="533">
        <v>0</v>
      </c>
      <c r="AR15" s="533">
        <v>0</v>
      </c>
      <c r="AS15" s="533">
        <v>0</v>
      </c>
      <c r="AT15" s="533">
        <v>0</v>
      </c>
      <c r="AU15" s="533">
        <v>0</v>
      </c>
      <c r="AV15" s="533">
        <v>0</v>
      </c>
      <c r="AW15" s="533">
        <v>0</v>
      </c>
      <c r="AX15" s="533">
        <v>0</v>
      </c>
      <c r="AY15" s="533">
        <v>0</v>
      </c>
      <c r="AZ15" s="533">
        <v>7</v>
      </c>
      <c r="BA15" s="533">
        <v>1</v>
      </c>
      <c r="BB15" s="533">
        <v>2</v>
      </c>
      <c r="BC15" s="533">
        <v>1</v>
      </c>
      <c r="BD15" s="533">
        <v>1</v>
      </c>
      <c r="BE15" s="533">
        <v>2</v>
      </c>
      <c r="BF15" s="533">
        <v>3</v>
      </c>
      <c r="BG15" s="533">
        <v>2</v>
      </c>
      <c r="BH15" s="533">
        <v>3</v>
      </c>
      <c r="BI15" s="533">
        <v>1</v>
      </c>
      <c r="BT15" s="533">
        <v>2</v>
      </c>
      <c r="BU15" s="533">
        <v>1</v>
      </c>
      <c r="BV15" s="533">
        <v>2</v>
      </c>
      <c r="BW15" s="533">
        <v>2</v>
      </c>
      <c r="BX15" s="533">
        <v>1</v>
      </c>
      <c r="BY15" s="533">
        <v>0</v>
      </c>
      <c r="BZ15" s="533">
        <v>0</v>
      </c>
      <c r="CA15" s="533">
        <v>3</v>
      </c>
      <c r="CB15" s="533">
        <v>4</v>
      </c>
      <c r="CC15" s="533">
        <v>0</v>
      </c>
      <c r="CD15" s="533">
        <v>3</v>
      </c>
      <c r="CE15" s="533">
        <v>1</v>
      </c>
      <c r="CF15" s="533">
        <v>0</v>
      </c>
      <c r="CG15" s="533">
        <v>2</v>
      </c>
      <c r="CH15" s="533">
        <v>2</v>
      </c>
      <c r="CI15" s="533">
        <v>1</v>
      </c>
      <c r="CJ15" s="533">
        <v>4</v>
      </c>
      <c r="CK15" s="533">
        <v>1</v>
      </c>
      <c r="CL15" s="533">
        <v>3</v>
      </c>
      <c r="CM15" s="533">
        <v>1</v>
      </c>
      <c r="CS15" s="533">
        <v>2</v>
      </c>
      <c r="CT15" s="533">
        <v>0</v>
      </c>
      <c r="CU15" s="533">
        <v>0</v>
      </c>
      <c r="CV15" s="533">
        <v>0</v>
      </c>
      <c r="CW15" s="533">
        <v>0</v>
      </c>
      <c r="CX15" s="533">
        <v>2</v>
      </c>
      <c r="CY15" s="533">
        <v>0</v>
      </c>
      <c r="CZ15" s="533">
        <v>0</v>
      </c>
      <c r="DA15" s="533">
        <v>0</v>
      </c>
      <c r="DB15" s="533">
        <v>0</v>
      </c>
      <c r="DC15" s="533">
        <v>1</v>
      </c>
      <c r="DD15" s="533">
        <v>0</v>
      </c>
      <c r="DE15" s="533">
        <v>0</v>
      </c>
      <c r="DF15" s="533">
        <v>0</v>
      </c>
      <c r="DG15" s="533">
        <v>0</v>
      </c>
      <c r="DW15" s="533">
        <v>0</v>
      </c>
      <c r="DX15" s="533">
        <v>0</v>
      </c>
      <c r="DY15" s="533">
        <v>0</v>
      </c>
      <c r="DZ15" s="533">
        <v>0</v>
      </c>
      <c r="EA15" s="533">
        <v>0</v>
      </c>
      <c r="EG15" s="533">
        <v>4</v>
      </c>
      <c r="EH15" s="533">
        <v>0</v>
      </c>
      <c r="EI15" s="533">
        <v>0</v>
      </c>
      <c r="EJ15" s="533">
        <v>0</v>
      </c>
      <c r="EK15" s="533">
        <v>0</v>
      </c>
      <c r="EL15" s="533">
        <v>1</v>
      </c>
      <c r="EM15" s="533">
        <v>0</v>
      </c>
      <c r="EN15" s="533">
        <v>0</v>
      </c>
      <c r="EO15" s="533">
        <v>0</v>
      </c>
      <c r="EP15" s="533">
        <v>0</v>
      </c>
      <c r="EQ15" s="533">
        <v>1</v>
      </c>
      <c r="ER15" s="533">
        <v>0</v>
      </c>
      <c r="ES15" s="533">
        <v>0</v>
      </c>
      <c r="ET15" s="533">
        <v>0</v>
      </c>
      <c r="EU15" s="533">
        <v>0</v>
      </c>
      <c r="EX15" s="533">
        <v>242</v>
      </c>
      <c r="EY15" s="533">
        <v>242</v>
      </c>
      <c r="EZ15" s="533">
        <v>279</v>
      </c>
      <c r="FA15" s="533">
        <v>278</v>
      </c>
      <c r="FB15" s="533">
        <v>276</v>
      </c>
      <c r="FC15" s="533">
        <v>276</v>
      </c>
      <c r="FD15" s="533">
        <v>131</v>
      </c>
      <c r="FE15" s="533">
        <v>132</v>
      </c>
      <c r="FF15" s="533">
        <v>726</v>
      </c>
      <c r="FG15" s="533">
        <v>726</v>
      </c>
      <c r="FJ15" s="533">
        <v>642</v>
      </c>
      <c r="FK15" s="533">
        <v>645</v>
      </c>
      <c r="FL15" s="533">
        <v>397</v>
      </c>
      <c r="FM15" s="533">
        <v>398</v>
      </c>
      <c r="FO15" s="533">
        <v>361</v>
      </c>
      <c r="FP15" s="533">
        <v>351</v>
      </c>
      <c r="FQ15" s="533">
        <v>341</v>
      </c>
      <c r="FU15" s="533">
        <v>386</v>
      </c>
      <c r="FW15" s="533">
        <v>317</v>
      </c>
      <c r="FX15" s="533">
        <v>376</v>
      </c>
      <c r="FY15" s="533">
        <v>1</v>
      </c>
    </row>
    <row r="16" spans="1:181" x14ac:dyDescent="0.25">
      <c r="A16" s="533" t="s">
        <v>2688</v>
      </c>
      <c r="L16" s="533">
        <v>1</v>
      </c>
      <c r="M16" s="533">
        <v>0</v>
      </c>
      <c r="N16" s="533">
        <v>0</v>
      </c>
      <c r="O16" s="533">
        <v>0</v>
      </c>
      <c r="P16" s="533">
        <v>0</v>
      </c>
      <c r="Q16" s="533">
        <v>0</v>
      </c>
      <c r="R16" s="533">
        <v>0</v>
      </c>
      <c r="S16" s="533">
        <v>1</v>
      </c>
      <c r="T16" s="533">
        <v>0</v>
      </c>
      <c r="U16" s="533">
        <v>0</v>
      </c>
      <c r="V16" s="533">
        <v>1</v>
      </c>
      <c r="W16" s="533">
        <v>1</v>
      </c>
      <c r="X16" s="533">
        <v>3</v>
      </c>
      <c r="Y16" s="533">
        <v>0</v>
      </c>
      <c r="Z16" s="533">
        <v>2</v>
      </c>
      <c r="AA16" s="533">
        <v>0</v>
      </c>
      <c r="AB16" s="533">
        <v>0</v>
      </c>
      <c r="AC16" s="533">
        <v>2</v>
      </c>
      <c r="AD16" s="533">
        <v>0</v>
      </c>
      <c r="AE16" s="533">
        <v>2</v>
      </c>
      <c r="AF16" s="533">
        <v>1</v>
      </c>
      <c r="AG16" s="533">
        <v>0</v>
      </c>
      <c r="AH16" s="533">
        <v>0</v>
      </c>
      <c r="AI16" s="533">
        <v>0</v>
      </c>
      <c r="AJ16" s="533">
        <v>0</v>
      </c>
      <c r="AK16" s="533">
        <v>0</v>
      </c>
      <c r="AL16" s="533">
        <v>0</v>
      </c>
      <c r="AM16" s="533">
        <v>0</v>
      </c>
      <c r="AN16" s="533">
        <v>0</v>
      </c>
      <c r="AO16" s="533">
        <v>0</v>
      </c>
      <c r="AP16" s="533">
        <v>1</v>
      </c>
      <c r="AQ16" s="533">
        <v>0</v>
      </c>
      <c r="AR16" s="533">
        <v>1</v>
      </c>
      <c r="AS16" s="533">
        <v>0</v>
      </c>
      <c r="AT16" s="533">
        <v>0</v>
      </c>
      <c r="AU16" s="533">
        <v>0</v>
      </c>
      <c r="AV16" s="533">
        <v>0</v>
      </c>
      <c r="AW16" s="533">
        <v>0</v>
      </c>
      <c r="AX16" s="533">
        <v>1</v>
      </c>
      <c r="AY16" s="533">
        <v>0</v>
      </c>
      <c r="AZ16" s="533">
        <v>4</v>
      </c>
      <c r="BA16" s="533">
        <v>2</v>
      </c>
      <c r="BB16" s="533">
        <v>2</v>
      </c>
      <c r="BC16" s="533">
        <v>2</v>
      </c>
      <c r="BD16" s="533">
        <v>1</v>
      </c>
      <c r="BE16" s="533">
        <v>1</v>
      </c>
      <c r="BF16" s="533">
        <v>1</v>
      </c>
      <c r="BG16" s="533">
        <v>1</v>
      </c>
      <c r="BH16" s="533">
        <v>0</v>
      </c>
      <c r="BI16" s="533">
        <v>2</v>
      </c>
      <c r="BT16" s="533">
        <v>1</v>
      </c>
      <c r="BU16" s="533">
        <v>1</v>
      </c>
      <c r="BV16" s="533">
        <v>4</v>
      </c>
      <c r="BW16" s="533">
        <v>1</v>
      </c>
      <c r="BX16" s="533">
        <v>1</v>
      </c>
      <c r="BY16" s="533">
        <v>0</v>
      </c>
      <c r="BZ16" s="533">
        <v>0</v>
      </c>
      <c r="CA16" s="533">
        <v>6</v>
      </c>
      <c r="CB16" s="533">
        <v>1</v>
      </c>
      <c r="CC16" s="533">
        <v>1</v>
      </c>
      <c r="CD16" s="533">
        <v>4</v>
      </c>
      <c r="CE16" s="533">
        <v>7</v>
      </c>
      <c r="CF16" s="533">
        <v>5</v>
      </c>
      <c r="CG16" s="533">
        <v>2</v>
      </c>
      <c r="CH16" s="533">
        <v>3</v>
      </c>
      <c r="CI16" s="533">
        <v>0</v>
      </c>
      <c r="CJ16" s="533">
        <v>8</v>
      </c>
      <c r="CK16" s="533">
        <v>1</v>
      </c>
      <c r="CL16" s="533">
        <v>1</v>
      </c>
      <c r="CM16" s="533">
        <v>0</v>
      </c>
      <c r="CS16" s="533">
        <v>1</v>
      </c>
      <c r="CT16" s="533">
        <v>0</v>
      </c>
      <c r="CU16" s="533">
        <v>0</v>
      </c>
      <c r="CV16" s="533">
        <v>0</v>
      </c>
      <c r="CW16" s="533">
        <v>0</v>
      </c>
      <c r="CX16" s="533">
        <v>0</v>
      </c>
      <c r="CY16" s="533">
        <v>0</v>
      </c>
      <c r="CZ16" s="533">
        <v>0</v>
      </c>
      <c r="DA16" s="533">
        <v>0</v>
      </c>
      <c r="DB16" s="533">
        <v>0</v>
      </c>
      <c r="DC16" s="533">
        <v>1</v>
      </c>
      <c r="DD16" s="533">
        <v>0</v>
      </c>
      <c r="DE16" s="533">
        <v>0</v>
      </c>
      <c r="DF16" s="533">
        <v>0</v>
      </c>
      <c r="DG16" s="533">
        <v>0</v>
      </c>
      <c r="DM16" s="533">
        <v>0</v>
      </c>
      <c r="DN16" s="533">
        <v>0</v>
      </c>
      <c r="DO16" s="533">
        <v>0</v>
      </c>
      <c r="DP16" s="533">
        <v>0</v>
      </c>
      <c r="DQ16" s="533">
        <v>0</v>
      </c>
      <c r="DW16" s="533">
        <v>0</v>
      </c>
      <c r="DX16" s="533">
        <v>0</v>
      </c>
      <c r="DY16" s="533">
        <v>0</v>
      </c>
      <c r="DZ16" s="533">
        <v>0</v>
      </c>
      <c r="EA16" s="533">
        <v>0</v>
      </c>
      <c r="EG16" s="533">
        <v>2</v>
      </c>
      <c r="EH16" s="533">
        <v>0</v>
      </c>
      <c r="EI16" s="533">
        <v>0</v>
      </c>
      <c r="EJ16" s="533">
        <v>0</v>
      </c>
      <c r="EK16" s="533">
        <v>0</v>
      </c>
      <c r="EL16" s="533">
        <v>2</v>
      </c>
      <c r="EM16" s="533">
        <v>0</v>
      </c>
      <c r="EN16" s="533">
        <v>0</v>
      </c>
      <c r="EO16" s="533">
        <v>0</v>
      </c>
      <c r="EP16" s="533">
        <v>0</v>
      </c>
      <c r="EX16" s="533">
        <v>179</v>
      </c>
      <c r="EY16" s="533">
        <v>179</v>
      </c>
      <c r="EZ16" s="533">
        <v>312</v>
      </c>
      <c r="FA16" s="533">
        <v>310</v>
      </c>
      <c r="FB16" s="533">
        <v>210</v>
      </c>
      <c r="FC16" s="533">
        <v>210</v>
      </c>
      <c r="FD16" s="533">
        <v>120</v>
      </c>
      <c r="FE16" s="533">
        <v>120</v>
      </c>
      <c r="FF16" s="533">
        <v>748</v>
      </c>
      <c r="FG16" s="533">
        <v>750</v>
      </c>
      <c r="FJ16" s="533">
        <v>683</v>
      </c>
      <c r="FK16" s="533">
        <v>681</v>
      </c>
      <c r="FL16" s="533">
        <v>444</v>
      </c>
      <c r="FM16" s="533">
        <v>324</v>
      </c>
      <c r="FO16" s="533">
        <v>49</v>
      </c>
      <c r="FP16" s="533">
        <v>450</v>
      </c>
      <c r="FQ16" s="533">
        <v>170</v>
      </c>
      <c r="FS16" s="533">
        <v>290</v>
      </c>
      <c r="FU16" s="533">
        <v>478</v>
      </c>
      <c r="FW16" s="533">
        <v>512</v>
      </c>
      <c r="FX16" s="533">
        <v>541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E70DBD"/>
  </sheetPr>
  <dimension ref="A1:AZ115"/>
  <sheetViews>
    <sheetView workbookViewId="0">
      <selection activeCell="D1" sqref="D1:F1"/>
    </sheetView>
  </sheetViews>
  <sheetFormatPr defaultColWidth="9.140625" defaultRowHeight="15" x14ac:dyDescent="0.25"/>
  <cols>
    <col min="1" max="1" width="18.140625" style="22" customWidth="1"/>
    <col min="2" max="2" width="15.7109375" style="22" customWidth="1"/>
    <col min="3" max="46" width="15.5703125" style="22" customWidth="1"/>
    <col min="47" max="16384" width="9.140625" style="22"/>
  </cols>
  <sheetData>
    <row r="1" spans="1:44" ht="15" customHeight="1" thickBot="1" x14ac:dyDescent="0.3">
      <c r="A1" s="43" t="s">
        <v>6</v>
      </c>
      <c r="B1" s="44">
        <f>DATEVALUE(LEFT(OP_DATA!A7,10))</f>
        <v>44085</v>
      </c>
      <c r="C1" s="45" t="str">
        <f>MID(OP_DATA!A7,11,6)</f>
        <v xml:space="preserve"> 01:00</v>
      </c>
      <c r="D1" s="578" t="s">
        <v>211</v>
      </c>
      <c r="E1" s="582"/>
      <c r="F1" s="582"/>
      <c r="G1" s="614" t="str">
        <f ca="1">'Site Setup'!J7</f>
        <v/>
      </c>
      <c r="H1" s="614"/>
      <c r="I1" s="485" t="str">
        <f ca="1">IF(AND(G1="",I2=""),"","**ERROR**")</f>
        <v>**ERROR**</v>
      </c>
      <c r="J1" s="46" t="s">
        <v>32</v>
      </c>
      <c r="K1" s="47" t="str">
        <f ca="1">'Site Setup'!$R$5</f>
        <v>DSM5</v>
      </c>
      <c r="L1" s="22" t="s">
        <v>156</v>
      </c>
      <c r="M1" s="20" t="s">
        <v>330</v>
      </c>
      <c r="N1" s="141" t="str">
        <f ca="1">'Site Setup'!C17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T12H&amp;EndTime1=-PT0H&amp;TZ=CST6CDT@TZ%3A%20CST6CDT</v>
      </c>
      <c r="O1" s="563" t="s">
        <v>48</v>
      </c>
      <c r="P1" s="565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  <c r="AP1" s="486"/>
      <c r="AQ1" s="486"/>
      <c r="AR1" s="486"/>
    </row>
    <row r="2" spans="1:44" ht="15" customHeight="1" thickBot="1" x14ac:dyDescent="0.3">
      <c r="A2" s="49" t="s">
        <v>7</v>
      </c>
      <c r="B2" s="50">
        <f>DATEVALUE(LEFT(LOOKUP(2,1/(OP_DATA!A:A&lt;&gt;""),OP_DATA!A:A),10))</f>
        <v>44091</v>
      </c>
      <c r="C2" s="51" t="str">
        <f>MID(LOOKUP(2,1/(OP_DATA!A:A&lt;&gt;""),OP_DATA!A:A),11,6)</f>
        <v xml:space="preserve"> 01:00</v>
      </c>
      <c r="D2" s="611" t="s">
        <v>179</v>
      </c>
      <c r="E2" s="612"/>
      <c r="F2" s="612"/>
      <c r="G2" s="613" t="str">
        <f>'Site Setup'!J8</f>
        <v>**SLAM and OP Data Time Ranges are different**</v>
      </c>
      <c r="H2" s="613"/>
      <c r="I2" s="485" t="str">
        <f>'Site Setup'!F13</f>
        <v>DSM5 ≠ GEG1</v>
      </c>
      <c r="J2" s="52" t="s">
        <v>27</v>
      </c>
      <c r="K2" s="53" t="str">
        <f>"Data = "&amp;'Site Setup'!F8</f>
        <v>Data = GEG1</v>
      </c>
      <c r="L2" s="22" t="s">
        <v>157</v>
      </c>
      <c r="M2" s="196" t="s">
        <v>331</v>
      </c>
      <c r="N2" s="197" t="str">
        <f ca="1">'Site Setup'!C18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8D&amp;EndTime1=-PT0H&amp;TZ=CST6CDT@TZ%3A%20CST6CDT</v>
      </c>
      <c r="O2" s="566" t="s">
        <v>48</v>
      </c>
      <c r="P2" s="568"/>
      <c r="Q2" s="486"/>
      <c r="R2" s="486"/>
      <c r="S2" s="486"/>
      <c r="T2" s="486"/>
      <c r="U2" s="486"/>
      <c r="V2" s="486"/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6"/>
      <c r="AM2" s="486"/>
      <c r="AN2" s="486"/>
      <c r="AO2" s="486"/>
      <c r="AP2" s="486"/>
      <c r="AQ2" s="486"/>
      <c r="AR2" s="486"/>
    </row>
    <row r="3" spans="1:44" ht="16.5" thickBot="1" x14ac:dyDescent="0.3">
      <c r="A3" s="229" t="s">
        <v>197</v>
      </c>
      <c r="B3" s="232" t="s">
        <v>14</v>
      </c>
      <c r="C3" s="56" t="s">
        <v>13</v>
      </c>
      <c r="D3" s="55" t="s">
        <v>47</v>
      </c>
      <c r="E3" s="54" t="s">
        <v>197</v>
      </c>
      <c r="F3" s="55" t="s">
        <v>14</v>
      </c>
      <c r="G3" s="56" t="s">
        <v>13</v>
      </c>
      <c r="H3" s="57" t="s">
        <v>47</v>
      </c>
      <c r="I3" s="490"/>
      <c r="J3" s="58" t="s">
        <v>34</v>
      </c>
      <c r="K3" s="59">
        <f>'Site Setup'!B13</f>
        <v>0.53</v>
      </c>
      <c r="L3" s="22" t="s">
        <v>226</v>
      </c>
      <c r="M3" s="280" t="s">
        <v>159</v>
      </c>
      <c r="N3" s="283" t="str">
        <f>HYPERLINK('Site Setup'!E28)</f>
        <v/>
      </c>
      <c r="O3" s="570" t="str">
        <f>'Site Setup'!D28</f>
        <v>___ - One Week</v>
      </c>
      <c r="P3" s="571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6"/>
      <c r="AQ3" s="486"/>
      <c r="AR3" s="486"/>
    </row>
    <row r="4" spans="1:44" ht="16.5" thickBot="1" x14ac:dyDescent="0.3">
      <c r="A4" s="224" t="s">
        <v>518</v>
      </c>
      <c r="B4" s="225" t="e">
        <f ca="1">C33</f>
        <v>#DIV/0!</v>
      </c>
      <c r="C4" s="61" t="str">
        <f>CONCATENATE("&lt; ",'Site Setup'!$K46*100,"%")</f>
        <v>&lt; 0.05%</v>
      </c>
      <c r="D4" s="253" t="e">
        <f ca="1">'Site Setup'!K46-B4</f>
        <v>#DIV/0!</v>
      </c>
      <c r="E4" s="224" t="s">
        <v>190</v>
      </c>
      <c r="F4" s="225" t="e">
        <f ca="1">K33</f>
        <v>#DIV/0!</v>
      </c>
      <c r="G4" s="226" t="str">
        <f>CONCATENATE("&lt; ",'Site Setup'!$K52*100,"%")</f>
        <v>&lt; 0.02%</v>
      </c>
      <c r="H4" s="62" t="e">
        <f ca="1">'Site Setup'!K52-F4</f>
        <v>#DIV/0!</v>
      </c>
      <c r="I4" s="421"/>
      <c r="J4" s="589" t="s">
        <v>28</v>
      </c>
      <c r="K4" s="590"/>
      <c r="L4" s="194" t="s">
        <v>151</v>
      </c>
      <c r="M4" s="281" t="s">
        <v>159</v>
      </c>
      <c r="N4" s="284" t="str">
        <f>HYPERLINK('Site Setup'!E29)</f>
        <v/>
      </c>
      <c r="O4" s="610" t="str">
        <f>'Site Setup'!D29</f>
        <v>___ - Yesterday</v>
      </c>
      <c r="P4" s="574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86"/>
      <c r="AL4" s="486"/>
      <c r="AM4" s="486"/>
      <c r="AN4" s="486"/>
      <c r="AO4" s="486"/>
      <c r="AP4" s="486"/>
      <c r="AQ4" s="486"/>
      <c r="AR4" s="486"/>
    </row>
    <row r="5" spans="1:44" ht="15.75" x14ac:dyDescent="0.25">
      <c r="A5" s="142" t="s">
        <v>186</v>
      </c>
      <c r="B5" s="60" t="e">
        <f ca="1">F33</f>
        <v>#DIV/0!</v>
      </c>
      <c r="C5" s="61" t="str">
        <f>CONCATENATE("&lt; ",'Site Setup'!$K47*100,"%")</f>
        <v>&lt; 0.04%</v>
      </c>
      <c r="D5" s="63" t="e">
        <f ca="1">'Site Setup'!K47-B5</f>
        <v>#DIV/0!</v>
      </c>
      <c r="E5" s="142" t="s">
        <v>188</v>
      </c>
      <c r="F5" s="60" t="e">
        <f ca="1">L33</f>
        <v>#DIV/0!</v>
      </c>
      <c r="G5" s="61" t="str">
        <f>CONCATENATE("&lt; ",'Site Setup'!$K53*100,"%")</f>
        <v>&lt; 0.02%</v>
      </c>
      <c r="H5" s="63" t="e">
        <f ca="1">'Site Setup'!K53-F5</f>
        <v>#DIV/0!</v>
      </c>
      <c r="I5" s="421"/>
      <c r="J5" s="591" t="s">
        <v>37</v>
      </c>
      <c r="K5" s="592"/>
      <c r="L5" s="195" t="s">
        <v>56</v>
      </c>
      <c r="M5" s="281" t="s">
        <v>159</v>
      </c>
      <c r="N5" s="284" t="str">
        <f>HYPERLINK('Site Setup'!E30)</f>
        <v/>
      </c>
      <c r="O5" s="610" t="str">
        <f>'Site Setup'!D30</f>
        <v>___ - 8hr</v>
      </c>
      <c r="P5" s="574"/>
      <c r="Q5" s="486"/>
      <c r="R5" s="486"/>
      <c r="S5" s="486"/>
      <c r="T5" s="486"/>
      <c r="U5" s="486"/>
      <c r="V5" s="486"/>
      <c r="W5" s="486"/>
      <c r="X5" s="486"/>
      <c r="Y5" s="486"/>
      <c r="Z5" s="486"/>
      <c r="AA5" s="486"/>
      <c r="AB5" s="486"/>
      <c r="AC5" s="486"/>
      <c r="AD5" s="486"/>
      <c r="AE5" s="486"/>
      <c r="AF5" s="486"/>
      <c r="AG5" s="486"/>
      <c r="AH5" s="486"/>
      <c r="AI5" s="486"/>
      <c r="AJ5" s="486"/>
      <c r="AK5" s="486"/>
      <c r="AL5" s="486"/>
      <c r="AM5" s="486"/>
      <c r="AN5" s="486"/>
      <c r="AO5" s="486"/>
      <c r="AP5" s="486"/>
      <c r="AQ5" s="486"/>
      <c r="AR5" s="486"/>
    </row>
    <row r="6" spans="1:44" ht="16.5" thickBot="1" x14ac:dyDescent="0.3">
      <c r="A6" s="143" t="s">
        <v>187</v>
      </c>
      <c r="B6" s="60" t="e">
        <f ca="1">G33</f>
        <v>#DIV/0!</v>
      </c>
      <c r="C6" s="61" t="str">
        <f>CONCATENATE("&lt; ",'Site Setup'!$K48*100,"%")</f>
        <v>&lt; 0.95%</v>
      </c>
      <c r="D6" s="63" t="e">
        <f ca="1">'Site Setup'!K48-B6</f>
        <v>#DIV/0!</v>
      </c>
      <c r="E6" s="143" t="s">
        <v>189</v>
      </c>
      <c r="F6" s="60" t="e">
        <f ca="1">M33</f>
        <v>#DIV/0!</v>
      </c>
      <c r="G6" s="61" t="str">
        <f>CONCATENATE("&lt; ",'Site Setup'!$K54*100,"%")</f>
        <v>&lt; 0.02%</v>
      </c>
      <c r="H6" s="63" t="e">
        <f ca="1">'Site Setup'!K54-F6</f>
        <v>#DIV/0!</v>
      </c>
      <c r="I6" s="421"/>
      <c r="J6" s="593" t="s">
        <v>29</v>
      </c>
      <c r="K6" s="594"/>
      <c r="L6" s="187" t="s">
        <v>119</v>
      </c>
      <c r="M6" s="282" t="s">
        <v>159</v>
      </c>
      <c r="N6" s="285" t="str">
        <f>HYPERLINK('Site Setup'!E31)</f>
        <v/>
      </c>
      <c r="O6" s="609" t="str">
        <f>'Site Setup'!D31</f>
        <v>___ - 10hr</v>
      </c>
      <c r="P6" s="577"/>
      <c r="Q6" s="486"/>
      <c r="R6" s="486"/>
      <c r="S6" s="486"/>
      <c r="T6" s="486"/>
      <c r="U6" s="486"/>
      <c r="V6" s="486"/>
      <c r="W6" s="486"/>
      <c r="X6" s="486"/>
      <c r="Y6" s="486"/>
      <c r="Z6" s="486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6"/>
      <c r="AP6" s="486"/>
      <c r="AQ6" s="486"/>
      <c r="AR6" s="486"/>
    </row>
    <row r="7" spans="1:44" ht="16.5" thickBot="1" x14ac:dyDescent="0.3">
      <c r="A7" s="230" t="s">
        <v>195</v>
      </c>
      <c r="B7" s="233" t="e">
        <f ca="1">H33</f>
        <v>#DIV/0!</v>
      </c>
      <c r="C7" s="61" t="str">
        <f>CONCATENATE("&lt; ",'Site Setup'!$K49*100,"%")</f>
        <v>&lt; 6%</v>
      </c>
      <c r="D7" s="63" t="e">
        <f ca="1">'Site Setup'!K49-B7</f>
        <v>#DIV/0!</v>
      </c>
      <c r="E7" s="144" t="s">
        <v>191</v>
      </c>
      <c r="F7" s="60" t="e">
        <f ca="1">N33</f>
        <v>#DIV/0!</v>
      </c>
      <c r="G7" s="61" t="str">
        <f>CONCATENATE("&lt; ",'Site Setup'!$K55*100,"%")</f>
        <v>&lt; 0.03%</v>
      </c>
      <c r="H7" s="63" t="e">
        <f ca="1">'Site Setup'!K55-F7</f>
        <v>#DIV/0!</v>
      </c>
      <c r="I7" s="421"/>
      <c r="J7" s="595" t="s">
        <v>35</v>
      </c>
      <c r="K7" s="596"/>
      <c r="L7" s="186" t="s">
        <v>152</v>
      </c>
      <c r="M7" s="486"/>
      <c r="N7" s="486"/>
      <c r="O7" s="486"/>
      <c r="P7" s="486"/>
      <c r="Q7" s="486"/>
      <c r="R7" s="486"/>
      <c r="S7" s="486"/>
      <c r="T7" s="486"/>
      <c r="U7" s="486"/>
      <c r="V7" s="486"/>
      <c r="W7" s="486"/>
      <c r="X7" s="486"/>
      <c r="Y7" s="486"/>
      <c r="Z7" s="486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86"/>
      <c r="AM7" s="486"/>
      <c r="AN7" s="486"/>
      <c r="AO7" s="486"/>
      <c r="AP7" s="486"/>
      <c r="AQ7" s="486"/>
      <c r="AR7" s="486"/>
    </row>
    <row r="8" spans="1:44" ht="16.5" thickBot="1" x14ac:dyDescent="0.3">
      <c r="A8" s="231" t="s">
        <v>185</v>
      </c>
      <c r="B8" s="167" t="e">
        <f ca="1">I33</f>
        <v>#DIV/0!</v>
      </c>
      <c r="C8" s="168" t="str">
        <f>CONCATENATE("&lt; ",'Site Setup'!$K50*100,"%")</f>
        <v>&lt; 0.02%</v>
      </c>
      <c r="D8" s="228" t="e">
        <f ca="1">'Site Setup'!K50-B8</f>
        <v>#DIV/0!</v>
      </c>
      <c r="E8" s="249" t="s">
        <v>192</v>
      </c>
      <c r="F8" s="60" t="e">
        <f ca="1">O33</f>
        <v>#DIV/0!</v>
      </c>
      <c r="G8" s="64" t="str">
        <f>CONCATENATE("&lt; ",'Site Setup'!$K56*100,"%")</f>
        <v>&lt; 0.03%</v>
      </c>
      <c r="H8" s="63" t="e">
        <f ca="1">'Site Setup'!K56-F8</f>
        <v>#DIV/0!</v>
      </c>
      <c r="I8" s="586" t="str">
        <f>'Site Setup'!K1</f>
        <v>Revision 5.21 | 09/18/20 | Bryce Steffens</v>
      </c>
      <c r="J8" s="587"/>
      <c r="K8" s="588"/>
      <c r="L8" s="188" t="s">
        <v>56</v>
      </c>
      <c r="M8" s="486"/>
      <c r="N8" s="486"/>
      <c r="O8" s="486"/>
      <c r="P8" s="486"/>
      <c r="Q8" s="486"/>
      <c r="R8" s="486"/>
      <c r="S8" s="486"/>
      <c r="T8" s="486"/>
      <c r="U8" s="486"/>
      <c r="V8" s="486"/>
      <c r="W8" s="486"/>
      <c r="X8" s="486"/>
      <c r="Y8" s="486"/>
      <c r="Z8" s="486"/>
      <c r="AA8" s="486"/>
      <c r="AB8" s="486"/>
      <c r="AC8" s="486"/>
      <c r="AD8" s="486"/>
      <c r="AE8" s="486"/>
      <c r="AF8" s="486"/>
      <c r="AG8" s="486"/>
      <c r="AH8" s="486"/>
      <c r="AI8" s="486"/>
      <c r="AJ8" s="486"/>
      <c r="AK8" s="486"/>
      <c r="AL8" s="486"/>
      <c r="AM8" s="486"/>
      <c r="AN8" s="486"/>
      <c r="AO8" s="486"/>
      <c r="AP8" s="486"/>
      <c r="AQ8" s="486"/>
      <c r="AR8" s="486"/>
    </row>
    <row r="9" spans="1:44" ht="16.5" thickBot="1" x14ac:dyDescent="0.3">
      <c r="A9" s="547" t="s">
        <v>526</v>
      </c>
      <c r="B9" s="167" t="e">
        <f ca="1">J33</f>
        <v>#DIV/0!</v>
      </c>
      <c r="C9" s="168" t="str">
        <f>CONCATENATE("&lt; ",'Site Setup'!$K51*100,"%")</f>
        <v>&lt; 0.1%</v>
      </c>
      <c r="D9" s="228" t="e">
        <f ca="1">'Site Setup'!K51-B9</f>
        <v>#DIV/0!</v>
      </c>
      <c r="E9" s="247" t="s">
        <v>216</v>
      </c>
      <c r="F9" s="60" t="e">
        <f ca="1">P33</f>
        <v>#DIV/0!</v>
      </c>
      <c r="G9" s="168" t="str">
        <f>CONCATENATE("&lt; ",'Site Setup'!$K57*100,"%")</f>
        <v>&lt; 0.03%</v>
      </c>
      <c r="H9" s="248" t="e">
        <f ca="1">'Site Setup'!K57-F9</f>
        <v>#DIV/0!</v>
      </c>
      <c r="I9" s="586" t="str">
        <f>"--Data "&amp;RIGHT(OP_DATA!B1,LEN(OP_DATA!B1)-SEARCH(",Period=",OP_DATA!B1))</f>
        <v>--Data Period=OneDay</v>
      </c>
      <c r="J9" s="587"/>
      <c r="K9" s="588"/>
      <c r="L9" s="189"/>
      <c r="M9" s="486"/>
      <c r="N9" s="486"/>
      <c r="O9" s="486"/>
      <c r="P9" s="486"/>
      <c r="Q9" s="486"/>
      <c r="R9" s="486"/>
      <c r="S9" s="486"/>
      <c r="T9" s="486"/>
      <c r="U9" s="486"/>
      <c r="V9" s="486"/>
      <c r="W9" s="486"/>
      <c r="X9" s="486"/>
      <c r="Y9" s="486"/>
      <c r="Z9" s="486"/>
      <c r="AA9" s="486"/>
      <c r="AB9" s="486"/>
      <c r="AC9" s="486"/>
      <c r="AD9" s="486"/>
      <c r="AE9" s="486"/>
      <c r="AF9" s="486"/>
      <c r="AG9" s="486"/>
      <c r="AH9" s="486"/>
      <c r="AI9" s="486"/>
      <c r="AJ9" s="486"/>
      <c r="AK9" s="486"/>
      <c r="AL9" s="486"/>
      <c r="AM9" s="486"/>
      <c r="AN9" s="486"/>
      <c r="AO9" s="486"/>
      <c r="AP9" s="486"/>
      <c r="AQ9" s="486"/>
      <c r="AR9" s="486"/>
    </row>
    <row r="10" spans="1:44" ht="15.75" x14ac:dyDescent="0.25">
      <c r="A10" s="504"/>
      <c r="B10" s="72" t="s">
        <v>60</v>
      </c>
      <c r="C10" s="73" t="e">
        <f ca="1">_xlfn.STDEV.S(C13:C32)</f>
        <v>#DIV/0!</v>
      </c>
      <c r="D10" s="73" t="e">
        <f ca="1">_xlfn.STDEV.S(D13:D32)</f>
        <v>#DIV/0!</v>
      </c>
      <c r="E10" s="73" t="e">
        <f ca="1">_xlfn.STDEV.S(E13:E32)</f>
        <v>#DIV/0!</v>
      </c>
      <c r="F10" s="73" t="e">
        <f t="shared" ref="F10:I10" ca="1" si="0">_xlfn.STDEV.S(F13:F32)</f>
        <v>#DIV/0!</v>
      </c>
      <c r="G10" s="73" t="e">
        <f t="shared" ca="1" si="0"/>
        <v>#DIV/0!</v>
      </c>
      <c r="H10" s="73" t="e">
        <f t="shared" ca="1" si="0"/>
        <v>#DIV/0!</v>
      </c>
      <c r="I10" s="73" t="e">
        <f t="shared" ca="1" si="0"/>
        <v>#DIV/0!</v>
      </c>
      <c r="J10" s="73" t="e">
        <f t="shared" ref="J10" ca="1" si="1">_xlfn.STDEV.S(J13:J32)</f>
        <v>#DIV/0!</v>
      </c>
      <c r="K10" s="73" t="e">
        <f t="shared" ref="K10:AI10" ca="1" si="2">_xlfn.STDEV.S(K13:K32)</f>
        <v>#DIV/0!</v>
      </c>
      <c r="L10" s="73" t="e">
        <f t="shared" ca="1" si="2"/>
        <v>#DIV/0!</v>
      </c>
      <c r="M10" s="73" t="e">
        <f t="shared" ca="1" si="2"/>
        <v>#DIV/0!</v>
      </c>
      <c r="N10" s="73" t="e">
        <f t="shared" ca="1" si="2"/>
        <v>#DIV/0!</v>
      </c>
      <c r="O10" s="73" t="e">
        <f t="shared" ca="1" si="2"/>
        <v>#DIV/0!</v>
      </c>
      <c r="P10" s="73" t="e">
        <f t="shared" ca="1" si="2"/>
        <v>#DIV/0!</v>
      </c>
      <c r="Q10" s="73" t="e">
        <f t="shared" ca="1" si="2"/>
        <v>#DIV/0!</v>
      </c>
      <c r="R10" s="73" t="e">
        <f t="shared" ca="1" si="2"/>
        <v>#DIV/0!</v>
      </c>
      <c r="S10" s="73" t="e">
        <f t="shared" ca="1" si="2"/>
        <v>#DIV/0!</v>
      </c>
      <c r="T10" s="73" t="e">
        <f t="shared" ca="1" si="2"/>
        <v>#DIV/0!</v>
      </c>
      <c r="U10" s="73" t="e">
        <f t="shared" ca="1" si="2"/>
        <v>#DIV/0!</v>
      </c>
      <c r="V10" s="73" t="e">
        <f t="shared" ca="1" si="2"/>
        <v>#DIV/0!</v>
      </c>
      <c r="W10" s="73" t="e">
        <f t="shared" ca="1" si="2"/>
        <v>#DIV/0!</v>
      </c>
      <c r="X10" s="73" t="e">
        <f t="shared" ca="1" si="2"/>
        <v>#DIV/0!</v>
      </c>
      <c r="Y10" s="73" t="e">
        <f t="shared" ca="1" si="2"/>
        <v>#DIV/0!</v>
      </c>
      <c r="Z10" s="73" t="e">
        <f t="shared" ca="1" si="2"/>
        <v>#DIV/0!</v>
      </c>
      <c r="AA10" s="73" t="e">
        <f t="shared" ca="1" si="2"/>
        <v>#DIV/0!</v>
      </c>
      <c r="AB10" s="73" t="e">
        <f t="shared" ca="1" si="2"/>
        <v>#DIV/0!</v>
      </c>
      <c r="AC10" s="73" t="e">
        <f t="shared" ca="1" si="2"/>
        <v>#DIV/0!</v>
      </c>
      <c r="AD10" s="73" t="e">
        <f t="shared" ca="1" si="2"/>
        <v>#DIV/0!</v>
      </c>
      <c r="AE10" s="73" t="e">
        <f t="shared" ca="1" si="2"/>
        <v>#DIV/0!</v>
      </c>
      <c r="AF10" s="73" t="e">
        <f t="shared" ca="1" si="2"/>
        <v>#DIV/0!</v>
      </c>
      <c r="AG10" s="73" t="e">
        <f t="shared" ca="1" si="2"/>
        <v>#DIV/0!</v>
      </c>
      <c r="AH10" s="73" t="e">
        <f t="shared" ca="1" si="2"/>
        <v>#DIV/0!</v>
      </c>
      <c r="AI10" s="73" t="e">
        <f t="shared" ca="1" si="2"/>
        <v>#DIV/0!</v>
      </c>
      <c r="AJ10" s="73" t="e">
        <f t="shared" ref="AJ10" ca="1" si="3">_xlfn.STDEV.S(AJ13:AJ32)</f>
        <v>#DIV/0!</v>
      </c>
      <c r="AK10" s="73" t="e">
        <f t="shared" ref="AK10:AQ10" ca="1" si="4">_xlfn.STDEV.S(AK13:AK32)</f>
        <v>#DIV/0!</v>
      </c>
      <c r="AL10" s="73" t="e">
        <f t="shared" ca="1" si="4"/>
        <v>#DIV/0!</v>
      </c>
      <c r="AM10" s="73" t="e">
        <f t="shared" ca="1" si="4"/>
        <v>#DIV/0!</v>
      </c>
      <c r="AN10" s="73" t="e">
        <f t="shared" ca="1" si="4"/>
        <v>#DIV/0!</v>
      </c>
      <c r="AO10" s="73" t="e">
        <f t="shared" ca="1" si="4"/>
        <v>#DIV/0!</v>
      </c>
      <c r="AP10" s="73" t="e">
        <f t="shared" ca="1" si="4"/>
        <v>#DIV/0!</v>
      </c>
      <c r="AQ10" s="73" t="e">
        <f t="shared" ca="1" si="4"/>
        <v>#DIV/0!</v>
      </c>
      <c r="AR10" s="75" t="s">
        <v>225</v>
      </c>
    </row>
    <row r="11" spans="1:44" ht="16.5" thickBot="1" x14ac:dyDescent="0.3">
      <c r="A11" s="159" t="s">
        <v>114</v>
      </c>
      <c r="B11" s="76">
        <f>'Site Setup'!$B$11</f>
        <v>10</v>
      </c>
      <c r="C11" s="77" t="e">
        <f ca="1">AVERAGE(C13:C32)</f>
        <v>#DIV/0!</v>
      </c>
      <c r="D11" s="77" t="e">
        <f ca="1">AVERAGE(D13:D32)</f>
        <v>#DIV/0!</v>
      </c>
      <c r="E11" s="77" t="e">
        <f ca="1">AVERAGE(E13:E32)</f>
        <v>#DIV/0!</v>
      </c>
      <c r="F11" s="77" t="e">
        <f t="shared" ref="F11:I11" ca="1" si="5">AVERAGE(F13:F32)</f>
        <v>#DIV/0!</v>
      </c>
      <c r="G11" s="77" t="e">
        <f t="shared" ca="1" si="5"/>
        <v>#DIV/0!</v>
      </c>
      <c r="H11" s="77" t="e">
        <f t="shared" ca="1" si="5"/>
        <v>#DIV/0!</v>
      </c>
      <c r="I11" s="77" t="e">
        <f t="shared" ca="1" si="5"/>
        <v>#DIV/0!</v>
      </c>
      <c r="J11" s="77" t="e">
        <f t="shared" ref="J11" ca="1" si="6">AVERAGE(J13:J32)</f>
        <v>#DIV/0!</v>
      </c>
      <c r="K11" s="77" t="e">
        <f t="shared" ref="K11:AI11" ca="1" si="7">AVERAGE(K13:K32)</f>
        <v>#DIV/0!</v>
      </c>
      <c r="L11" s="77" t="e">
        <f t="shared" ca="1" si="7"/>
        <v>#DIV/0!</v>
      </c>
      <c r="M11" s="77" t="e">
        <f t="shared" ca="1" si="7"/>
        <v>#DIV/0!</v>
      </c>
      <c r="N11" s="77" t="e">
        <f t="shared" ca="1" si="7"/>
        <v>#DIV/0!</v>
      </c>
      <c r="O11" s="77" t="e">
        <f t="shared" ca="1" si="7"/>
        <v>#DIV/0!</v>
      </c>
      <c r="P11" s="77" t="e">
        <f t="shared" ca="1" si="7"/>
        <v>#DIV/0!</v>
      </c>
      <c r="Q11" s="77" t="e">
        <f t="shared" ca="1" si="7"/>
        <v>#DIV/0!</v>
      </c>
      <c r="R11" s="77" t="e">
        <f t="shared" ca="1" si="7"/>
        <v>#DIV/0!</v>
      </c>
      <c r="S11" s="77" t="e">
        <f t="shared" ca="1" si="7"/>
        <v>#DIV/0!</v>
      </c>
      <c r="T11" s="77" t="e">
        <f t="shared" ca="1" si="7"/>
        <v>#DIV/0!</v>
      </c>
      <c r="U11" s="77" t="e">
        <f t="shared" ca="1" si="7"/>
        <v>#DIV/0!</v>
      </c>
      <c r="V11" s="77" t="e">
        <f t="shared" ca="1" si="7"/>
        <v>#DIV/0!</v>
      </c>
      <c r="W11" s="77" t="e">
        <f t="shared" ca="1" si="7"/>
        <v>#DIV/0!</v>
      </c>
      <c r="X11" s="77" t="e">
        <f t="shared" ca="1" si="7"/>
        <v>#DIV/0!</v>
      </c>
      <c r="Y11" s="77" t="e">
        <f t="shared" ca="1" si="7"/>
        <v>#DIV/0!</v>
      </c>
      <c r="Z11" s="77" t="e">
        <f t="shared" ca="1" si="7"/>
        <v>#DIV/0!</v>
      </c>
      <c r="AA11" s="77" t="e">
        <f t="shared" ca="1" si="7"/>
        <v>#DIV/0!</v>
      </c>
      <c r="AB11" s="77" t="e">
        <f t="shared" ca="1" si="7"/>
        <v>#DIV/0!</v>
      </c>
      <c r="AC11" s="77" t="e">
        <f t="shared" ca="1" si="7"/>
        <v>#DIV/0!</v>
      </c>
      <c r="AD11" s="77" t="e">
        <f t="shared" ca="1" si="7"/>
        <v>#DIV/0!</v>
      </c>
      <c r="AE11" s="77" t="e">
        <f t="shared" ca="1" si="7"/>
        <v>#DIV/0!</v>
      </c>
      <c r="AF11" s="77" t="e">
        <f t="shared" ca="1" si="7"/>
        <v>#DIV/0!</v>
      </c>
      <c r="AG11" s="77" t="e">
        <f t="shared" ca="1" si="7"/>
        <v>#DIV/0!</v>
      </c>
      <c r="AH11" s="77" t="e">
        <f t="shared" ca="1" si="7"/>
        <v>#DIV/0!</v>
      </c>
      <c r="AI11" s="77" t="e">
        <f t="shared" ca="1" si="7"/>
        <v>#DIV/0!</v>
      </c>
      <c r="AJ11" s="77" t="e">
        <f t="shared" ref="AJ11" ca="1" si="8">AVERAGE(AJ13:AJ32)</f>
        <v>#DIV/0!</v>
      </c>
      <c r="AK11" s="77" t="e">
        <f t="shared" ref="AK11:AQ11" ca="1" si="9">AVERAGE(AK13:AK32)</f>
        <v>#DIV/0!</v>
      </c>
      <c r="AL11" s="77" t="e">
        <f t="shared" ca="1" si="9"/>
        <v>#DIV/0!</v>
      </c>
      <c r="AM11" s="77" t="e">
        <f t="shared" ca="1" si="9"/>
        <v>#DIV/0!</v>
      </c>
      <c r="AN11" s="77" t="e">
        <f t="shared" ca="1" si="9"/>
        <v>#DIV/0!</v>
      </c>
      <c r="AO11" s="77" t="e">
        <f t="shared" ca="1" si="9"/>
        <v>#DIV/0!</v>
      </c>
      <c r="AP11" s="77" t="e">
        <f t="shared" ca="1" si="9"/>
        <v>#DIV/0!</v>
      </c>
      <c r="AQ11" s="77" t="e">
        <f t="shared" ca="1" si="9"/>
        <v>#DIV/0!</v>
      </c>
      <c r="AR11" s="79" t="s">
        <v>38</v>
      </c>
    </row>
    <row r="12" spans="1:44" ht="16.5" thickBot="1" x14ac:dyDescent="0.3">
      <c r="A12" s="80" t="s">
        <v>56</v>
      </c>
      <c r="B12" s="131" t="s">
        <v>19</v>
      </c>
      <c r="C12" s="286" t="str">
        <f ca="1">HYPERLINK('Site Setup'!$Y$3&amp;'Site Setup'!$Z$3&amp;'Site Setup'!AA3,'Site Setup'!AA3)</f>
        <v>MissingHazmatLabel</v>
      </c>
      <c r="D12" s="512" t="str">
        <f ca="1">HYPERLINK('Site Setup'!$Y$3&amp;'Site Setup'!$Z$3&amp;'Site Setup'!AB3,'Site Setup'!AB3)</f>
        <v>ExtraHazmatLabel</v>
      </c>
      <c r="E12" s="512" t="str">
        <f ca="1">HYPERLINK('Site Setup'!$Y$3&amp;'Site Setup'!$Z$3&amp;'Site Setup'!AC3,'Site Setup'!AC3)</f>
        <v>NonShippableHazmat</v>
      </c>
      <c r="F12" s="287" t="str">
        <f ca="1">HYPERLINK('Site Setup'!$Y$3&amp;'Site Setup'!$Z$3&amp;'Site Setup'!AD3,'Site Setup'!AD3)</f>
        <v>LargeBoxFail</v>
      </c>
      <c r="G12" s="288" t="str">
        <f ca="1">HYPERLINK('Site Setup'!$Y$3&amp;'Site Setup'!$Z$3&amp;'Site Setup'!AE3,'Site Setup'!AE3)</f>
        <v>WeightOutOfTolerance</v>
      </c>
      <c r="H12" s="289" t="str">
        <f ca="1">HYPERLINK('Site Setup'!$Y$3&amp;'Site Setup'!$Z$3&amp;'Site Setup'!AF3,'Site Setup'!AF3)</f>
        <v>StopToAppy</v>
      </c>
      <c r="I12" s="290" t="str">
        <f ca="1">HYPERLINK('Site Setup'!$Y$3&amp;'Site Setup'!$Z$3&amp;'Site Setup'!AG3,'Site Setup'!AG3)</f>
        <v>AutoFlushFailure</v>
      </c>
      <c r="J12" s="546" t="str">
        <f ca="1">HYPERLINK('Site Setup'!$Y$3&amp;'Site Setup'!$Z$3&amp;'Site Setup'!AH3,'Site Setup'!AH3)</f>
        <v>NoSorterAvailable</v>
      </c>
      <c r="K12" s="286" t="str">
        <f ca="1">HYPERLINK('Site Setup'!$Y$3&amp;'Site Setup'!$Z$3&amp;'Site Setup'!AI3,'Site Setup'!AI3)</f>
        <v>BufferzoneLostRetry</v>
      </c>
      <c r="L12" s="287" t="str">
        <f ca="1">HYPERLINK('Site Setup'!$Y$3&amp;'Site Setup'!$Z$3&amp;'Site Setup'!AJ3,'Site Setup'!AJ3)</f>
        <v>Apply1lostretry</v>
      </c>
      <c r="M12" s="288" t="str">
        <f ca="1">HYPERLINK('Site Setup'!$Y$3&amp;'Site Setup'!$Z$3&amp;'Site Setup'!AK3,'Site Setup'!AK3)</f>
        <v>Apply2lostretry</v>
      </c>
      <c r="N12" s="290" t="str">
        <f ca="1">HYPERLINK('Site Setup'!$Y$3&amp;'Site Setup'!$Z$3&amp;'Site Setup'!AL3,'Site Setup'!AL3)</f>
        <v>VerifyZoneLostRetry</v>
      </c>
      <c r="O12" s="150" t="str">
        <f ca="1">HYPERLINK('Site Setup'!$Y$3&amp;'Site Setup'!$Z$3&amp;'Site Setup'!AM3,'Site Setup'!AM3)</f>
        <v>KODivertFailed</v>
      </c>
      <c r="P12" s="217" t="str">
        <f ca="1">HYPERLINK('Site Setup'!$Y$3&amp;'Site Setup'!$Z$3&amp;'Site Setup'!AN3,'Site Setup'!AN3)</f>
        <v>Divert2Failed</v>
      </c>
      <c r="Q12" s="261" t="str">
        <f ca="1">HYPERLINK('Site Setup'!$Y$3&amp;'Site Setup'!$Z$3&amp;'Site Setup'!AO3,'Site Setup'!AO3)</f>
        <v>JamAtMeter1</v>
      </c>
      <c r="R12" s="261" t="str">
        <f ca="1">HYPERLINK('Site Setup'!$Y$3&amp;'Site Setup'!$Z$3&amp;'Site Setup'!AP3,'Site Setup'!AP3)</f>
        <v>JamAtMeter2Exit</v>
      </c>
      <c r="S12" s="261" t="str">
        <f ca="1">HYPERLINK('Site Setup'!$Y$3&amp;'Site Setup'!$Z$3&amp;'Site Setup'!AQ3,'Site Setup'!AQ3)</f>
        <v>JamAtScaleInd</v>
      </c>
      <c r="T12" s="261" t="str">
        <f ca="1">HYPERLINK('Site Setup'!$Y$3&amp;'Site Setup'!$Z$3&amp;'Site Setup'!AR3,'Site Setup'!AR3)</f>
        <v>JamAtScaleExitPE</v>
      </c>
      <c r="U12" s="261" t="str">
        <f ca="1">HYPERLINK('Site Setup'!$Y$3&amp;'Site Setup'!$Z$3&amp;'Site Setup'!AS3,'Site Setup'!AS3)</f>
        <v>JamAtApply1Xfr</v>
      </c>
      <c r="V12" s="261" t="str">
        <f ca="1">HYPERLINK('Site Setup'!$Y$3&amp;'Site Setup'!$Z$3&amp;'Site Setup'!AT3,'Site Setup'!AT3)</f>
        <v>JamAtApply2Xfr</v>
      </c>
      <c r="W12" s="261" t="str">
        <f ca="1">HYPERLINK('Site Setup'!$Y$3&amp;'Site Setup'!$Z$3&amp;'Site Setup'!AU3,'Site Setup'!AU3)</f>
        <v>JamAtVerifyInd</v>
      </c>
      <c r="X12" s="261" t="str">
        <f ca="1">HYPERLINK('Site Setup'!$Y$3&amp;'Site Setup'!$Z$3&amp;'Site Setup'!AV3,'Site Setup'!AV3)</f>
        <v>JamAtDivert1</v>
      </c>
      <c r="Y12" s="261" t="str">
        <f ca="1">HYPERLINK('Site Setup'!$Y$3&amp;'Site Setup'!$Z$3&amp;'Site Setup'!AW3,'Site Setup'!AW3)</f>
        <v>JamAtDivert2Chute</v>
      </c>
      <c r="Z12" s="261" t="str">
        <f ca="1">HYPERLINK('Site Setup'!$Y$3&amp;'Site Setup'!$Z$3&amp;'Site Setup'!AX3,'Site Setup'!AX3)</f>
        <v>JamAtDivert2Tkwy</v>
      </c>
      <c r="AA12" s="261" t="str">
        <f ca="1">HYPERLINK('Site Setup'!$Y$3&amp;'Site Setup'!$Z$3&amp;'Site Setup'!AY3,'Site Setup'!AY3)</f>
        <v>JamAtStraightExit</v>
      </c>
      <c r="AB12" s="261" t="str">
        <f ca="1">HYPERLINK('Site Setup'!$Y$3&amp;'Site Setup'!$Z$3&amp;'Site Setup'!AZ3,'Site Setup'!AZ3)</f>
        <v>FlatOnDivert2Tkwy</v>
      </c>
      <c r="AC12" s="260" t="str">
        <f ca="1">HYPERLINK('Site Setup'!$Y$3&amp;'Site Setup'!$Z$3&amp;'Site Setup'!BA3,'Site Setup'!BA3)</f>
        <v>LPFailOnLostRtry</v>
      </c>
      <c r="AD12" s="260" t="str">
        <f ca="1">HYPERLINK('Site Setup'!$Y$3&amp;'Site Setup'!$Z$3&amp;'Site Setup'!BB3,'Site Setup'!BB3)</f>
        <v>LostPkgsAtBuffer</v>
      </c>
      <c r="AE12" s="260" t="str">
        <f ca="1">HYPERLINK('Site Setup'!$Y$3&amp;'Site Setup'!$Z$3&amp;'Site Setup'!BC3,'Site Setup'!BC3)</f>
        <v>LostPkgsApply1Ind</v>
      </c>
      <c r="AF12" s="260" t="str">
        <f ca="1">HYPERLINK('Site Setup'!$Y$3&amp;'Site Setup'!$Z$3&amp;'Site Setup'!BD3,'Site Setup'!BD3)</f>
        <v>LostPkgsApply2Ind</v>
      </c>
      <c r="AG12" s="260" t="str">
        <f ca="1">HYPERLINK('Site Setup'!$Y$3&amp;'Site Setup'!$Z$3&amp;'Site Setup'!BE3,'Site Setup'!BE3)</f>
        <v>LostPkgsVerifyInd</v>
      </c>
      <c r="AH12" s="260" t="str">
        <f ca="1">HYPERLINK('Site Setup'!$Y$3&amp;'Site Setup'!$Z$3&amp;'Site Setup'!BF3,'Site Setup'!BF3)</f>
        <v>Apply1FailedRelease</v>
      </c>
      <c r="AI12" s="260" t="str">
        <f ca="1">HYPERLINK('Site Setup'!$Y$3&amp;'Site Setup'!$Z$3&amp;'Site Setup'!BG3,'Site Setup'!BG3)</f>
        <v>Apply2FailedRelease</v>
      </c>
      <c r="AJ12" s="260" t="str">
        <f ca="1">HYPERLINK('Site Setup'!$Y$3&amp;'Site Setup'!$Z$3&amp;'Site Setup'!BH3,'Site Setup'!BH3)</f>
        <v>AutoFlushing</v>
      </c>
      <c r="AK12" s="217" t="str">
        <f ca="1">HYPERLINK('Site Setup'!$Y$3&amp;'Site Setup'!$Z$3&amp;'Site Setup'!BI3,'Site Setup'!BI3)</f>
        <v>1FrequentVacFailure</v>
      </c>
      <c r="AL12" s="217" t="str">
        <f ca="1">HYPERLINK('Site Setup'!$Y$3&amp;'Site Setup'!$Z$3&amp;'Site Setup'!BJ3,'Site Setup'!BJ3)</f>
        <v>2FrequentVacFailure</v>
      </c>
      <c r="AM12" s="217" t="str">
        <f ca="1">HYPERLINK('Site Setup'!$Y$3&amp;'Site Setup'!$Z$3&amp;'Site Setup'!BK3,'Site Setup'!BK3)</f>
        <v>1NoLabelOnTamp</v>
      </c>
      <c r="AN12" s="217" t="str">
        <f ca="1">HYPERLINK('Site Setup'!$Y$3&amp;'Site Setup'!$Z$3&amp;'Site Setup'!BL3,'Site Setup'!BL3)</f>
        <v>2NoLabelOnTamp</v>
      </c>
      <c r="AO12" s="262" t="str">
        <f ca="1">HYPERLINK('Site Setup'!$Y$3&amp;'Site Setup'!$Z$3&amp;'Site Setup'!BM3,'Site Setup'!BM3)</f>
        <v>1ScannerOutOfSync</v>
      </c>
      <c r="AP12" s="262" t="str">
        <f ca="1">HYPERLINK('Site Setup'!$Y$3&amp;'Site Setup'!$Z$3&amp;'Site Setup'!BN3,'Site Setup'!BN3)</f>
        <v>2ScannerOutOfSync</v>
      </c>
      <c r="AQ12" s="262" t="str">
        <f ca="1">HYPERLINK('Site Setup'!$Y$3&amp;'Site Setup'!$Z$3&amp;'Site Setup'!BO3,'Site Setup'!BO3)</f>
        <v>EventServerOffline</v>
      </c>
      <c r="AR12" s="81" t="s">
        <v>61</v>
      </c>
    </row>
    <row r="13" spans="1:44" ht="16.5" thickBot="1" x14ac:dyDescent="0.3">
      <c r="A13" s="82" t="str">
        <f ca="1">IF('Site Setup'!$B39 = "N/A","N/A",'Site Setup'!$A39)</f>
        <v>SLAM101 Line 1</v>
      </c>
      <c r="B13" s="83">
        <f t="shared" ref="B13:B32" ca="1" si="10">B40</f>
        <v>0</v>
      </c>
      <c r="C13" s="84" t="str">
        <f ca="1">IF($B13&lt;'Site Setup'!$B$11,"",IFERROR((C40+D40)/$B40,0))</f>
        <v/>
      </c>
      <c r="D13" s="84" t="str">
        <f ca="1">IF($B13&lt;'Site Setup'!$B$11,"",IFERROR((E40+F40)/$B40,0))</f>
        <v/>
      </c>
      <c r="E13" s="84" t="str">
        <f ca="1">IF($B13&lt;'Site Setup'!$B$11,"",IFERROR((G40+H40)/$B40,0))</f>
        <v/>
      </c>
      <c r="F13" s="84" t="str">
        <f ca="1">IF($B13&lt;'Site Setup'!$B$11,"",IFERROR((I40+J40)/$B40,0))</f>
        <v/>
      </c>
      <c r="G13" s="84" t="str">
        <f ca="1">IF($B13&lt;'Site Setup'!$B$11,"",IFERROR((K40+L40)/$B40,0))</f>
        <v/>
      </c>
      <c r="H13" s="84" t="str">
        <f ca="1">IF($B13&lt;'Site Setup'!$B$11,"",IFERROR((M40+N40)/$B40,0))</f>
        <v/>
      </c>
      <c r="I13" s="84" t="str">
        <f ca="1">IF($B13&lt;'Site Setup'!$B$11,"",IFERROR((O40+P40)/$B40,0))</f>
        <v/>
      </c>
      <c r="J13" s="84" t="str">
        <f ca="1">IF($B13&lt;'Site Setup'!$B$11,"",IFERROR((Q40+R40)/$B40,0))</f>
        <v/>
      </c>
      <c r="K13" s="84" t="str">
        <f ca="1">IF($B13&lt;'Site Setup'!$B$11,"",IFERROR((S40)/$B40,0))</f>
        <v/>
      </c>
      <c r="L13" s="84" t="str">
        <f ca="1">IF($B13&lt;'Site Setup'!$B$11,"",IFERROR((T40)/$B40,0))</f>
        <v/>
      </c>
      <c r="M13" s="84" t="str">
        <f ca="1">IF($B13&lt;'Site Setup'!$B$11,"",IFERROR((U40)/$B40,0))</f>
        <v/>
      </c>
      <c r="N13" s="84" t="str">
        <f ca="1">IF($B13&lt;'Site Setup'!$B$11,"",IFERROR((V40)/$B40,0))</f>
        <v/>
      </c>
      <c r="O13" s="84" t="str">
        <f ca="1">IF($B13&lt;'Site Setup'!$B$11,"",IFERROR((W40)/$B40,0))</f>
        <v/>
      </c>
      <c r="P13" s="84" t="str">
        <f ca="1">IF($B13&lt;'Site Setup'!$B$11,"",IFERROR((X40)/$B40,0))</f>
        <v/>
      </c>
      <c r="Q13" s="84" t="str">
        <f ca="1">IF($B13&lt;'Site Setup'!$B$11,"",IFERROR((Y40)/$B40,0))</f>
        <v/>
      </c>
      <c r="R13" s="84" t="str">
        <f ca="1">IF($B13&lt;'Site Setup'!$B$11,"",IFERROR((Z40)/$B40,0))</f>
        <v/>
      </c>
      <c r="S13" s="84" t="str">
        <f ca="1">IF($B13&lt;'Site Setup'!$B$11,"",IFERROR((AA40)/$B40,0))</f>
        <v/>
      </c>
      <c r="T13" s="84" t="str">
        <f ca="1">IF($B13&lt;'Site Setup'!$B$11,"",IFERROR((AB40)/$B40,0))</f>
        <v/>
      </c>
      <c r="U13" s="84" t="str">
        <f ca="1">IF($B13&lt;'Site Setup'!$B$11,"",IFERROR((AC40)/$B40,0))</f>
        <v/>
      </c>
      <c r="V13" s="84" t="str">
        <f ca="1">IF($B13&lt;'Site Setup'!$B$11,"",IFERROR((AD40)/$B40,0))</f>
        <v/>
      </c>
      <c r="W13" s="84" t="str">
        <f ca="1">IF($B13&lt;'Site Setup'!$B$11,"",IFERROR((AE40)/$B40,0))</f>
        <v/>
      </c>
      <c r="X13" s="84" t="str">
        <f ca="1">IF($B13&lt;'Site Setup'!$B$11,"",IFERROR((AF40)/$B40,0))</f>
        <v/>
      </c>
      <c r="Y13" s="84" t="str">
        <f ca="1">IF($B13&lt;'Site Setup'!$B$11,"",IFERROR((AG40)/$B40,0))</f>
        <v/>
      </c>
      <c r="Z13" s="84" t="str">
        <f ca="1">IF($B13&lt;'Site Setup'!$B$11,"",IFERROR((AH40)/$B40,0))</f>
        <v/>
      </c>
      <c r="AA13" s="84" t="str">
        <f ca="1">IF($B13&lt;'Site Setup'!$B$11,"",IFERROR((AI40)/$B40,0))</f>
        <v/>
      </c>
      <c r="AB13" s="84" t="str">
        <f ca="1">IF($B13&lt;'Site Setup'!$B$11,"",IFERROR((AJ40)/$B40,0))</f>
        <v/>
      </c>
      <c r="AC13" s="84" t="str">
        <f ca="1">IF($B13&lt;'Site Setup'!$B$11,"",IFERROR((AK40)/$B40,0))</f>
        <v/>
      </c>
      <c r="AD13" s="84" t="str">
        <f ca="1">IF($B13&lt;'Site Setup'!$B$11,"",IFERROR((AL40)/$B40,0))</f>
        <v/>
      </c>
      <c r="AE13" s="84" t="str">
        <f ca="1">IF($B13&lt;'Site Setup'!$B$11,"",IFERROR((AM40)/$B40,0))</f>
        <v/>
      </c>
      <c r="AF13" s="84" t="str">
        <f ca="1">IF($B13&lt;'Site Setup'!$B$11,"",IFERROR((AN40)/$B40,0))</f>
        <v/>
      </c>
      <c r="AG13" s="84" t="str">
        <f ca="1">IF($B13&lt;'Site Setup'!$B$11,"",IFERROR((AO40)/$B40,0))</f>
        <v/>
      </c>
      <c r="AH13" s="84" t="str">
        <f ca="1">IF($B13&lt;'Site Setup'!$B$11,"",IFERROR((AP40)/$B40,0))</f>
        <v/>
      </c>
      <c r="AI13" s="84" t="str">
        <f ca="1">IF($B13&lt;'Site Setup'!$B$11,"",IFERROR((AQ40)/$B40,0))</f>
        <v/>
      </c>
      <c r="AJ13" s="84" t="str">
        <f ca="1">IF($B13&lt;'Site Setup'!$B$11,"",IFERROR((AR40)/$B40,0))</f>
        <v/>
      </c>
      <c r="AK13" s="84" t="str">
        <f ca="1">IF($B13&lt;'Site Setup'!$B$11,"",IFERROR((AS40)/$B40,0))</f>
        <v/>
      </c>
      <c r="AL13" s="84" t="str">
        <f ca="1">IF($B13&lt;'Site Setup'!$B$11,"",IFERROR((AT40)/$B40,0))</f>
        <v/>
      </c>
      <c r="AM13" s="84" t="str">
        <f ca="1">IF($B13&lt;'Site Setup'!$B$11,"",IFERROR((AU40)/$B40,0))</f>
        <v/>
      </c>
      <c r="AN13" s="84" t="str">
        <f ca="1">IF($B13&lt;'Site Setup'!$B$11,"",IFERROR((AV40)/$B40,0))</f>
        <v/>
      </c>
      <c r="AO13" s="84" t="str">
        <f ca="1">IF($B13&lt;'Site Setup'!$B$11,"",IFERROR((AW40)/$B40,0))</f>
        <v/>
      </c>
      <c r="AP13" s="84" t="str">
        <f ca="1">IF($B13&lt;'Site Setup'!$B$11,"",IFERROR((AX40)/$B40,0))</f>
        <v/>
      </c>
      <c r="AQ13" s="84" t="str">
        <f ca="1">IF($B13&lt;'Site Setup'!$B$11,"",IFERROR((AY40)/$B40,0))</f>
        <v/>
      </c>
      <c r="AR13" s="86">
        <f>'Site Setup'!D39</f>
        <v>0</v>
      </c>
    </row>
    <row r="14" spans="1:44" ht="16.5" thickBot="1" x14ac:dyDescent="0.3">
      <c r="A14" s="82" t="str">
        <f ca="1">IF('Site Setup'!$B40 = "N/A","N/A",'Site Setup'!$A40)</f>
        <v>SLAM102 Line 2</v>
      </c>
      <c r="B14" s="83">
        <f t="shared" ca="1" si="10"/>
        <v>0</v>
      </c>
      <c r="C14" s="84" t="str">
        <f ca="1">IF($B14&lt;'Site Setup'!$B$11,"",IFERROR((C41+D41)/$B41,0))</f>
        <v/>
      </c>
      <c r="D14" s="84" t="str">
        <f ca="1">IF($B14&lt;'Site Setup'!$B$11,"",IFERROR((E41+F41)/$B41,0))</f>
        <v/>
      </c>
      <c r="E14" s="84" t="str">
        <f ca="1">IF($B14&lt;'Site Setup'!$B$11,"",IFERROR((G41+H41)/$B41,0))</f>
        <v/>
      </c>
      <c r="F14" s="84" t="str">
        <f ca="1">IF($B14&lt;'Site Setup'!$B$11,"",IFERROR((I41+J41)/$B41,0))</f>
        <v/>
      </c>
      <c r="G14" s="84" t="str">
        <f ca="1">IF($B14&lt;'Site Setup'!$B$11,"",IFERROR((K41+L41)/$B41,0))</f>
        <v/>
      </c>
      <c r="H14" s="84" t="str">
        <f ca="1">IF($B14&lt;'Site Setup'!$B$11,"",IFERROR((M41+N41)/$B41,0))</f>
        <v/>
      </c>
      <c r="I14" s="84" t="str">
        <f ca="1">IF($B14&lt;'Site Setup'!$B$11,"",IFERROR((O41+P41)/$B41,0))</f>
        <v/>
      </c>
      <c r="J14" s="84" t="str">
        <f ca="1">IF($B14&lt;'Site Setup'!$B$11,"",IFERROR((Q41+R41)/$B41,0))</f>
        <v/>
      </c>
      <c r="K14" s="84" t="str">
        <f ca="1">IF($B14&lt;'Site Setup'!$B$11,"",IFERROR((S41)/$B41,0))</f>
        <v/>
      </c>
      <c r="L14" s="84" t="str">
        <f ca="1">IF($B14&lt;'Site Setup'!$B$11,"",IFERROR((T41)/$B41,0))</f>
        <v/>
      </c>
      <c r="M14" s="84" t="str">
        <f ca="1">IF($B14&lt;'Site Setup'!$B$11,"",IFERROR((U41)/$B41,0))</f>
        <v/>
      </c>
      <c r="N14" s="84" t="str">
        <f ca="1">IF($B14&lt;'Site Setup'!$B$11,"",IFERROR((V41)/$B41,0))</f>
        <v/>
      </c>
      <c r="O14" s="84" t="str">
        <f ca="1">IF($B14&lt;'Site Setup'!$B$11,"",IFERROR((W41)/$B41,0))</f>
        <v/>
      </c>
      <c r="P14" s="84" t="str">
        <f ca="1">IF($B14&lt;'Site Setup'!$B$11,"",IFERROR((X41)/$B41,0))</f>
        <v/>
      </c>
      <c r="Q14" s="84" t="str">
        <f ca="1">IF($B14&lt;'Site Setup'!$B$11,"",IFERROR((Y41)/$B41,0))</f>
        <v/>
      </c>
      <c r="R14" s="84" t="str">
        <f ca="1">IF($B14&lt;'Site Setup'!$B$11,"",IFERROR((Z41)/$B41,0))</f>
        <v/>
      </c>
      <c r="S14" s="84" t="str">
        <f ca="1">IF($B14&lt;'Site Setup'!$B$11,"",IFERROR((AA41)/$B41,0))</f>
        <v/>
      </c>
      <c r="T14" s="84" t="str">
        <f ca="1">IF($B14&lt;'Site Setup'!$B$11,"",IFERROR((AB41)/$B41,0))</f>
        <v/>
      </c>
      <c r="U14" s="84" t="str">
        <f ca="1">IF($B14&lt;'Site Setup'!$B$11,"",IFERROR((AC41)/$B41,0))</f>
        <v/>
      </c>
      <c r="V14" s="84" t="str">
        <f ca="1">IF($B14&lt;'Site Setup'!$B$11,"",IFERROR((AD41)/$B41,0))</f>
        <v/>
      </c>
      <c r="W14" s="84" t="str">
        <f ca="1">IF($B14&lt;'Site Setup'!$B$11,"",IFERROR((AE41)/$B41,0))</f>
        <v/>
      </c>
      <c r="X14" s="84" t="str">
        <f ca="1">IF($B14&lt;'Site Setup'!$B$11,"",IFERROR((AF41)/$B41,0))</f>
        <v/>
      </c>
      <c r="Y14" s="84" t="str">
        <f ca="1">IF($B14&lt;'Site Setup'!$B$11,"",IFERROR((AG41)/$B41,0))</f>
        <v/>
      </c>
      <c r="Z14" s="84" t="str">
        <f ca="1">IF($B14&lt;'Site Setup'!$B$11,"",IFERROR((AH41)/$B41,0))</f>
        <v/>
      </c>
      <c r="AA14" s="84" t="str">
        <f ca="1">IF($B14&lt;'Site Setup'!$B$11,"",IFERROR((AI41)/$B41,0))</f>
        <v/>
      </c>
      <c r="AB14" s="84" t="str">
        <f ca="1">IF($B14&lt;'Site Setup'!$B$11,"",IFERROR((AJ41)/$B41,0))</f>
        <v/>
      </c>
      <c r="AC14" s="84" t="str">
        <f ca="1">IF($B14&lt;'Site Setup'!$B$11,"",IFERROR((AK41)/$B41,0))</f>
        <v/>
      </c>
      <c r="AD14" s="84" t="str">
        <f ca="1">IF($B14&lt;'Site Setup'!$B$11,"",IFERROR((AL41)/$B41,0))</f>
        <v/>
      </c>
      <c r="AE14" s="84" t="str">
        <f ca="1">IF($B14&lt;'Site Setup'!$B$11,"",IFERROR((AM41)/$B41,0))</f>
        <v/>
      </c>
      <c r="AF14" s="84" t="str">
        <f ca="1">IF($B14&lt;'Site Setup'!$B$11,"",IFERROR((AN41)/$B41,0))</f>
        <v/>
      </c>
      <c r="AG14" s="84" t="str">
        <f ca="1">IF($B14&lt;'Site Setup'!$B$11,"",IFERROR((AO41)/$B41,0))</f>
        <v/>
      </c>
      <c r="AH14" s="84" t="str">
        <f ca="1">IF($B14&lt;'Site Setup'!$B$11,"",IFERROR((AP41)/$B41,0))</f>
        <v/>
      </c>
      <c r="AI14" s="84" t="str">
        <f ca="1">IF($B14&lt;'Site Setup'!$B$11,"",IFERROR((AQ41)/$B41,0))</f>
        <v/>
      </c>
      <c r="AJ14" s="84" t="str">
        <f ca="1">IF($B14&lt;'Site Setup'!$B$11,"",IFERROR((AR41)/$B41,0))</f>
        <v/>
      </c>
      <c r="AK14" s="84" t="str">
        <f ca="1">IF($B14&lt;'Site Setup'!$B$11,"",IFERROR((AS41)/$B41,0))</f>
        <v/>
      </c>
      <c r="AL14" s="84" t="str">
        <f ca="1">IF($B14&lt;'Site Setup'!$B$11,"",IFERROR((AT41)/$B41,0))</f>
        <v/>
      </c>
      <c r="AM14" s="84" t="str">
        <f ca="1">IF($B14&lt;'Site Setup'!$B$11,"",IFERROR((AU41)/$B41,0))</f>
        <v/>
      </c>
      <c r="AN14" s="84" t="str">
        <f ca="1">IF($B14&lt;'Site Setup'!$B$11,"",IFERROR((AV41)/$B41,0))</f>
        <v/>
      </c>
      <c r="AO14" s="84" t="str">
        <f ca="1">IF($B14&lt;'Site Setup'!$B$11,"",IFERROR((AW41)/$B41,0))</f>
        <v/>
      </c>
      <c r="AP14" s="84" t="str">
        <f ca="1">IF($B14&lt;'Site Setup'!$B$11,"",IFERROR((AX41)/$B41,0))</f>
        <v/>
      </c>
      <c r="AQ14" s="84" t="str">
        <f ca="1">IF($B14&lt;'Site Setup'!$B$11,"",IFERROR((AY41)/$B41,0))</f>
        <v/>
      </c>
      <c r="AR14" s="86">
        <f>'Site Setup'!D40</f>
        <v>0</v>
      </c>
    </row>
    <row r="15" spans="1:44" ht="16.5" thickBot="1" x14ac:dyDescent="0.3">
      <c r="A15" s="82" t="str">
        <f ca="1">IF('Site Setup'!$B41 = "N/A","N/A",'Site Setup'!$A41)</f>
        <v>SLAM103 Line 3</v>
      </c>
      <c r="B15" s="83">
        <f t="shared" ca="1" si="10"/>
        <v>0</v>
      </c>
      <c r="C15" s="84" t="str">
        <f ca="1">IF($B15&lt;'Site Setup'!$B$11,"",IFERROR((C42+D42)/$B42,0))</f>
        <v/>
      </c>
      <c r="D15" s="84" t="str">
        <f ca="1">IF($B15&lt;'Site Setup'!$B$11,"",IFERROR((E42+F42)/$B42,0))</f>
        <v/>
      </c>
      <c r="E15" s="84" t="str">
        <f ca="1">IF($B15&lt;'Site Setup'!$B$11,"",IFERROR((G42+H42)/$B42,0))</f>
        <v/>
      </c>
      <c r="F15" s="84" t="str">
        <f ca="1">IF($B15&lt;'Site Setup'!$B$11,"",IFERROR((I42+J42)/$B42,0))</f>
        <v/>
      </c>
      <c r="G15" s="84" t="str">
        <f ca="1">IF($B15&lt;'Site Setup'!$B$11,"",IFERROR((K42+L42)/$B42,0))</f>
        <v/>
      </c>
      <c r="H15" s="84" t="str">
        <f ca="1">IF($B15&lt;'Site Setup'!$B$11,"",IFERROR((M42+N42)/$B42,0))</f>
        <v/>
      </c>
      <c r="I15" s="84" t="str">
        <f ca="1">IF($B15&lt;'Site Setup'!$B$11,"",IFERROR((O42+P42)/$B42,0))</f>
        <v/>
      </c>
      <c r="J15" s="84" t="str">
        <f ca="1">IF($B15&lt;'Site Setup'!$B$11,"",IFERROR((Q42+R42)/$B42,0))</f>
        <v/>
      </c>
      <c r="K15" s="84" t="str">
        <f ca="1">IF($B15&lt;'Site Setup'!$B$11,"",IFERROR((S42)/$B42,0))</f>
        <v/>
      </c>
      <c r="L15" s="84" t="str">
        <f ca="1">IF($B15&lt;'Site Setup'!$B$11,"",IFERROR((T42)/$B42,0))</f>
        <v/>
      </c>
      <c r="M15" s="84" t="str">
        <f ca="1">IF($B15&lt;'Site Setup'!$B$11,"",IFERROR((U42)/$B42,0))</f>
        <v/>
      </c>
      <c r="N15" s="84" t="str">
        <f ca="1">IF($B15&lt;'Site Setup'!$B$11,"",IFERROR((V42)/$B42,0))</f>
        <v/>
      </c>
      <c r="O15" s="84" t="str">
        <f ca="1">IF($B15&lt;'Site Setup'!$B$11,"",IFERROR((W42)/$B42,0))</f>
        <v/>
      </c>
      <c r="P15" s="84" t="str">
        <f ca="1">IF($B15&lt;'Site Setup'!$B$11,"",IFERROR((X42)/$B42,0))</f>
        <v/>
      </c>
      <c r="Q15" s="84" t="str">
        <f ca="1">IF($B15&lt;'Site Setup'!$B$11,"",IFERROR((Y42)/$B42,0))</f>
        <v/>
      </c>
      <c r="R15" s="84" t="str">
        <f ca="1">IF($B15&lt;'Site Setup'!$B$11,"",IFERROR((Z42)/$B42,0))</f>
        <v/>
      </c>
      <c r="S15" s="84" t="str">
        <f ca="1">IF($B15&lt;'Site Setup'!$B$11,"",IFERROR((AA42)/$B42,0))</f>
        <v/>
      </c>
      <c r="T15" s="84" t="str">
        <f ca="1">IF($B15&lt;'Site Setup'!$B$11,"",IFERROR((AB42)/$B42,0))</f>
        <v/>
      </c>
      <c r="U15" s="84" t="str">
        <f ca="1">IF($B15&lt;'Site Setup'!$B$11,"",IFERROR((AC42)/$B42,0))</f>
        <v/>
      </c>
      <c r="V15" s="84" t="str">
        <f ca="1">IF($B15&lt;'Site Setup'!$B$11,"",IFERROR((AD42)/$B42,0))</f>
        <v/>
      </c>
      <c r="W15" s="84" t="str">
        <f ca="1">IF($B15&lt;'Site Setup'!$B$11,"",IFERROR((AE42)/$B42,0))</f>
        <v/>
      </c>
      <c r="X15" s="84" t="str">
        <f ca="1">IF($B15&lt;'Site Setup'!$B$11,"",IFERROR((AF42)/$B42,0))</f>
        <v/>
      </c>
      <c r="Y15" s="84" t="str">
        <f ca="1">IF($B15&lt;'Site Setup'!$B$11,"",IFERROR((AG42)/$B42,0))</f>
        <v/>
      </c>
      <c r="Z15" s="84" t="str">
        <f ca="1">IF($B15&lt;'Site Setup'!$B$11,"",IFERROR((AH42)/$B42,0))</f>
        <v/>
      </c>
      <c r="AA15" s="84" t="str">
        <f ca="1">IF($B15&lt;'Site Setup'!$B$11,"",IFERROR((AI42)/$B42,0))</f>
        <v/>
      </c>
      <c r="AB15" s="84" t="str">
        <f ca="1">IF($B15&lt;'Site Setup'!$B$11,"",IFERROR((AJ42)/$B42,0))</f>
        <v/>
      </c>
      <c r="AC15" s="84" t="str">
        <f ca="1">IF($B15&lt;'Site Setup'!$B$11,"",IFERROR((AK42)/$B42,0))</f>
        <v/>
      </c>
      <c r="AD15" s="84" t="str">
        <f ca="1">IF($B15&lt;'Site Setup'!$B$11,"",IFERROR((AL42)/$B42,0))</f>
        <v/>
      </c>
      <c r="AE15" s="84" t="str">
        <f ca="1">IF($B15&lt;'Site Setup'!$B$11,"",IFERROR((AM42)/$B42,0))</f>
        <v/>
      </c>
      <c r="AF15" s="84" t="str">
        <f ca="1">IF($B15&lt;'Site Setup'!$B$11,"",IFERROR((AN42)/$B42,0))</f>
        <v/>
      </c>
      <c r="AG15" s="84" t="str">
        <f ca="1">IF($B15&lt;'Site Setup'!$B$11,"",IFERROR((AO42)/$B42,0))</f>
        <v/>
      </c>
      <c r="AH15" s="84" t="str">
        <f ca="1">IF($B15&lt;'Site Setup'!$B$11,"",IFERROR((AP42)/$B42,0))</f>
        <v/>
      </c>
      <c r="AI15" s="84" t="str">
        <f ca="1">IF($B15&lt;'Site Setup'!$B$11,"",IFERROR((AQ42)/$B42,0))</f>
        <v/>
      </c>
      <c r="AJ15" s="84" t="str">
        <f ca="1">IF($B15&lt;'Site Setup'!$B$11,"",IFERROR((AR42)/$B42,0))</f>
        <v/>
      </c>
      <c r="AK15" s="84" t="str">
        <f ca="1">IF($B15&lt;'Site Setup'!$B$11,"",IFERROR((AS42)/$B42,0))</f>
        <v/>
      </c>
      <c r="AL15" s="84" t="str">
        <f ca="1">IF($B15&lt;'Site Setup'!$B$11,"",IFERROR((AT42)/$B42,0))</f>
        <v/>
      </c>
      <c r="AM15" s="84" t="str">
        <f ca="1">IF($B15&lt;'Site Setup'!$B$11,"",IFERROR((AU42)/$B42,0))</f>
        <v/>
      </c>
      <c r="AN15" s="84" t="str">
        <f ca="1">IF($B15&lt;'Site Setup'!$B$11,"",IFERROR((AV42)/$B42,0))</f>
        <v/>
      </c>
      <c r="AO15" s="84" t="str">
        <f ca="1">IF($B15&lt;'Site Setup'!$B$11,"",IFERROR((AW42)/$B42,0))</f>
        <v/>
      </c>
      <c r="AP15" s="84" t="str">
        <f ca="1">IF($B15&lt;'Site Setup'!$B$11,"",IFERROR((AX42)/$B42,0))</f>
        <v/>
      </c>
      <c r="AQ15" s="84" t="str">
        <f ca="1">IF($B15&lt;'Site Setup'!$B$11,"",IFERROR((AY42)/$B42,0))</f>
        <v/>
      </c>
      <c r="AR15" s="86">
        <f>'Site Setup'!D41</f>
        <v>0</v>
      </c>
    </row>
    <row r="16" spans="1:44" ht="16.5" thickBot="1" x14ac:dyDescent="0.3">
      <c r="A16" s="82" t="str">
        <f ca="1">IF('Site Setup'!$B42 = "N/A","N/A",'Site Setup'!$A42)</f>
        <v>SLAM208 Line 18</v>
      </c>
      <c r="B16" s="83">
        <f t="shared" ca="1" si="10"/>
        <v>0</v>
      </c>
      <c r="C16" s="84" t="str">
        <f ca="1">IF($B16&lt;'Site Setup'!$B$11,"",IFERROR((C43+D43)/$B43,0))</f>
        <v/>
      </c>
      <c r="D16" s="84" t="str">
        <f ca="1">IF($B16&lt;'Site Setup'!$B$11,"",IFERROR((E43+F43)/$B43,0))</f>
        <v/>
      </c>
      <c r="E16" s="84" t="str">
        <f ca="1">IF($B16&lt;'Site Setup'!$B$11,"",IFERROR((G43+H43)/$B43,0))</f>
        <v/>
      </c>
      <c r="F16" s="84" t="str">
        <f ca="1">IF($B16&lt;'Site Setup'!$B$11,"",IFERROR((I43+J43)/$B43,0))</f>
        <v/>
      </c>
      <c r="G16" s="84" t="str">
        <f ca="1">IF($B16&lt;'Site Setup'!$B$11,"",IFERROR((K43+L43)/$B43,0))</f>
        <v/>
      </c>
      <c r="H16" s="84" t="str">
        <f ca="1">IF($B16&lt;'Site Setup'!$B$11,"",IFERROR((M43+N43)/$B43,0))</f>
        <v/>
      </c>
      <c r="I16" s="84" t="str">
        <f ca="1">IF($B16&lt;'Site Setup'!$B$11,"",IFERROR((O43+P43)/$B43,0))</f>
        <v/>
      </c>
      <c r="J16" s="84" t="str">
        <f ca="1">IF($B16&lt;'Site Setup'!$B$11,"",IFERROR((Q43+R43)/$B43,0))</f>
        <v/>
      </c>
      <c r="K16" s="84" t="str">
        <f ca="1">IF($B16&lt;'Site Setup'!$B$11,"",IFERROR((S43)/$B43,0))</f>
        <v/>
      </c>
      <c r="L16" s="84" t="str">
        <f ca="1">IF($B16&lt;'Site Setup'!$B$11,"",IFERROR((T43)/$B43,0))</f>
        <v/>
      </c>
      <c r="M16" s="84" t="str">
        <f ca="1">IF($B16&lt;'Site Setup'!$B$11,"",IFERROR((U43)/$B43,0))</f>
        <v/>
      </c>
      <c r="N16" s="84" t="str">
        <f ca="1">IF($B16&lt;'Site Setup'!$B$11,"",IFERROR((V43)/$B43,0))</f>
        <v/>
      </c>
      <c r="O16" s="84" t="str">
        <f ca="1">IF($B16&lt;'Site Setup'!$B$11,"",IFERROR((W43)/$B43,0))</f>
        <v/>
      </c>
      <c r="P16" s="84" t="str">
        <f ca="1">IF($B16&lt;'Site Setup'!$B$11,"",IFERROR((X43)/$B43,0))</f>
        <v/>
      </c>
      <c r="Q16" s="84" t="str">
        <f ca="1">IF($B16&lt;'Site Setup'!$B$11,"",IFERROR((Y43)/$B43,0))</f>
        <v/>
      </c>
      <c r="R16" s="84" t="str">
        <f ca="1">IF($B16&lt;'Site Setup'!$B$11,"",IFERROR((Z43)/$B43,0))</f>
        <v/>
      </c>
      <c r="S16" s="84" t="str">
        <f ca="1">IF($B16&lt;'Site Setup'!$B$11,"",IFERROR((AA43)/$B43,0))</f>
        <v/>
      </c>
      <c r="T16" s="84" t="str">
        <f ca="1">IF($B16&lt;'Site Setup'!$B$11,"",IFERROR((AB43)/$B43,0))</f>
        <v/>
      </c>
      <c r="U16" s="84" t="str">
        <f ca="1">IF($B16&lt;'Site Setup'!$B$11,"",IFERROR((AC43)/$B43,0))</f>
        <v/>
      </c>
      <c r="V16" s="84" t="str">
        <f ca="1">IF($B16&lt;'Site Setup'!$B$11,"",IFERROR((AD43)/$B43,0))</f>
        <v/>
      </c>
      <c r="W16" s="84" t="str">
        <f ca="1">IF($B16&lt;'Site Setup'!$B$11,"",IFERROR((AE43)/$B43,0))</f>
        <v/>
      </c>
      <c r="X16" s="84" t="str">
        <f ca="1">IF($B16&lt;'Site Setup'!$B$11,"",IFERROR((AF43)/$B43,0))</f>
        <v/>
      </c>
      <c r="Y16" s="84" t="str">
        <f ca="1">IF($B16&lt;'Site Setup'!$B$11,"",IFERROR((AG43)/$B43,0))</f>
        <v/>
      </c>
      <c r="Z16" s="84" t="str">
        <f ca="1">IF($B16&lt;'Site Setup'!$B$11,"",IFERROR((AH43)/$B43,0))</f>
        <v/>
      </c>
      <c r="AA16" s="84" t="str">
        <f ca="1">IF($B16&lt;'Site Setup'!$B$11,"",IFERROR((AI43)/$B43,0))</f>
        <v/>
      </c>
      <c r="AB16" s="84" t="str">
        <f ca="1">IF($B16&lt;'Site Setup'!$B$11,"",IFERROR((AJ43)/$B43,0))</f>
        <v/>
      </c>
      <c r="AC16" s="84" t="str">
        <f ca="1">IF($B16&lt;'Site Setup'!$B$11,"",IFERROR((AK43)/$B43,0))</f>
        <v/>
      </c>
      <c r="AD16" s="84" t="str">
        <f ca="1">IF($B16&lt;'Site Setup'!$B$11,"",IFERROR((AL43)/$B43,0))</f>
        <v/>
      </c>
      <c r="AE16" s="84" t="str">
        <f ca="1">IF($B16&lt;'Site Setup'!$B$11,"",IFERROR((AM43)/$B43,0))</f>
        <v/>
      </c>
      <c r="AF16" s="84" t="str">
        <f ca="1">IF($B16&lt;'Site Setup'!$B$11,"",IFERROR((AN43)/$B43,0))</f>
        <v/>
      </c>
      <c r="AG16" s="84" t="str">
        <f ca="1">IF($B16&lt;'Site Setup'!$B$11,"",IFERROR((AO43)/$B43,0))</f>
        <v/>
      </c>
      <c r="AH16" s="84" t="str">
        <f ca="1">IF($B16&lt;'Site Setup'!$B$11,"",IFERROR((AP43)/$B43,0))</f>
        <v/>
      </c>
      <c r="AI16" s="84" t="str">
        <f ca="1">IF($B16&lt;'Site Setup'!$B$11,"",IFERROR((AQ43)/$B43,0))</f>
        <v/>
      </c>
      <c r="AJ16" s="84" t="str">
        <f ca="1">IF($B16&lt;'Site Setup'!$B$11,"",IFERROR((AR43)/$B43,0))</f>
        <v/>
      </c>
      <c r="AK16" s="84" t="str">
        <f ca="1">IF($B16&lt;'Site Setup'!$B$11,"",IFERROR((AS43)/$B43,0))</f>
        <v/>
      </c>
      <c r="AL16" s="84" t="str">
        <f ca="1">IF($B16&lt;'Site Setup'!$B$11,"",IFERROR((AT43)/$B43,0))</f>
        <v/>
      </c>
      <c r="AM16" s="84" t="str">
        <f ca="1">IF($B16&lt;'Site Setup'!$B$11,"",IFERROR((AU43)/$B43,0))</f>
        <v/>
      </c>
      <c r="AN16" s="84" t="str">
        <f ca="1">IF($B16&lt;'Site Setup'!$B$11,"",IFERROR((AV43)/$B43,0))</f>
        <v/>
      </c>
      <c r="AO16" s="84" t="str">
        <f ca="1">IF($B16&lt;'Site Setup'!$B$11,"",IFERROR((AW43)/$B43,0))</f>
        <v/>
      </c>
      <c r="AP16" s="84" t="str">
        <f ca="1">IF($B16&lt;'Site Setup'!$B$11,"",IFERROR((AX43)/$B43,0))</f>
        <v/>
      </c>
      <c r="AQ16" s="84" t="str">
        <f ca="1">IF($B16&lt;'Site Setup'!$B$11,"",IFERROR((AY43)/$B43,0))</f>
        <v/>
      </c>
      <c r="AR16" s="86">
        <f>'Site Setup'!D42</f>
        <v>0</v>
      </c>
    </row>
    <row r="17" spans="1:44" ht="16.5" thickBot="1" x14ac:dyDescent="0.3">
      <c r="A17" s="82" t="str">
        <f ca="1">IF('Site Setup'!$B43 = "N/A","N/A",'Site Setup'!$A43)</f>
        <v>SLAM209 Line 19</v>
      </c>
      <c r="B17" s="83">
        <f t="shared" ca="1" si="10"/>
        <v>0</v>
      </c>
      <c r="C17" s="84" t="str">
        <f ca="1">IF($B17&lt;'Site Setup'!$B$11,"",IFERROR((C44+D44)/$B44,0))</f>
        <v/>
      </c>
      <c r="D17" s="84" t="str">
        <f ca="1">IF($B17&lt;'Site Setup'!$B$11,"",IFERROR((E44+F44)/$B44,0))</f>
        <v/>
      </c>
      <c r="E17" s="84" t="str">
        <f ca="1">IF($B17&lt;'Site Setup'!$B$11,"",IFERROR((G44+H44)/$B44,0))</f>
        <v/>
      </c>
      <c r="F17" s="84" t="str">
        <f ca="1">IF($B17&lt;'Site Setup'!$B$11,"",IFERROR((I44+J44)/$B44,0))</f>
        <v/>
      </c>
      <c r="G17" s="84" t="str">
        <f ca="1">IF($B17&lt;'Site Setup'!$B$11,"",IFERROR((K44+L44)/$B44,0))</f>
        <v/>
      </c>
      <c r="H17" s="84" t="str">
        <f ca="1">IF($B17&lt;'Site Setup'!$B$11,"",IFERROR((M44+N44)/$B44,0))</f>
        <v/>
      </c>
      <c r="I17" s="84" t="str">
        <f ca="1">IF($B17&lt;'Site Setup'!$B$11,"",IFERROR((O44+P44)/$B44,0))</f>
        <v/>
      </c>
      <c r="J17" s="84" t="str">
        <f ca="1">IF($B17&lt;'Site Setup'!$B$11,"",IFERROR((Q44+R44)/$B44,0))</f>
        <v/>
      </c>
      <c r="K17" s="84" t="str">
        <f ca="1">IF($B17&lt;'Site Setup'!$B$11,"",IFERROR((S44)/$B44,0))</f>
        <v/>
      </c>
      <c r="L17" s="84" t="str">
        <f ca="1">IF($B17&lt;'Site Setup'!$B$11,"",IFERROR((T44)/$B44,0))</f>
        <v/>
      </c>
      <c r="M17" s="84" t="str">
        <f ca="1">IF($B17&lt;'Site Setup'!$B$11,"",IFERROR((U44)/$B44,0))</f>
        <v/>
      </c>
      <c r="N17" s="84" t="str">
        <f ca="1">IF($B17&lt;'Site Setup'!$B$11,"",IFERROR((V44)/$B44,0))</f>
        <v/>
      </c>
      <c r="O17" s="84" t="str">
        <f ca="1">IF($B17&lt;'Site Setup'!$B$11,"",IFERROR((W44)/$B44,0))</f>
        <v/>
      </c>
      <c r="P17" s="84" t="str">
        <f ca="1">IF($B17&lt;'Site Setup'!$B$11,"",IFERROR((X44)/$B44,0))</f>
        <v/>
      </c>
      <c r="Q17" s="84" t="str">
        <f ca="1">IF($B17&lt;'Site Setup'!$B$11,"",IFERROR((Y44)/$B44,0))</f>
        <v/>
      </c>
      <c r="R17" s="84" t="str">
        <f ca="1">IF($B17&lt;'Site Setup'!$B$11,"",IFERROR((Z44)/$B44,0))</f>
        <v/>
      </c>
      <c r="S17" s="84" t="str">
        <f ca="1">IF($B17&lt;'Site Setup'!$B$11,"",IFERROR((AA44)/$B44,0))</f>
        <v/>
      </c>
      <c r="T17" s="84" t="str">
        <f ca="1">IF($B17&lt;'Site Setup'!$B$11,"",IFERROR((AB44)/$B44,0))</f>
        <v/>
      </c>
      <c r="U17" s="84" t="str">
        <f ca="1">IF($B17&lt;'Site Setup'!$B$11,"",IFERROR((AC44)/$B44,0))</f>
        <v/>
      </c>
      <c r="V17" s="84" t="str">
        <f ca="1">IF($B17&lt;'Site Setup'!$B$11,"",IFERROR((AD44)/$B44,0))</f>
        <v/>
      </c>
      <c r="W17" s="84" t="str">
        <f ca="1">IF($B17&lt;'Site Setup'!$B$11,"",IFERROR((AE44)/$B44,0))</f>
        <v/>
      </c>
      <c r="X17" s="84" t="str">
        <f ca="1">IF($B17&lt;'Site Setup'!$B$11,"",IFERROR((AF44)/$B44,0))</f>
        <v/>
      </c>
      <c r="Y17" s="84" t="str">
        <f ca="1">IF($B17&lt;'Site Setup'!$B$11,"",IFERROR((AG44)/$B44,0))</f>
        <v/>
      </c>
      <c r="Z17" s="84" t="str">
        <f ca="1">IF($B17&lt;'Site Setup'!$B$11,"",IFERROR((AH44)/$B44,0))</f>
        <v/>
      </c>
      <c r="AA17" s="84" t="str">
        <f ca="1">IF($B17&lt;'Site Setup'!$B$11,"",IFERROR((AI44)/$B44,0))</f>
        <v/>
      </c>
      <c r="AB17" s="84" t="str">
        <f ca="1">IF($B17&lt;'Site Setup'!$B$11,"",IFERROR((AJ44)/$B44,0))</f>
        <v/>
      </c>
      <c r="AC17" s="84" t="str">
        <f ca="1">IF($B17&lt;'Site Setup'!$B$11,"",IFERROR((AK44)/$B44,0))</f>
        <v/>
      </c>
      <c r="AD17" s="84" t="str">
        <f ca="1">IF($B17&lt;'Site Setup'!$B$11,"",IFERROR((AL44)/$B44,0))</f>
        <v/>
      </c>
      <c r="AE17" s="84" t="str">
        <f ca="1">IF($B17&lt;'Site Setup'!$B$11,"",IFERROR((AM44)/$B44,0))</f>
        <v/>
      </c>
      <c r="AF17" s="84" t="str">
        <f ca="1">IF($B17&lt;'Site Setup'!$B$11,"",IFERROR((AN44)/$B44,0))</f>
        <v/>
      </c>
      <c r="AG17" s="84" t="str">
        <f ca="1">IF($B17&lt;'Site Setup'!$B$11,"",IFERROR((AO44)/$B44,0))</f>
        <v/>
      </c>
      <c r="AH17" s="84" t="str">
        <f ca="1">IF($B17&lt;'Site Setup'!$B$11,"",IFERROR((AP44)/$B44,0))</f>
        <v/>
      </c>
      <c r="AI17" s="84" t="str">
        <f ca="1">IF($B17&lt;'Site Setup'!$B$11,"",IFERROR((AQ44)/$B44,0))</f>
        <v/>
      </c>
      <c r="AJ17" s="84" t="str">
        <f ca="1">IF($B17&lt;'Site Setup'!$B$11,"",IFERROR((AR44)/$B44,0))</f>
        <v/>
      </c>
      <c r="AK17" s="84" t="str">
        <f ca="1">IF($B17&lt;'Site Setup'!$B$11,"",IFERROR((AS44)/$B44,0))</f>
        <v/>
      </c>
      <c r="AL17" s="84" t="str">
        <f ca="1">IF($B17&lt;'Site Setup'!$B$11,"",IFERROR((AT44)/$B44,0))</f>
        <v/>
      </c>
      <c r="AM17" s="84" t="str">
        <f ca="1">IF($B17&lt;'Site Setup'!$B$11,"",IFERROR((AU44)/$B44,0))</f>
        <v/>
      </c>
      <c r="AN17" s="84" t="str">
        <f ca="1">IF($B17&lt;'Site Setup'!$B$11,"",IFERROR((AV44)/$B44,0))</f>
        <v/>
      </c>
      <c r="AO17" s="84" t="str">
        <f ca="1">IF($B17&lt;'Site Setup'!$B$11,"",IFERROR((AW44)/$B44,0))</f>
        <v/>
      </c>
      <c r="AP17" s="84" t="str">
        <f ca="1">IF($B17&lt;'Site Setup'!$B$11,"",IFERROR((AX44)/$B44,0))</f>
        <v/>
      </c>
      <c r="AQ17" s="84" t="str">
        <f ca="1">IF($B17&lt;'Site Setup'!$B$11,"",IFERROR((AY44)/$B44,0))</f>
        <v/>
      </c>
      <c r="AR17" s="86">
        <f>'Site Setup'!D43</f>
        <v>0</v>
      </c>
    </row>
    <row r="18" spans="1:44" ht="16.5" thickBot="1" x14ac:dyDescent="0.3">
      <c r="A18" s="82" t="str">
        <f ca="1">IF('Site Setup'!$B44 = "N/A","N/A",'Site Setup'!$A44)</f>
        <v>SLAM210 Line 20</v>
      </c>
      <c r="B18" s="83">
        <f t="shared" ca="1" si="10"/>
        <v>0</v>
      </c>
      <c r="C18" s="84" t="str">
        <f ca="1">IF($B18&lt;'Site Setup'!$B$11,"",IFERROR((C45+D45)/$B45,0))</f>
        <v/>
      </c>
      <c r="D18" s="84" t="str">
        <f ca="1">IF($B18&lt;'Site Setup'!$B$11,"",IFERROR((E45+F45)/$B45,0))</f>
        <v/>
      </c>
      <c r="E18" s="84" t="str">
        <f ca="1">IF($B18&lt;'Site Setup'!$B$11,"",IFERROR((G45+H45)/$B45,0))</f>
        <v/>
      </c>
      <c r="F18" s="84" t="str">
        <f ca="1">IF($B18&lt;'Site Setup'!$B$11,"",IFERROR((I45+J45)/$B45,0))</f>
        <v/>
      </c>
      <c r="G18" s="84" t="str">
        <f ca="1">IF($B18&lt;'Site Setup'!$B$11,"",IFERROR((K45+L45)/$B45,0))</f>
        <v/>
      </c>
      <c r="H18" s="84" t="str">
        <f ca="1">IF($B18&lt;'Site Setup'!$B$11,"",IFERROR((M45+N45)/$B45,0))</f>
        <v/>
      </c>
      <c r="I18" s="84" t="str">
        <f ca="1">IF($B18&lt;'Site Setup'!$B$11,"",IFERROR((O45+P45)/$B45,0))</f>
        <v/>
      </c>
      <c r="J18" s="84" t="str">
        <f ca="1">IF($B18&lt;'Site Setup'!$B$11,"",IFERROR((Q45+R45)/$B45,0))</f>
        <v/>
      </c>
      <c r="K18" s="84" t="str">
        <f ca="1">IF($B18&lt;'Site Setup'!$B$11,"",IFERROR((S45)/$B45,0))</f>
        <v/>
      </c>
      <c r="L18" s="84" t="str">
        <f ca="1">IF($B18&lt;'Site Setup'!$B$11,"",IFERROR((T45)/$B45,0))</f>
        <v/>
      </c>
      <c r="M18" s="84" t="str">
        <f ca="1">IF($B18&lt;'Site Setup'!$B$11,"",IFERROR((U45)/$B45,0))</f>
        <v/>
      </c>
      <c r="N18" s="84" t="str">
        <f ca="1">IF($B18&lt;'Site Setup'!$B$11,"",IFERROR((V45)/$B45,0))</f>
        <v/>
      </c>
      <c r="O18" s="84" t="str">
        <f ca="1">IF($B18&lt;'Site Setup'!$B$11,"",IFERROR((W45)/$B45,0))</f>
        <v/>
      </c>
      <c r="P18" s="84" t="str">
        <f ca="1">IF($B18&lt;'Site Setup'!$B$11,"",IFERROR((X45)/$B45,0))</f>
        <v/>
      </c>
      <c r="Q18" s="84" t="str">
        <f ca="1">IF($B18&lt;'Site Setup'!$B$11,"",IFERROR((Y45)/$B45,0))</f>
        <v/>
      </c>
      <c r="R18" s="84" t="str">
        <f ca="1">IF($B18&lt;'Site Setup'!$B$11,"",IFERROR((Z45)/$B45,0))</f>
        <v/>
      </c>
      <c r="S18" s="84" t="str">
        <f ca="1">IF($B18&lt;'Site Setup'!$B$11,"",IFERROR((AA45)/$B45,0))</f>
        <v/>
      </c>
      <c r="T18" s="84" t="str">
        <f ca="1">IF($B18&lt;'Site Setup'!$B$11,"",IFERROR((AB45)/$B45,0))</f>
        <v/>
      </c>
      <c r="U18" s="84" t="str">
        <f ca="1">IF($B18&lt;'Site Setup'!$B$11,"",IFERROR((AC45)/$B45,0))</f>
        <v/>
      </c>
      <c r="V18" s="84" t="str">
        <f ca="1">IF($B18&lt;'Site Setup'!$B$11,"",IFERROR((AD45)/$B45,0))</f>
        <v/>
      </c>
      <c r="W18" s="84" t="str">
        <f ca="1">IF($B18&lt;'Site Setup'!$B$11,"",IFERROR((AE45)/$B45,0))</f>
        <v/>
      </c>
      <c r="X18" s="84" t="str">
        <f ca="1">IF($B18&lt;'Site Setup'!$B$11,"",IFERROR((AF45)/$B45,0))</f>
        <v/>
      </c>
      <c r="Y18" s="84" t="str">
        <f ca="1">IF($B18&lt;'Site Setup'!$B$11,"",IFERROR((AG45)/$B45,0))</f>
        <v/>
      </c>
      <c r="Z18" s="84" t="str">
        <f ca="1">IF($B18&lt;'Site Setup'!$B$11,"",IFERROR((AH45)/$B45,0))</f>
        <v/>
      </c>
      <c r="AA18" s="84" t="str">
        <f ca="1">IF($B18&lt;'Site Setup'!$B$11,"",IFERROR((AI45)/$B45,0))</f>
        <v/>
      </c>
      <c r="AB18" s="84" t="str">
        <f ca="1">IF($B18&lt;'Site Setup'!$B$11,"",IFERROR((AJ45)/$B45,0))</f>
        <v/>
      </c>
      <c r="AC18" s="84" t="str">
        <f ca="1">IF($B18&lt;'Site Setup'!$B$11,"",IFERROR((AK45)/$B45,0))</f>
        <v/>
      </c>
      <c r="AD18" s="84" t="str">
        <f ca="1">IF($B18&lt;'Site Setup'!$B$11,"",IFERROR((AL45)/$B45,0))</f>
        <v/>
      </c>
      <c r="AE18" s="84" t="str">
        <f ca="1">IF($B18&lt;'Site Setup'!$B$11,"",IFERROR((AM45)/$B45,0))</f>
        <v/>
      </c>
      <c r="AF18" s="84" t="str">
        <f ca="1">IF($B18&lt;'Site Setup'!$B$11,"",IFERROR((AN45)/$B45,0))</f>
        <v/>
      </c>
      <c r="AG18" s="84" t="str">
        <f ca="1">IF($B18&lt;'Site Setup'!$B$11,"",IFERROR((AO45)/$B45,0))</f>
        <v/>
      </c>
      <c r="AH18" s="84" t="str">
        <f ca="1">IF($B18&lt;'Site Setup'!$B$11,"",IFERROR((AP45)/$B45,0))</f>
        <v/>
      </c>
      <c r="AI18" s="84" t="str">
        <f ca="1">IF($B18&lt;'Site Setup'!$B$11,"",IFERROR((AQ45)/$B45,0))</f>
        <v/>
      </c>
      <c r="AJ18" s="84" t="str">
        <f ca="1">IF($B18&lt;'Site Setup'!$B$11,"",IFERROR((AR45)/$B45,0))</f>
        <v/>
      </c>
      <c r="AK18" s="84" t="str">
        <f ca="1">IF($B18&lt;'Site Setup'!$B$11,"",IFERROR((AS45)/$B45,0))</f>
        <v/>
      </c>
      <c r="AL18" s="84" t="str">
        <f ca="1">IF($B18&lt;'Site Setup'!$B$11,"",IFERROR((AT45)/$B45,0))</f>
        <v/>
      </c>
      <c r="AM18" s="84" t="str">
        <f ca="1">IF($B18&lt;'Site Setup'!$B$11,"",IFERROR((AU45)/$B45,0))</f>
        <v/>
      </c>
      <c r="AN18" s="84" t="str">
        <f ca="1">IF($B18&lt;'Site Setup'!$B$11,"",IFERROR((AV45)/$B45,0))</f>
        <v/>
      </c>
      <c r="AO18" s="84" t="str">
        <f ca="1">IF($B18&lt;'Site Setup'!$B$11,"",IFERROR((AW45)/$B45,0))</f>
        <v/>
      </c>
      <c r="AP18" s="84" t="str">
        <f ca="1">IF($B18&lt;'Site Setup'!$B$11,"",IFERROR((AX45)/$B45,0))</f>
        <v/>
      </c>
      <c r="AQ18" s="84" t="str">
        <f ca="1">IF($B18&lt;'Site Setup'!$B$11,"",IFERROR((AY45)/$B45,0))</f>
        <v/>
      </c>
      <c r="AR18" s="86">
        <f>'Site Setup'!D44</f>
        <v>0</v>
      </c>
    </row>
    <row r="19" spans="1:44" ht="16.5" thickBot="1" x14ac:dyDescent="0.3">
      <c r="A19" s="82" t="str">
        <f ca="1">IF('Site Setup'!$B45 = "N/A","N/A",'Site Setup'!$A45)</f>
        <v>SLAM304 Line 24</v>
      </c>
      <c r="B19" s="83">
        <f t="shared" ca="1" si="10"/>
        <v>0</v>
      </c>
      <c r="C19" s="84" t="str">
        <f ca="1">IF($B19&lt;'Site Setup'!$B$11,"",IFERROR((C46+D46)/$B46,0))</f>
        <v/>
      </c>
      <c r="D19" s="84" t="str">
        <f ca="1">IF($B19&lt;'Site Setup'!$B$11,"",IFERROR((E46+F46)/$B46,0))</f>
        <v/>
      </c>
      <c r="E19" s="84" t="str">
        <f ca="1">IF($B19&lt;'Site Setup'!$B$11,"",IFERROR((G46+H46)/$B46,0))</f>
        <v/>
      </c>
      <c r="F19" s="84" t="str">
        <f ca="1">IF($B19&lt;'Site Setup'!$B$11,"",IFERROR((I46+J46)/$B46,0))</f>
        <v/>
      </c>
      <c r="G19" s="84" t="str">
        <f ca="1">IF($B19&lt;'Site Setup'!$B$11,"",IFERROR((K46+L46)/$B46,0))</f>
        <v/>
      </c>
      <c r="H19" s="84" t="str">
        <f ca="1">IF($B19&lt;'Site Setup'!$B$11,"",IFERROR((M46+N46)/$B46,0))</f>
        <v/>
      </c>
      <c r="I19" s="84" t="str">
        <f ca="1">IF($B19&lt;'Site Setup'!$B$11,"",IFERROR((O46+P46)/$B46,0))</f>
        <v/>
      </c>
      <c r="J19" s="84" t="str">
        <f ca="1">IF($B19&lt;'Site Setup'!$B$11,"",IFERROR((Q46+R46)/$B46,0))</f>
        <v/>
      </c>
      <c r="K19" s="84" t="str">
        <f ca="1">IF($B19&lt;'Site Setup'!$B$11,"",IFERROR((S46)/$B46,0))</f>
        <v/>
      </c>
      <c r="L19" s="84" t="str">
        <f ca="1">IF($B19&lt;'Site Setup'!$B$11,"",IFERROR((T46)/$B46,0))</f>
        <v/>
      </c>
      <c r="M19" s="84" t="str">
        <f ca="1">IF($B19&lt;'Site Setup'!$B$11,"",IFERROR((U46)/$B46,0))</f>
        <v/>
      </c>
      <c r="N19" s="84" t="str">
        <f ca="1">IF($B19&lt;'Site Setup'!$B$11,"",IFERROR((V46)/$B46,0))</f>
        <v/>
      </c>
      <c r="O19" s="84" t="str">
        <f ca="1">IF($B19&lt;'Site Setup'!$B$11,"",IFERROR((W46)/$B46,0))</f>
        <v/>
      </c>
      <c r="P19" s="84" t="str">
        <f ca="1">IF($B19&lt;'Site Setup'!$B$11,"",IFERROR((X46)/$B46,0))</f>
        <v/>
      </c>
      <c r="Q19" s="84" t="str">
        <f ca="1">IF($B19&lt;'Site Setup'!$B$11,"",IFERROR((Y46)/$B46,0))</f>
        <v/>
      </c>
      <c r="R19" s="84" t="str">
        <f ca="1">IF($B19&lt;'Site Setup'!$B$11,"",IFERROR((Z46)/$B46,0))</f>
        <v/>
      </c>
      <c r="S19" s="84" t="str">
        <f ca="1">IF($B19&lt;'Site Setup'!$B$11,"",IFERROR((AA46)/$B46,0))</f>
        <v/>
      </c>
      <c r="T19" s="84" t="str">
        <f ca="1">IF($B19&lt;'Site Setup'!$B$11,"",IFERROR((AB46)/$B46,0))</f>
        <v/>
      </c>
      <c r="U19" s="84" t="str">
        <f ca="1">IF($B19&lt;'Site Setup'!$B$11,"",IFERROR((AC46)/$B46,0))</f>
        <v/>
      </c>
      <c r="V19" s="84" t="str">
        <f ca="1">IF($B19&lt;'Site Setup'!$B$11,"",IFERROR((AD46)/$B46,0))</f>
        <v/>
      </c>
      <c r="W19" s="84" t="str">
        <f ca="1">IF($B19&lt;'Site Setup'!$B$11,"",IFERROR((AE46)/$B46,0))</f>
        <v/>
      </c>
      <c r="X19" s="84" t="str">
        <f ca="1">IF($B19&lt;'Site Setup'!$B$11,"",IFERROR((AF46)/$B46,0))</f>
        <v/>
      </c>
      <c r="Y19" s="84" t="str">
        <f ca="1">IF($B19&lt;'Site Setup'!$B$11,"",IFERROR((AG46)/$B46,0))</f>
        <v/>
      </c>
      <c r="Z19" s="84" t="str">
        <f ca="1">IF($B19&lt;'Site Setup'!$B$11,"",IFERROR((AH46)/$B46,0))</f>
        <v/>
      </c>
      <c r="AA19" s="84" t="str">
        <f ca="1">IF($B19&lt;'Site Setup'!$B$11,"",IFERROR((AI46)/$B46,0))</f>
        <v/>
      </c>
      <c r="AB19" s="84" t="str">
        <f ca="1">IF($B19&lt;'Site Setup'!$B$11,"",IFERROR((AJ46)/$B46,0))</f>
        <v/>
      </c>
      <c r="AC19" s="84" t="str">
        <f ca="1">IF($B19&lt;'Site Setup'!$B$11,"",IFERROR((AK46)/$B46,0))</f>
        <v/>
      </c>
      <c r="AD19" s="84" t="str">
        <f ca="1">IF($B19&lt;'Site Setup'!$B$11,"",IFERROR((AL46)/$B46,0))</f>
        <v/>
      </c>
      <c r="AE19" s="84" t="str">
        <f ca="1">IF($B19&lt;'Site Setup'!$B$11,"",IFERROR((AM46)/$B46,0))</f>
        <v/>
      </c>
      <c r="AF19" s="84" t="str">
        <f ca="1">IF($B19&lt;'Site Setup'!$B$11,"",IFERROR((AN46)/$B46,0))</f>
        <v/>
      </c>
      <c r="AG19" s="84" t="str">
        <f ca="1">IF($B19&lt;'Site Setup'!$B$11,"",IFERROR((AO46)/$B46,0))</f>
        <v/>
      </c>
      <c r="AH19" s="84" t="str">
        <f ca="1">IF($B19&lt;'Site Setup'!$B$11,"",IFERROR((AP46)/$B46,0))</f>
        <v/>
      </c>
      <c r="AI19" s="84" t="str">
        <f ca="1">IF($B19&lt;'Site Setup'!$B$11,"",IFERROR((AQ46)/$B46,0))</f>
        <v/>
      </c>
      <c r="AJ19" s="84" t="str">
        <f ca="1">IF($B19&lt;'Site Setup'!$B$11,"",IFERROR((AR46)/$B46,0))</f>
        <v/>
      </c>
      <c r="AK19" s="84" t="str">
        <f ca="1">IF($B19&lt;'Site Setup'!$B$11,"",IFERROR((AS46)/$B46,0))</f>
        <v/>
      </c>
      <c r="AL19" s="84" t="str">
        <f ca="1">IF($B19&lt;'Site Setup'!$B$11,"",IFERROR((AT46)/$B46,0))</f>
        <v/>
      </c>
      <c r="AM19" s="84" t="str">
        <f ca="1">IF($B19&lt;'Site Setup'!$B$11,"",IFERROR((AU46)/$B46,0))</f>
        <v/>
      </c>
      <c r="AN19" s="84" t="str">
        <f ca="1">IF($B19&lt;'Site Setup'!$B$11,"",IFERROR((AV46)/$B46,0))</f>
        <v/>
      </c>
      <c r="AO19" s="84" t="str">
        <f ca="1">IF($B19&lt;'Site Setup'!$B$11,"",IFERROR((AW46)/$B46,0))</f>
        <v/>
      </c>
      <c r="AP19" s="84" t="str">
        <f ca="1">IF($B19&lt;'Site Setup'!$B$11,"",IFERROR((AX46)/$B46,0))</f>
        <v/>
      </c>
      <c r="AQ19" s="84" t="str">
        <f ca="1">IF($B19&lt;'Site Setup'!$B$11,"",IFERROR((AY46)/$B46,0))</f>
        <v/>
      </c>
      <c r="AR19" s="86">
        <f>'Site Setup'!D45</f>
        <v>0</v>
      </c>
    </row>
    <row r="20" spans="1:44" ht="16.5" thickBot="1" x14ac:dyDescent="0.3">
      <c r="A20" s="82" t="str">
        <f ca="1">IF('Site Setup'!$B46 = "N/A","N/A",'Site Setup'!$A46)</f>
        <v>SLAM305 Line 25</v>
      </c>
      <c r="B20" s="83">
        <f t="shared" ca="1" si="10"/>
        <v>0</v>
      </c>
      <c r="C20" s="84" t="str">
        <f ca="1">IF($B20&lt;'Site Setup'!$B$11,"",IFERROR((C47+D47)/$B47,0))</f>
        <v/>
      </c>
      <c r="D20" s="84" t="str">
        <f ca="1">IF($B20&lt;'Site Setup'!$B$11,"",IFERROR((E47+F47)/$B47,0))</f>
        <v/>
      </c>
      <c r="E20" s="84" t="str">
        <f ca="1">IF($B20&lt;'Site Setup'!$B$11,"",IFERROR((G47+H47)/$B47,0))</f>
        <v/>
      </c>
      <c r="F20" s="84" t="str">
        <f ca="1">IF($B20&lt;'Site Setup'!$B$11,"",IFERROR((I47+J47)/$B47,0))</f>
        <v/>
      </c>
      <c r="G20" s="84" t="str">
        <f ca="1">IF($B20&lt;'Site Setup'!$B$11,"",IFERROR((K47+L47)/$B47,0))</f>
        <v/>
      </c>
      <c r="H20" s="84" t="str">
        <f ca="1">IF($B20&lt;'Site Setup'!$B$11,"",IFERROR((M47+N47)/$B47,0))</f>
        <v/>
      </c>
      <c r="I20" s="84" t="str">
        <f ca="1">IF($B20&lt;'Site Setup'!$B$11,"",IFERROR((O47+P47)/$B47,0))</f>
        <v/>
      </c>
      <c r="J20" s="84" t="str">
        <f ca="1">IF($B20&lt;'Site Setup'!$B$11,"",IFERROR((Q47+R47)/$B47,0))</f>
        <v/>
      </c>
      <c r="K20" s="84" t="str">
        <f ca="1">IF($B20&lt;'Site Setup'!$B$11,"",IFERROR((S47)/$B47,0))</f>
        <v/>
      </c>
      <c r="L20" s="84" t="str">
        <f ca="1">IF($B20&lt;'Site Setup'!$B$11,"",IFERROR((T47)/$B47,0))</f>
        <v/>
      </c>
      <c r="M20" s="84" t="str">
        <f ca="1">IF($B20&lt;'Site Setup'!$B$11,"",IFERROR((U47)/$B47,0))</f>
        <v/>
      </c>
      <c r="N20" s="84" t="str">
        <f ca="1">IF($B20&lt;'Site Setup'!$B$11,"",IFERROR((V47)/$B47,0))</f>
        <v/>
      </c>
      <c r="O20" s="84" t="str">
        <f ca="1">IF($B20&lt;'Site Setup'!$B$11,"",IFERROR((W47)/$B47,0))</f>
        <v/>
      </c>
      <c r="P20" s="84" t="str">
        <f ca="1">IF($B20&lt;'Site Setup'!$B$11,"",IFERROR((X47)/$B47,0))</f>
        <v/>
      </c>
      <c r="Q20" s="84" t="str">
        <f ca="1">IF($B20&lt;'Site Setup'!$B$11,"",IFERROR((Y47)/$B47,0))</f>
        <v/>
      </c>
      <c r="R20" s="84" t="str">
        <f ca="1">IF($B20&lt;'Site Setup'!$B$11,"",IFERROR((Z47)/$B47,0))</f>
        <v/>
      </c>
      <c r="S20" s="84" t="str">
        <f ca="1">IF($B20&lt;'Site Setup'!$B$11,"",IFERROR((AA47)/$B47,0))</f>
        <v/>
      </c>
      <c r="T20" s="84" t="str">
        <f ca="1">IF($B20&lt;'Site Setup'!$B$11,"",IFERROR((AB47)/$B47,0))</f>
        <v/>
      </c>
      <c r="U20" s="84" t="str">
        <f ca="1">IF($B20&lt;'Site Setup'!$B$11,"",IFERROR((AC47)/$B47,0))</f>
        <v/>
      </c>
      <c r="V20" s="84" t="str">
        <f ca="1">IF($B20&lt;'Site Setup'!$B$11,"",IFERROR((AD47)/$B47,0))</f>
        <v/>
      </c>
      <c r="W20" s="84" t="str">
        <f ca="1">IF($B20&lt;'Site Setup'!$B$11,"",IFERROR((AE47)/$B47,0))</f>
        <v/>
      </c>
      <c r="X20" s="84" t="str">
        <f ca="1">IF($B20&lt;'Site Setup'!$B$11,"",IFERROR((AF47)/$B47,0))</f>
        <v/>
      </c>
      <c r="Y20" s="84" t="str">
        <f ca="1">IF($B20&lt;'Site Setup'!$B$11,"",IFERROR((AG47)/$B47,0))</f>
        <v/>
      </c>
      <c r="Z20" s="84" t="str">
        <f ca="1">IF($B20&lt;'Site Setup'!$B$11,"",IFERROR((AH47)/$B47,0))</f>
        <v/>
      </c>
      <c r="AA20" s="84" t="str">
        <f ca="1">IF($B20&lt;'Site Setup'!$B$11,"",IFERROR((AI47)/$B47,0))</f>
        <v/>
      </c>
      <c r="AB20" s="84" t="str">
        <f ca="1">IF($B20&lt;'Site Setup'!$B$11,"",IFERROR((AJ47)/$B47,0))</f>
        <v/>
      </c>
      <c r="AC20" s="84" t="str">
        <f ca="1">IF($B20&lt;'Site Setup'!$B$11,"",IFERROR((AK47)/$B47,0))</f>
        <v/>
      </c>
      <c r="AD20" s="84" t="str">
        <f ca="1">IF($B20&lt;'Site Setup'!$B$11,"",IFERROR((AL47)/$B47,0))</f>
        <v/>
      </c>
      <c r="AE20" s="84" t="str">
        <f ca="1">IF($B20&lt;'Site Setup'!$B$11,"",IFERROR((AM47)/$B47,0))</f>
        <v/>
      </c>
      <c r="AF20" s="84" t="str">
        <f ca="1">IF($B20&lt;'Site Setup'!$B$11,"",IFERROR((AN47)/$B47,0))</f>
        <v/>
      </c>
      <c r="AG20" s="84" t="str">
        <f ca="1">IF($B20&lt;'Site Setup'!$B$11,"",IFERROR((AO47)/$B47,0))</f>
        <v/>
      </c>
      <c r="AH20" s="84" t="str">
        <f ca="1">IF($B20&lt;'Site Setup'!$B$11,"",IFERROR((AP47)/$B47,0))</f>
        <v/>
      </c>
      <c r="AI20" s="84" t="str">
        <f ca="1">IF($B20&lt;'Site Setup'!$B$11,"",IFERROR((AQ47)/$B47,0))</f>
        <v/>
      </c>
      <c r="AJ20" s="84" t="str">
        <f ca="1">IF($B20&lt;'Site Setup'!$B$11,"",IFERROR((AR47)/$B47,0))</f>
        <v/>
      </c>
      <c r="AK20" s="84" t="str">
        <f ca="1">IF($B20&lt;'Site Setup'!$B$11,"",IFERROR((AS47)/$B47,0))</f>
        <v/>
      </c>
      <c r="AL20" s="84" t="str">
        <f ca="1">IF($B20&lt;'Site Setup'!$B$11,"",IFERROR((AT47)/$B47,0))</f>
        <v/>
      </c>
      <c r="AM20" s="84" t="str">
        <f ca="1">IF($B20&lt;'Site Setup'!$B$11,"",IFERROR((AU47)/$B47,0))</f>
        <v/>
      </c>
      <c r="AN20" s="84" t="str">
        <f ca="1">IF($B20&lt;'Site Setup'!$B$11,"",IFERROR((AV47)/$B47,0))</f>
        <v/>
      </c>
      <c r="AO20" s="84" t="str">
        <f ca="1">IF($B20&lt;'Site Setup'!$B$11,"",IFERROR((AW47)/$B47,0))</f>
        <v/>
      </c>
      <c r="AP20" s="84" t="str">
        <f ca="1">IF($B20&lt;'Site Setup'!$B$11,"",IFERROR((AX47)/$B47,0))</f>
        <v/>
      </c>
      <c r="AQ20" s="84" t="str">
        <f ca="1">IF($B20&lt;'Site Setup'!$B$11,"",IFERROR((AY47)/$B47,0))</f>
        <v/>
      </c>
      <c r="AR20" s="86">
        <f>'Site Setup'!D46</f>
        <v>0</v>
      </c>
    </row>
    <row r="21" spans="1:44" ht="16.5" thickBot="1" x14ac:dyDescent="0.3">
      <c r="A21" s="82" t="str">
        <f ca="1">IF('Site Setup'!$B47 = "N/A","N/A",'Site Setup'!$A47)</f>
        <v>SLAM307 Line 27</v>
      </c>
      <c r="B21" s="83">
        <f t="shared" ca="1" si="10"/>
        <v>0</v>
      </c>
      <c r="C21" s="84" t="str">
        <f ca="1">IF($B21&lt;'Site Setup'!$B$11,"",IFERROR((C48+D48)/$B48,0))</f>
        <v/>
      </c>
      <c r="D21" s="84" t="str">
        <f ca="1">IF($B21&lt;'Site Setup'!$B$11,"",IFERROR((E48+F48)/$B48,0))</f>
        <v/>
      </c>
      <c r="E21" s="84" t="str">
        <f ca="1">IF($B21&lt;'Site Setup'!$B$11,"",IFERROR((G48+H48)/$B48,0))</f>
        <v/>
      </c>
      <c r="F21" s="84" t="str">
        <f ca="1">IF($B21&lt;'Site Setup'!$B$11,"",IFERROR((I48+J48)/$B48,0))</f>
        <v/>
      </c>
      <c r="G21" s="84" t="str">
        <f ca="1">IF($B21&lt;'Site Setup'!$B$11,"",IFERROR((K48+L48)/$B48,0))</f>
        <v/>
      </c>
      <c r="H21" s="84" t="str">
        <f ca="1">IF($B21&lt;'Site Setup'!$B$11,"",IFERROR((M48+N48)/$B48,0))</f>
        <v/>
      </c>
      <c r="I21" s="84" t="str">
        <f ca="1">IF($B21&lt;'Site Setup'!$B$11,"",IFERROR((O48+P48)/$B48,0))</f>
        <v/>
      </c>
      <c r="J21" s="84" t="str">
        <f ca="1">IF($B21&lt;'Site Setup'!$B$11,"",IFERROR((Q48+R48)/$B48,0))</f>
        <v/>
      </c>
      <c r="K21" s="84" t="str">
        <f ca="1">IF($B21&lt;'Site Setup'!$B$11,"",IFERROR((S48)/$B48,0))</f>
        <v/>
      </c>
      <c r="L21" s="84" t="str">
        <f ca="1">IF($B21&lt;'Site Setup'!$B$11,"",IFERROR((T48)/$B48,0))</f>
        <v/>
      </c>
      <c r="M21" s="84" t="str">
        <f ca="1">IF($B21&lt;'Site Setup'!$B$11,"",IFERROR((U48)/$B48,0))</f>
        <v/>
      </c>
      <c r="N21" s="84" t="str">
        <f ca="1">IF($B21&lt;'Site Setup'!$B$11,"",IFERROR((V48)/$B48,0))</f>
        <v/>
      </c>
      <c r="O21" s="84" t="str">
        <f ca="1">IF($B21&lt;'Site Setup'!$B$11,"",IFERROR((W48)/$B48,0))</f>
        <v/>
      </c>
      <c r="P21" s="84" t="str">
        <f ca="1">IF($B21&lt;'Site Setup'!$B$11,"",IFERROR((X48)/$B48,0))</f>
        <v/>
      </c>
      <c r="Q21" s="84" t="str">
        <f ca="1">IF($B21&lt;'Site Setup'!$B$11,"",IFERROR((Y48)/$B48,0))</f>
        <v/>
      </c>
      <c r="R21" s="84" t="str">
        <f ca="1">IF($B21&lt;'Site Setup'!$B$11,"",IFERROR((Z48)/$B48,0))</f>
        <v/>
      </c>
      <c r="S21" s="84" t="str">
        <f ca="1">IF($B21&lt;'Site Setup'!$B$11,"",IFERROR((AA48)/$B48,0))</f>
        <v/>
      </c>
      <c r="T21" s="84" t="str">
        <f ca="1">IF($B21&lt;'Site Setup'!$B$11,"",IFERROR((AB48)/$B48,0))</f>
        <v/>
      </c>
      <c r="U21" s="84" t="str">
        <f ca="1">IF($B21&lt;'Site Setup'!$B$11,"",IFERROR((AC48)/$B48,0))</f>
        <v/>
      </c>
      <c r="V21" s="84" t="str">
        <f ca="1">IF($B21&lt;'Site Setup'!$B$11,"",IFERROR((AD48)/$B48,0))</f>
        <v/>
      </c>
      <c r="W21" s="84" t="str">
        <f ca="1">IF($B21&lt;'Site Setup'!$B$11,"",IFERROR((AE48)/$B48,0))</f>
        <v/>
      </c>
      <c r="X21" s="84" t="str">
        <f ca="1">IF($B21&lt;'Site Setup'!$B$11,"",IFERROR((AF48)/$B48,0))</f>
        <v/>
      </c>
      <c r="Y21" s="84" t="str">
        <f ca="1">IF($B21&lt;'Site Setup'!$B$11,"",IFERROR((AG48)/$B48,0))</f>
        <v/>
      </c>
      <c r="Z21" s="84" t="str">
        <f ca="1">IF($B21&lt;'Site Setup'!$B$11,"",IFERROR((AH48)/$B48,0))</f>
        <v/>
      </c>
      <c r="AA21" s="84" t="str">
        <f ca="1">IF($B21&lt;'Site Setup'!$B$11,"",IFERROR((AI48)/$B48,0))</f>
        <v/>
      </c>
      <c r="AB21" s="84" t="str">
        <f ca="1">IF($B21&lt;'Site Setup'!$B$11,"",IFERROR((AJ48)/$B48,0))</f>
        <v/>
      </c>
      <c r="AC21" s="84" t="str">
        <f ca="1">IF($B21&lt;'Site Setup'!$B$11,"",IFERROR((AK48)/$B48,0))</f>
        <v/>
      </c>
      <c r="AD21" s="84" t="str">
        <f ca="1">IF($B21&lt;'Site Setup'!$B$11,"",IFERROR((AL48)/$B48,0))</f>
        <v/>
      </c>
      <c r="AE21" s="84" t="str">
        <f ca="1">IF($B21&lt;'Site Setup'!$B$11,"",IFERROR((AM48)/$B48,0))</f>
        <v/>
      </c>
      <c r="AF21" s="84" t="str">
        <f ca="1">IF($B21&lt;'Site Setup'!$B$11,"",IFERROR((AN48)/$B48,0))</f>
        <v/>
      </c>
      <c r="AG21" s="84" t="str">
        <f ca="1">IF($B21&lt;'Site Setup'!$B$11,"",IFERROR((AO48)/$B48,0))</f>
        <v/>
      </c>
      <c r="AH21" s="84" t="str">
        <f ca="1">IF($B21&lt;'Site Setup'!$B$11,"",IFERROR((AP48)/$B48,0))</f>
        <v/>
      </c>
      <c r="AI21" s="84" t="str">
        <f ca="1">IF($B21&lt;'Site Setup'!$B$11,"",IFERROR((AQ48)/$B48,0))</f>
        <v/>
      </c>
      <c r="AJ21" s="84" t="str">
        <f ca="1">IF($B21&lt;'Site Setup'!$B$11,"",IFERROR((AR48)/$B48,0))</f>
        <v/>
      </c>
      <c r="AK21" s="84" t="str">
        <f ca="1">IF($B21&lt;'Site Setup'!$B$11,"",IFERROR((AS48)/$B48,0))</f>
        <v/>
      </c>
      <c r="AL21" s="84" t="str">
        <f ca="1">IF($B21&lt;'Site Setup'!$B$11,"",IFERROR((AT48)/$B48,0))</f>
        <v/>
      </c>
      <c r="AM21" s="84" t="str">
        <f ca="1">IF($B21&lt;'Site Setup'!$B$11,"",IFERROR((AU48)/$B48,0))</f>
        <v/>
      </c>
      <c r="AN21" s="84" t="str">
        <f ca="1">IF($B21&lt;'Site Setup'!$B$11,"",IFERROR((AV48)/$B48,0))</f>
        <v/>
      </c>
      <c r="AO21" s="84" t="str">
        <f ca="1">IF($B21&lt;'Site Setup'!$B$11,"",IFERROR((AW48)/$B48,0))</f>
        <v/>
      </c>
      <c r="AP21" s="84" t="str">
        <f ca="1">IF($B21&lt;'Site Setup'!$B$11,"",IFERROR((AX48)/$B48,0))</f>
        <v/>
      </c>
      <c r="AQ21" s="84" t="str">
        <f ca="1">IF($B21&lt;'Site Setup'!$B$11,"",IFERROR((AY48)/$B48,0))</f>
        <v/>
      </c>
      <c r="AR21" s="86">
        <f>'Site Setup'!D47</f>
        <v>0</v>
      </c>
    </row>
    <row r="22" spans="1:44" ht="16.5" thickBot="1" x14ac:dyDescent="0.3">
      <c r="A22" s="82" t="str">
        <f ca="1">IF('Site Setup'!$B48 = "N/A","N/A",'Site Setup'!$A48)</f>
        <v>N/A</v>
      </c>
      <c r="B22" s="83">
        <f t="shared" ca="1" si="10"/>
        <v>0</v>
      </c>
      <c r="C22" s="84" t="str">
        <f ca="1">IF($B22&lt;'Site Setup'!$B$11,"",IFERROR((C49+D49)/$B49,0))</f>
        <v/>
      </c>
      <c r="D22" s="84" t="str">
        <f ca="1">IF($B22&lt;'Site Setup'!$B$11,"",IFERROR((E49+F49)/$B49,0))</f>
        <v/>
      </c>
      <c r="E22" s="84" t="str">
        <f ca="1">IF($B22&lt;'Site Setup'!$B$11,"",IFERROR((G49+H49)/$B49,0))</f>
        <v/>
      </c>
      <c r="F22" s="84" t="str">
        <f ca="1">IF($B22&lt;'Site Setup'!$B$11,"",IFERROR((I49+J49)/$B49,0))</f>
        <v/>
      </c>
      <c r="G22" s="84" t="str">
        <f ca="1">IF($B22&lt;'Site Setup'!$B$11,"",IFERROR((K49+L49)/$B49,0))</f>
        <v/>
      </c>
      <c r="H22" s="84" t="str">
        <f ca="1">IF($B22&lt;'Site Setup'!$B$11,"",IFERROR((M49+N49)/$B49,0))</f>
        <v/>
      </c>
      <c r="I22" s="84" t="str">
        <f ca="1">IF($B22&lt;'Site Setup'!$B$11,"",IFERROR((O49+P49)/$B49,0))</f>
        <v/>
      </c>
      <c r="J22" s="84" t="str">
        <f ca="1">IF($B22&lt;'Site Setup'!$B$11,"",IFERROR((Q49+R49)/$B49,0))</f>
        <v/>
      </c>
      <c r="K22" s="84" t="str">
        <f ca="1">IF($B22&lt;'Site Setup'!$B$11,"",IFERROR((S49)/$B49,0))</f>
        <v/>
      </c>
      <c r="L22" s="84" t="str">
        <f ca="1">IF($B22&lt;'Site Setup'!$B$11,"",IFERROR((T49)/$B49,0))</f>
        <v/>
      </c>
      <c r="M22" s="84" t="str">
        <f ca="1">IF($B22&lt;'Site Setup'!$B$11,"",IFERROR((U49)/$B49,0))</f>
        <v/>
      </c>
      <c r="N22" s="84" t="str">
        <f ca="1">IF($B22&lt;'Site Setup'!$B$11,"",IFERROR((V49)/$B49,0))</f>
        <v/>
      </c>
      <c r="O22" s="84" t="str">
        <f ca="1">IF($B22&lt;'Site Setup'!$B$11,"",IFERROR((W49)/$B49,0))</f>
        <v/>
      </c>
      <c r="P22" s="84" t="str">
        <f ca="1">IF($B22&lt;'Site Setup'!$B$11,"",IFERROR((X49)/$B49,0))</f>
        <v/>
      </c>
      <c r="Q22" s="84" t="str">
        <f ca="1">IF($B22&lt;'Site Setup'!$B$11,"",IFERROR((Y49)/$B49,0))</f>
        <v/>
      </c>
      <c r="R22" s="84" t="str">
        <f ca="1">IF($B22&lt;'Site Setup'!$B$11,"",IFERROR((Z49)/$B49,0))</f>
        <v/>
      </c>
      <c r="S22" s="84" t="str">
        <f ca="1">IF($B22&lt;'Site Setup'!$B$11,"",IFERROR((AA49)/$B49,0))</f>
        <v/>
      </c>
      <c r="T22" s="84" t="str">
        <f ca="1">IF($B22&lt;'Site Setup'!$B$11,"",IFERROR((AB49)/$B49,0))</f>
        <v/>
      </c>
      <c r="U22" s="84" t="str">
        <f ca="1">IF($B22&lt;'Site Setup'!$B$11,"",IFERROR((AC49)/$B49,0))</f>
        <v/>
      </c>
      <c r="V22" s="84" t="str">
        <f ca="1">IF($B22&lt;'Site Setup'!$B$11,"",IFERROR((AD49)/$B49,0))</f>
        <v/>
      </c>
      <c r="W22" s="84" t="str">
        <f ca="1">IF($B22&lt;'Site Setup'!$B$11,"",IFERROR((AE49)/$B49,0))</f>
        <v/>
      </c>
      <c r="X22" s="84" t="str">
        <f ca="1">IF($B22&lt;'Site Setup'!$B$11,"",IFERROR((AF49)/$B49,0))</f>
        <v/>
      </c>
      <c r="Y22" s="84" t="str">
        <f ca="1">IF($B22&lt;'Site Setup'!$B$11,"",IFERROR((AG49)/$B49,0))</f>
        <v/>
      </c>
      <c r="Z22" s="84" t="str">
        <f ca="1">IF($B22&lt;'Site Setup'!$B$11,"",IFERROR((AH49)/$B49,0))</f>
        <v/>
      </c>
      <c r="AA22" s="84" t="str">
        <f ca="1">IF($B22&lt;'Site Setup'!$B$11,"",IFERROR((AI49)/$B49,0))</f>
        <v/>
      </c>
      <c r="AB22" s="84" t="str">
        <f ca="1">IF($B22&lt;'Site Setup'!$B$11,"",IFERROR((AJ49)/$B49,0))</f>
        <v/>
      </c>
      <c r="AC22" s="84" t="str">
        <f ca="1">IF($B22&lt;'Site Setup'!$B$11,"",IFERROR((AK49)/$B49,0))</f>
        <v/>
      </c>
      <c r="AD22" s="84" t="str">
        <f ca="1">IF($B22&lt;'Site Setup'!$B$11,"",IFERROR((AL49)/$B49,0))</f>
        <v/>
      </c>
      <c r="AE22" s="84" t="str">
        <f ca="1">IF($B22&lt;'Site Setup'!$B$11,"",IFERROR((AM49)/$B49,0))</f>
        <v/>
      </c>
      <c r="AF22" s="84" t="str">
        <f ca="1">IF($B22&lt;'Site Setup'!$B$11,"",IFERROR((AN49)/$B49,0))</f>
        <v/>
      </c>
      <c r="AG22" s="84" t="str">
        <f ca="1">IF($B22&lt;'Site Setup'!$B$11,"",IFERROR((AO49)/$B49,0))</f>
        <v/>
      </c>
      <c r="AH22" s="84" t="str">
        <f ca="1">IF($B22&lt;'Site Setup'!$B$11,"",IFERROR((AP49)/$B49,0))</f>
        <v/>
      </c>
      <c r="AI22" s="84" t="str">
        <f ca="1">IF($B22&lt;'Site Setup'!$B$11,"",IFERROR((AQ49)/$B49,0))</f>
        <v/>
      </c>
      <c r="AJ22" s="84" t="str">
        <f ca="1">IF($B22&lt;'Site Setup'!$B$11,"",IFERROR((AR49)/$B49,0))</f>
        <v/>
      </c>
      <c r="AK22" s="84" t="str">
        <f ca="1">IF($B22&lt;'Site Setup'!$B$11,"",IFERROR((AS49)/$B49,0))</f>
        <v/>
      </c>
      <c r="AL22" s="84" t="str">
        <f ca="1">IF($B22&lt;'Site Setup'!$B$11,"",IFERROR((AT49)/$B49,0))</f>
        <v/>
      </c>
      <c r="AM22" s="84" t="str">
        <f ca="1">IF($B22&lt;'Site Setup'!$B$11,"",IFERROR((AU49)/$B49,0))</f>
        <v/>
      </c>
      <c r="AN22" s="84" t="str">
        <f ca="1">IF($B22&lt;'Site Setup'!$B$11,"",IFERROR((AV49)/$B49,0))</f>
        <v/>
      </c>
      <c r="AO22" s="84" t="str">
        <f ca="1">IF($B22&lt;'Site Setup'!$B$11,"",IFERROR((AW49)/$B49,0))</f>
        <v/>
      </c>
      <c r="AP22" s="84" t="str">
        <f ca="1">IF($B22&lt;'Site Setup'!$B$11,"",IFERROR((AX49)/$B49,0))</f>
        <v/>
      </c>
      <c r="AQ22" s="84" t="str">
        <f ca="1">IF($B22&lt;'Site Setup'!$B$11,"",IFERROR((AY49)/$B49,0))</f>
        <v/>
      </c>
      <c r="AR22" s="86">
        <f>'Site Setup'!D48</f>
        <v>0</v>
      </c>
    </row>
    <row r="23" spans="1:44" ht="16.5" thickBot="1" x14ac:dyDescent="0.3">
      <c r="A23" s="82" t="str">
        <f ca="1">IF('Site Setup'!$B49 = "N/A","N/A",'Site Setup'!$A49)</f>
        <v>N/A</v>
      </c>
      <c r="B23" s="83">
        <f t="shared" ca="1" si="10"/>
        <v>0</v>
      </c>
      <c r="C23" s="84" t="str">
        <f ca="1">IF($B23&lt;'Site Setup'!$B$11,"",IFERROR((C50+D50)/$B50,0))</f>
        <v/>
      </c>
      <c r="D23" s="84" t="str">
        <f ca="1">IF($B23&lt;'Site Setup'!$B$11,"",IFERROR((E50+F50)/$B50,0))</f>
        <v/>
      </c>
      <c r="E23" s="84" t="str">
        <f ca="1">IF($B23&lt;'Site Setup'!$B$11,"",IFERROR((G50+H50)/$B50,0))</f>
        <v/>
      </c>
      <c r="F23" s="84" t="str">
        <f ca="1">IF($B23&lt;'Site Setup'!$B$11,"",IFERROR((I50+J50)/$B50,0))</f>
        <v/>
      </c>
      <c r="G23" s="84" t="str">
        <f ca="1">IF($B23&lt;'Site Setup'!$B$11,"",IFERROR((K50+L50)/$B50,0))</f>
        <v/>
      </c>
      <c r="H23" s="84" t="str">
        <f ca="1">IF($B23&lt;'Site Setup'!$B$11,"",IFERROR((M50+N50)/$B50,0))</f>
        <v/>
      </c>
      <c r="I23" s="84" t="str">
        <f ca="1">IF($B23&lt;'Site Setup'!$B$11,"",IFERROR((O50+P50)/$B50,0))</f>
        <v/>
      </c>
      <c r="J23" s="84" t="str">
        <f ca="1">IF($B23&lt;'Site Setup'!$B$11,"",IFERROR((Q50+R50)/$B50,0))</f>
        <v/>
      </c>
      <c r="K23" s="84" t="str">
        <f ca="1">IF($B23&lt;'Site Setup'!$B$11,"",IFERROR((S50)/$B50,0))</f>
        <v/>
      </c>
      <c r="L23" s="84" t="str">
        <f ca="1">IF($B23&lt;'Site Setup'!$B$11,"",IFERROR((T50)/$B50,0))</f>
        <v/>
      </c>
      <c r="M23" s="84" t="str">
        <f ca="1">IF($B23&lt;'Site Setup'!$B$11,"",IFERROR((U50)/$B50,0))</f>
        <v/>
      </c>
      <c r="N23" s="84" t="str">
        <f ca="1">IF($B23&lt;'Site Setup'!$B$11,"",IFERROR((V50)/$B50,0))</f>
        <v/>
      </c>
      <c r="O23" s="84" t="str">
        <f ca="1">IF($B23&lt;'Site Setup'!$B$11,"",IFERROR((W50)/$B50,0))</f>
        <v/>
      </c>
      <c r="P23" s="84" t="str">
        <f ca="1">IF($B23&lt;'Site Setup'!$B$11,"",IFERROR((X50)/$B50,0))</f>
        <v/>
      </c>
      <c r="Q23" s="84" t="str">
        <f ca="1">IF($B23&lt;'Site Setup'!$B$11,"",IFERROR((Y50)/$B50,0))</f>
        <v/>
      </c>
      <c r="R23" s="84" t="str">
        <f ca="1">IF($B23&lt;'Site Setup'!$B$11,"",IFERROR((Z50)/$B50,0))</f>
        <v/>
      </c>
      <c r="S23" s="84" t="str">
        <f ca="1">IF($B23&lt;'Site Setup'!$B$11,"",IFERROR((AA50)/$B50,0))</f>
        <v/>
      </c>
      <c r="T23" s="84" t="str">
        <f ca="1">IF($B23&lt;'Site Setup'!$B$11,"",IFERROR((AB50)/$B50,0))</f>
        <v/>
      </c>
      <c r="U23" s="84" t="str">
        <f ca="1">IF($B23&lt;'Site Setup'!$B$11,"",IFERROR((AC50)/$B50,0))</f>
        <v/>
      </c>
      <c r="V23" s="84" t="str">
        <f ca="1">IF($B23&lt;'Site Setup'!$B$11,"",IFERROR((AD50)/$B50,0))</f>
        <v/>
      </c>
      <c r="W23" s="84" t="str">
        <f ca="1">IF($B23&lt;'Site Setup'!$B$11,"",IFERROR((AE50)/$B50,0))</f>
        <v/>
      </c>
      <c r="X23" s="84" t="str">
        <f ca="1">IF($B23&lt;'Site Setup'!$B$11,"",IFERROR((AF50)/$B50,0))</f>
        <v/>
      </c>
      <c r="Y23" s="84" t="str">
        <f ca="1">IF($B23&lt;'Site Setup'!$B$11,"",IFERROR((AG50)/$B50,0))</f>
        <v/>
      </c>
      <c r="Z23" s="84" t="str">
        <f ca="1">IF($B23&lt;'Site Setup'!$B$11,"",IFERROR((AH50)/$B50,0))</f>
        <v/>
      </c>
      <c r="AA23" s="84" t="str">
        <f ca="1">IF($B23&lt;'Site Setup'!$B$11,"",IFERROR((AI50)/$B50,0))</f>
        <v/>
      </c>
      <c r="AB23" s="84" t="str">
        <f ca="1">IF($B23&lt;'Site Setup'!$B$11,"",IFERROR((AJ50)/$B50,0))</f>
        <v/>
      </c>
      <c r="AC23" s="84" t="str">
        <f ca="1">IF($B23&lt;'Site Setup'!$B$11,"",IFERROR((AK50)/$B50,0))</f>
        <v/>
      </c>
      <c r="AD23" s="84" t="str">
        <f ca="1">IF($B23&lt;'Site Setup'!$B$11,"",IFERROR((AL50)/$B50,0))</f>
        <v/>
      </c>
      <c r="AE23" s="84" t="str">
        <f ca="1">IF($B23&lt;'Site Setup'!$B$11,"",IFERROR((AM50)/$B50,0))</f>
        <v/>
      </c>
      <c r="AF23" s="84" t="str">
        <f ca="1">IF($B23&lt;'Site Setup'!$B$11,"",IFERROR((AN50)/$B50,0))</f>
        <v/>
      </c>
      <c r="AG23" s="84" t="str">
        <f ca="1">IF($B23&lt;'Site Setup'!$B$11,"",IFERROR((AO50)/$B50,0))</f>
        <v/>
      </c>
      <c r="AH23" s="84" t="str">
        <f ca="1">IF($B23&lt;'Site Setup'!$B$11,"",IFERROR((AP50)/$B50,0))</f>
        <v/>
      </c>
      <c r="AI23" s="84" t="str">
        <f ca="1">IF($B23&lt;'Site Setup'!$B$11,"",IFERROR((AQ50)/$B50,0))</f>
        <v/>
      </c>
      <c r="AJ23" s="84" t="str">
        <f ca="1">IF($B23&lt;'Site Setup'!$B$11,"",IFERROR((AR50)/$B50,0))</f>
        <v/>
      </c>
      <c r="AK23" s="84" t="str">
        <f ca="1">IF($B23&lt;'Site Setup'!$B$11,"",IFERROR((AS50)/$B50,0))</f>
        <v/>
      </c>
      <c r="AL23" s="84" t="str">
        <f ca="1">IF($B23&lt;'Site Setup'!$B$11,"",IFERROR((AT50)/$B50,0))</f>
        <v/>
      </c>
      <c r="AM23" s="84" t="str">
        <f ca="1">IF($B23&lt;'Site Setup'!$B$11,"",IFERROR((AU50)/$B50,0))</f>
        <v/>
      </c>
      <c r="AN23" s="84" t="str">
        <f ca="1">IF($B23&lt;'Site Setup'!$B$11,"",IFERROR((AV50)/$B50,0))</f>
        <v/>
      </c>
      <c r="AO23" s="84" t="str">
        <f ca="1">IF($B23&lt;'Site Setup'!$B$11,"",IFERROR((AW50)/$B50,0))</f>
        <v/>
      </c>
      <c r="AP23" s="84" t="str">
        <f ca="1">IF($B23&lt;'Site Setup'!$B$11,"",IFERROR((AX50)/$B50,0))</f>
        <v/>
      </c>
      <c r="AQ23" s="84" t="str">
        <f ca="1">IF($B23&lt;'Site Setup'!$B$11,"",IFERROR((AY50)/$B50,0))</f>
        <v/>
      </c>
      <c r="AR23" s="86">
        <f>'Site Setup'!D49</f>
        <v>0</v>
      </c>
    </row>
    <row r="24" spans="1:44" ht="16.5" thickBot="1" x14ac:dyDescent="0.3">
      <c r="A24" s="82" t="str">
        <f ca="1">IF('Site Setup'!$B50 = "N/A","N/A",'Site Setup'!$A50)</f>
        <v>N/A</v>
      </c>
      <c r="B24" s="83">
        <f t="shared" ca="1" si="10"/>
        <v>0</v>
      </c>
      <c r="C24" s="84" t="str">
        <f ca="1">IF($B24&lt;'Site Setup'!$B$11,"",IFERROR((C51+D51)/$B51,0))</f>
        <v/>
      </c>
      <c r="D24" s="84" t="str">
        <f ca="1">IF($B24&lt;'Site Setup'!$B$11,"",IFERROR((E51+F51)/$B51,0))</f>
        <v/>
      </c>
      <c r="E24" s="84" t="str">
        <f ca="1">IF($B24&lt;'Site Setup'!$B$11,"",IFERROR((G51+H51)/$B51,0))</f>
        <v/>
      </c>
      <c r="F24" s="84" t="str">
        <f ca="1">IF($B24&lt;'Site Setup'!$B$11,"",IFERROR((I51+J51)/$B51,0))</f>
        <v/>
      </c>
      <c r="G24" s="84" t="str">
        <f ca="1">IF($B24&lt;'Site Setup'!$B$11,"",IFERROR((K51+L51)/$B51,0))</f>
        <v/>
      </c>
      <c r="H24" s="84" t="str">
        <f ca="1">IF($B24&lt;'Site Setup'!$B$11,"",IFERROR((M51+N51)/$B51,0))</f>
        <v/>
      </c>
      <c r="I24" s="84" t="str">
        <f ca="1">IF($B24&lt;'Site Setup'!$B$11,"",IFERROR((O51+P51)/$B51,0))</f>
        <v/>
      </c>
      <c r="J24" s="84" t="str">
        <f ca="1">IF($B24&lt;'Site Setup'!$B$11,"",IFERROR((Q51+R51)/$B51,0))</f>
        <v/>
      </c>
      <c r="K24" s="84" t="str">
        <f ca="1">IF($B24&lt;'Site Setup'!$B$11,"",IFERROR((S51)/$B51,0))</f>
        <v/>
      </c>
      <c r="L24" s="84" t="str">
        <f ca="1">IF($B24&lt;'Site Setup'!$B$11,"",IFERROR((T51)/$B51,0))</f>
        <v/>
      </c>
      <c r="M24" s="84" t="str">
        <f ca="1">IF($B24&lt;'Site Setup'!$B$11,"",IFERROR((U51)/$B51,0))</f>
        <v/>
      </c>
      <c r="N24" s="84" t="str">
        <f ca="1">IF($B24&lt;'Site Setup'!$B$11,"",IFERROR((V51)/$B51,0))</f>
        <v/>
      </c>
      <c r="O24" s="84" t="str">
        <f ca="1">IF($B24&lt;'Site Setup'!$B$11,"",IFERROR((W51)/$B51,0))</f>
        <v/>
      </c>
      <c r="P24" s="84" t="str">
        <f ca="1">IF($B24&lt;'Site Setup'!$B$11,"",IFERROR((X51)/$B51,0))</f>
        <v/>
      </c>
      <c r="Q24" s="84" t="str">
        <f ca="1">IF($B24&lt;'Site Setup'!$B$11,"",IFERROR((Y51)/$B51,0))</f>
        <v/>
      </c>
      <c r="R24" s="84" t="str">
        <f ca="1">IF($B24&lt;'Site Setup'!$B$11,"",IFERROR((Z51)/$B51,0))</f>
        <v/>
      </c>
      <c r="S24" s="84" t="str">
        <f ca="1">IF($B24&lt;'Site Setup'!$B$11,"",IFERROR((AA51)/$B51,0))</f>
        <v/>
      </c>
      <c r="T24" s="84" t="str">
        <f ca="1">IF($B24&lt;'Site Setup'!$B$11,"",IFERROR((AB51)/$B51,0))</f>
        <v/>
      </c>
      <c r="U24" s="84" t="str">
        <f ca="1">IF($B24&lt;'Site Setup'!$B$11,"",IFERROR((AC51)/$B51,0))</f>
        <v/>
      </c>
      <c r="V24" s="84" t="str">
        <f ca="1">IF($B24&lt;'Site Setup'!$B$11,"",IFERROR((AD51)/$B51,0))</f>
        <v/>
      </c>
      <c r="W24" s="84" t="str">
        <f ca="1">IF($B24&lt;'Site Setup'!$B$11,"",IFERROR((AE51)/$B51,0))</f>
        <v/>
      </c>
      <c r="X24" s="84" t="str">
        <f ca="1">IF($B24&lt;'Site Setup'!$B$11,"",IFERROR((AF51)/$B51,0))</f>
        <v/>
      </c>
      <c r="Y24" s="84" t="str">
        <f ca="1">IF($B24&lt;'Site Setup'!$B$11,"",IFERROR((AG51)/$B51,0))</f>
        <v/>
      </c>
      <c r="Z24" s="84" t="str">
        <f ca="1">IF($B24&lt;'Site Setup'!$B$11,"",IFERROR((AH51)/$B51,0))</f>
        <v/>
      </c>
      <c r="AA24" s="84" t="str">
        <f ca="1">IF($B24&lt;'Site Setup'!$B$11,"",IFERROR((AI51)/$B51,0))</f>
        <v/>
      </c>
      <c r="AB24" s="84" t="str">
        <f ca="1">IF($B24&lt;'Site Setup'!$B$11,"",IFERROR((AJ51)/$B51,0))</f>
        <v/>
      </c>
      <c r="AC24" s="84" t="str">
        <f ca="1">IF($B24&lt;'Site Setup'!$B$11,"",IFERROR((AK51)/$B51,0))</f>
        <v/>
      </c>
      <c r="AD24" s="84" t="str">
        <f ca="1">IF($B24&lt;'Site Setup'!$B$11,"",IFERROR((AL51)/$B51,0))</f>
        <v/>
      </c>
      <c r="AE24" s="84" t="str">
        <f ca="1">IF($B24&lt;'Site Setup'!$B$11,"",IFERROR((AM51)/$B51,0))</f>
        <v/>
      </c>
      <c r="AF24" s="84" t="str">
        <f ca="1">IF($B24&lt;'Site Setup'!$B$11,"",IFERROR((AN51)/$B51,0))</f>
        <v/>
      </c>
      <c r="AG24" s="84" t="str">
        <f ca="1">IF($B24&lt;'Site Setup'!$B$11,"",IFERROR((AO51)/$B51,0))</f>
        <v/>
      </c>
      <c r="AH24" s="84" t="str">
        <f ca="1">IF($B24&lt;'Site Setup'!$B$11,"",IFERROR((AP51)/$B51,0))</f>
        <v/>
      </c>
      <c r="AI24" s="84" t="str">
        <f ca="1">IF($B24&lt;'Site Setup'!$B$11,"",IFERROR((AQ51)/$B51,0))</f>
        <v/>
      </c>
      <c r="AJ24" s="84" t="str">
        <f ca="1">IF($B24&lt;'Site Setup'!$B$11,"",IFERROR((AR51)/$B51,0))</f>
        <v/>
      </c>
      <c r="AK24" s="84" t="str">
        <f ca="1">IF($B24&lt;'Site Setup'!$B$11,"",IFERROR((AS51)/$B51,0))</f>
        <v/>
      </c>
      <c r="AL24" s="84" t="str">
        <f ca="1">IF($B24&lt;'Site Setup'!$B$11,"",IFERROR((AT51)/$B51,0))</f>
        <v/>
      </c>
      <c r="AM24" s="84" t="str">
        <f ca="1">IF($B24&lt;'Site Setup'!$B$11,"",IFERROR((AU51)/$B51,0))</f>
        <v/>
      </c>
      <c r="AN24" s="84" t="str">
        <f ca="1">IF($B24&lt;'Site Setup'!$B$11,"",IFERROR((AV51)/$B51,0))</f>
        <v/>
      </c>
      <c r="AO24" s="84" t="str">
        <f ca="1">IF($B24&lt;'Site Setup'!$B$11,"",IFERROR((AW51)/$B51,0))</f>
        <v/>
      </c>
      <c r="AP24" s="84" t="str">
        <f ca="1">IF($B24&lt;'Site Setup'!$B$11,"",IFERROR((AX51)/$B51,0))</f>
        <v/>
      </c>
      <c r="AQ24" s="84" t="str">
        <f ca="1">IF($B24&lt;'Site Setup'!$B$11,"",IFERROR((AY51)/$B51,0))</f>
        <v/>
      </c>
      <c r="AR24" s="86">
        <f>'Site Setup'!D50</f>
        <v>0</v>
      </c>
    </row>
    <row r="25" spans="1:44" ht="16.5" thickBot="1" x14ac:dyDescent="0.3">
      <c r="A25" s="82" t="str">
        <f ca="1">IF('Site Setup'!$B51 = "N/A","N/A",'Site Setup'!$A51)</f>
        <v>N/A</v>
      </c>
      <c r="B25" s="83">
        <f t="shared" ca="1" si="10"/>
        <v>0</v>
      </c>
      <c r="C25" s="84" t="str">
        <f ca="1">IF($B25&lt;'Site Setup'!$B$11,"",IFERROR((C52+D52)/$B52,0))</f>
        <v/>
      </c>
      <c r="D25" s="84" t="str">
        <f ca="1">IF($B25&lt;'Site Setup'!$B$11,"",IFERROR((E52+F52)/$B52,0))</f>
        <v/>
      </c>
      <c r="E25" s="84" t="str">
        <f ca="1">IF($B25&lt;'Site Setup'!$B$11,"",IFERROR((G52+H52)/$B52,0))</f>
        <v/>
      </c>
      <c r="F25" s="84" t="str">
        <f ca="1">IF($B25&lt;'Site Setup'!$B$11,"",IFERROR((I52+J52)/$B52,0))</f>
        <v/>
      </c>
      <c r="G25" s="84" t="str">
        <f ca="1">IF($B25&lt;'Site Setup'!$B$11,"",IFERROR((K52+L52)/$B52,0))</f>
        <v/>
      </c>
      <c r="H25" s="84" t="str">
        <f ca="1">IF($B25&lt;'Site Setup'!$B$11,"",IFERROR((M52+N52)/$B52,0))</f>
        <v/>
      </c>
      <c r="I25" s="84" t="str">
        <f ca="1">IF($B25&lt;'Site Setup'!$B$11,"",IFERROR((O52+P52)/$B52,0))</f>
        <v/>
      </c>
      <c r="J25" s="84" t="str">
        <f ca="1">IF($B25&lt;'Site Setup'!$B$11,"",IFERROR((Q52+R52)/$B52,0))</f>
        <v/>
      </c>
      <c r="K25" s="84" t="str">
        <f ca="1">IF($B25&lt;'Site Setup'!$B$11,"",IFERROR((S52)/$B52,0))</f>
        <v/>
      </c>
      <c r="L25" s="84" t="str">
        <f ca="1">IF($B25&lt;'Site Setup'!$B$11,"",IFERROR((T52)/$B52,0))</f>
        <v/>
      </c>
      <c r="M25" s="84" t="str">
        <f ca="1">IF($B25&lt;'Site Setup'!$B$11,"",IFERROR((U52)/$B52,0))</f>
        <v/>
      </c>
      <c r="N25" s="84" t="str">
        <f ca="1">IF($B25&lt;'Site Setup'!$B$11,"",IFERROR((V52)/$B52,0))</f>
        <v/>
      </c>
      <c r="O25" s="84" t="str">
        <f ca="1">IF($B25&lt;'Site Setup'!$B$11,"",IFERROR((W52)/$B52,0))</f>
        <v/>
      </c>
      <c r="P25" s="84" t="str">
        <f ca="1">IF($B25&lt;'Site Setup'!$B$11,"",IFERROR((X52)/$B52,0))</f>
        <v/>
      </c>
      <c r="Q25" s="84" t="str">
        <f ca="1">IF($B25&lt;'Site Setup'!$B$11,"",IFERROR((Y52)/$B52,0))</f>
        <v/>
      </c>
      <c r="R25" s="84" t="str">
        <f ca="1">IF($B25&lt;'Site Setup'!$B$11,"",IFERROR((Z52)/$B52,0))</f>
        <v/>
      </c>
      <c r="S25" s="84" t="str">
        <f ca="1">IF($B25&lt;'Site Setup'!$B$11,"",IFERROR((AA52)/$B52,0))</f>
        <v/>
      </c>
      <c r="T25" s="84" t="str">
        <f ca="1">IF($B25&lt;'Site Setup'!$B$11,"",IFERROR((AB52)/$B52,0))</f>
        <v/>
      </c>
      <c r="U25" s="84" t="str">
        <f ca="1">IF($B25&lt;'Site Setup'!$B$11,"",IFERROR((AC52)/$B52,0))</f>
        <v/>
      </c>
      <c r="V25" s="84" t="str">
        <f ca="1">IF($B25&lt;'Site Setup'!$B$11,"",IFERROR((AD52)/$B52,0))</f>
        <v/>
      </c>
      <c r="W25" s="84" t="str">
        <f ca="1">IF($B25&lt;'Site Setup'!$B$11,"",IFERROR((AE52)/$B52,0))</f>
        <v/>
      </c>
      <c r="X25" s="84" t="str">
        <f ca="1">IF($B25&lt;'Site Setup'!$B$11,"",IFERROR((AF52)/$B52,0))</f>
        <v/>
      </c>
      <c r="Y25" s="84" t="str">
        <f ca="1">IF($B25&lt;'Site Setup'!$B$11,"",IFERROR((AG52)/$B52,0))</f>
        <v/>
      </c>
      <c r="Z25" s="84" t="str">
        <f ca="1">IF($B25&lt;'Site Setup'!$B$11,"",IFERROR((AH52)/$B52,0))</f>
        <v/>
      </c>
      <c r="AA25" s="84" t="str">
        <f ca="1">IF($B25&lt;'Site Setup'!$B$11,"",IFERROR((AI52)/$B52,0))</f>
        <v/>
      </c>
      <c r="AB25" s="84" t="str">
        <f ca="1">IF($B25&lt;'Site Setup'!$B$11,"",IFERROR((AJ52)/$B52,0))</f>
        <v/>
      </c>
      <c r="AC25" s="84" t="str">
        <f ca="1">IF($B25&lt;'Site Setup'!$B$11,"",IFERROR((AK52)/$B52,0))</f>
        <v/>
      </c>
      <c r="AD25" s="84" t="str">
        <f ca="1">IF($B25&lt;'Site Setup'!$B$11,"",IFERROR((AL52)/$B52,0))</f>
        <v/>
      </c>
      <c r="AE25" s="84" t="str">
        <f ca="1">IF($B25&lt;'Site Setup'!$B$11,"",IFERROR((AM52)/$B52,0))</f>
        <v/>
      </c>
      <c r="AF25" s="84" t="str">
        <f ca="1">IF($B25&lt;'Site Setup'!$B$11,"",IFERROR((AN52)/$B52,0))</f>
        <v/>
      </c>
      <c r="AG25" s="84" t="str">
        <f ca="1">IF($B25&lt;'Site Setup'!$B$11,"",IFERROR((AO52)/$B52,0))</f>
        <v/>
      </c>
      <c r="AH25" s="84" t="str">
        <f ca="1">IF($B25&lt;'Site Setup'!$B$11,"",IFERROR((AP52)/$B52,0))</f>
        <v/>
      </c>
      <c r="AI25" s="84" t="str">
        <f ca="1">IF($B25&lt;'Site Setup'!$B$11,"",IFERROR((AQ52)/$B52,0))</f>
        <v/>
      </c>
      <c r="AJ25" s="84" t="str">
        <f ca="1">IF($B25&lt;'Site Setup'!$B$11,"",IFERROR((AR52)/$B52,0))</f>
        <v/>
      </c>
      <c r="AK25" s="84" t="str">
        <f ca="1">IF($B25&lt;'Site Setup'!$B$11,"",IFERROR((AS52)/$B52,0))</f>
        <v/>
      </c>
      <c r="AL25" s="84" t="str">
        <f ca="1">IF($B25&lt;'Site Setup'!$B$11,"",IFERROR((AT52)/$B52,0))</f>
        <v/>
      </c>
      <c r="AM25" s="84" t="str">
        <f ca="1">IF($B25&lt;'Site Setup'!$B$11,"",IFERROR((AU52)/$B52,0))</f>
        <v/>
      </c>
      <c r="AN25" s="84" t="str">
        <f ca="1">IF($B25&lt;'Site Setup'!$B$11,"",IFERROR((AV52)/$B52,0))</f>
        <v/>
      </c>
      <c r="AO25" s="84" t="str">
        <f ca="1">IF($B25&lt;'Site Setup'!$B$11,"",IFERROR((AW52)/$B52,0))</f>
        <v/>
      </c>
      <c r="AP25" s="84" t="str">
        <f ca="1">IF($B25&lt;'Site Setup'!$B$11,"",IFERROR((AX52)/$B52,0))</f>
        <v/>
      </c>
      <c r="AQ25" s="84" t="str">
        <f ca="1">IF($B25&lt;'Site Setup'!$B$11,"",IFERROR((AY52)/$B52,0))</f>
        <v/>
      </c>
      <c r="AR25" s="86">
        <f>'Site Setup'!D51</f>
        <v>0</v>
      </c>
    </row>
    <row r="26" spans="1:44" ht="16.5" thickBot="1" x14ac:dyDescent="0.3">
      <c r="A26" s="82" t="str">
        <f ca="1">IF('Site Setup'!$B52 = "N/A","N/A",'Site Setup'!$A52)</f>
        <v>N/A</v>
      </c>
      <c r="B26" s="83">
        <f t="shared" ca="1" si="10"/>
        <v>0</v>
      </c>
      <c r="C26" s="84" t="str">
        <f ca="1">IF($B26&lt;'Site Setup'!$B$11,"",IFERROR((C53+D53)/$B53,0))</f>
        <v/>
      </c>
      <c r="D26" s="84" t="str">
        <f ca="1">IF($B26&lt;'Site Setup'!$B$11,"",IFERROR((E53+F53)/$B53,0))</f>
        <v/>
      </c>
      <c r="E26" s="84" t="str">
        <f ca="1">IF($B26&lt;'Site Setup'!$B$11,"",IFERROR((G53+H53)/$B53,0))</f>
        <v/>
      </c>
      <c r="F26" s="84" t="str">
        <f ca="1">IF($B26&lt;'Site Setup'!$B$11,"",IFERROR((I53+J53)/$B53,0))</f>
        <v/>
      </c>
      <c r="G26" s="84" t="str">
        <f ca="1">IF($B26&lt;'Site Setup'!$B$11,"",IFERROR((K53+L53)/$B53,0))</f>
        <v/>
      </c>
      <c r="H26" s="84" t="str">
        <f ca="1">IF($B26&lt;'Site Setup'!$B$11,"",IFERROR((M53+N53)/$B53,0))</f>
        <v/>
      </c>
      <c r="I26" s="84" t="str">
        <f ca="1">IF($B26&lt;'Site Setup'!$B$11,"",IFERROR((O53+P53)/$B53,0))</f>
        <v/>
      </c>
      <c r="J26" s="84" t="str">
        <f ca="1">IF($B26&lt;'Site Setup'!$B$11,"",IFERROR((Q53+R53)/$B53,0))</f>
        <v/>
      </c>
      <c r="K26" s="84" t="str">
        <f ca="1">IF($B26&lt;'Site Setup'!$B$11,"",IFERROR((S53)/$B53,0))</f>
        <v/>
      </c>
      <c r="L26" s="84" t="str">
        <f ca="1">IF($B26&lt;'Site Setup'!$B$11,"",IFERROR((T53)/$B53,0))</f>
        <v/>
      </c>
      <c r="M26" s="84" t="str">
        <f ca="1">IF($B26&lt;'Site Setup'!$B$11,"",IFERROR((U53)/$B53,0))</f>
        <v/>
      </c>
      <c r="N26" s="84" t="str">
        <f ca="1">IF($B26&lt;'Site Setup'!$B$11,"",IFERROR((V53)/$B53,0))</f>
        <v/>
      </c>
      <c r="O26" s="84" t="str">
        <f ca="1">IF($B26&lt;'Site Setup'!$B$11,"",IFERROR((W53)/$B53,0))</f>
        <v/>
      </c>
      <c r="P26" s="84" t="str">
        <f ca="1">IF($B26&lt;'Site Setup'!$B$11,"",IFERROR((X53)/$B53,0))</f>
        <v/>
      </c>
      <c r="Q26" s="84" t="str">
        <f ca="1">IF($B26&lt;'Site Setup'!$B$11,"",IFERROR((Y53)/$B53,0))</f>
        <v/>
      </c>
      <c r="R26" s="84" t="str">
        <f ca="1">IF($B26&lt;'Site Setup'!$B$11,"",IFERROR((Z53)/$B53,0))</f>
        <v/>
      </c>
      <c r="S26" s="84" t="str">
        <f ca="1">IF($B26&lt;'Site Setup'!$B$11,"",IFERROR((AA53)/$B53,0))</f>
        <v/>
      </c>
      <c r="T26" s="84" t="str">
        <f ca="1">IF($B26&lt;'Site Setup'!$B$11,"",IFERROR((AB53)/$B53,0))</f>
        <v/>
      </c>
      <c r="U26" s="84" t="str">
        <f ca="1">IF($B26&lt;'Site Setup'!$B$11,"",IFERROR((AC53)/$B53,0))</f>
        <v/>
      </c>
      <c r="V26" s="84" t="str">
        <f ca="1">IF($B26&lt;'Site Setup'!$B$11,"",IFERROR((AD53)/$B53,0))</f>
        <v/>
      </c>
      <c r="W26" s="84" t="str">
        <f ca="1">IF($B26&lt;'Site Setup'!$B$11,"",IFERROR((AE53)/$B53,0))</f>
        <v/>
      </c>
      <c r="X26" s="84" t="str">
        <f ca="1">IF($B26&lt;'Site Setup'!$B$11,"",IFERROR((AF53)/$B53,0))</f>
        <v/>
      </c>
      <c r="Y26" s="84" t="str">
        <f ca="1">IF($B26&lt;'Site Setup'!$B$11,"",IFERROR((AG53)/$B53,0))</f>
        <v/>
      </c>
      <c r="Z26" s="84" t="str">
        <f ca="1">IF($B26&lt;'Site Setup'!$B$11,"",IFERROR((AH53)/$B53,0))</f>
        <v/>
      </c>
      <c r="AA26" s="84" t="str">
        <f ca="1">IF($B26&lt;'Site Setup'!$B$11,"",IFERROR((AI53)/$B53,0))</f>
        <v/>
      </c>
      <c r="AB26" s="84" t="str">
        <f ca="1">IF($B26&lt;'Site Setup'!$B$11,"",IFERROR((AJ53)/$B53,0))</f>
        <v/>
      </c>
      <c r="AC26" s="84" t="str">
        <f ca="1">IF($B26&lt;'Site Setup'!$B$11,"",IFERROR((AK53)/$B53,0))</f>
        <v/>
      </c>
      <c r="AD26" s="84" t="str">
        <f ca="1">IF($B26&lt;'Site Setup'!$B$11,"",IFERROR((AL53)/$B53,0))</f>
        <v/>
      </c>
      <c r="AE26" s="84" t="str">
        <f ca="1">IF($B26&lt;'Site Setup'!$B$11,"",IFERROR((AM53)/$B53,0))</f>
        <v/>
      </c>
      <c r="AF26" s="84" t="str">
        <f ca="1">IF($B26&lt;'Site Setup'!$B$11,"",IFERROR((AN53)/$B53,0))</f>
        <v/>
      </c>
      <c r="AG26" s="84" t="str">
        <f ca="1">IF($B26&lt;'Site Setup'!$B$11,"",IFERROR((AO53)/$B53,0))</f>
        <v/>
      </c>
      <c r="AH26" s="84" t="str">
        <f ca="1">IF($B26&lt;'Site Setup'!$B$11,"",IFERROR((AP53)/$B53,0))</f>
        <v/>
      </c>
      <c r="AI26" s="84" t="str">
        <f ca="1">IF($B26&lt;'Site Setup'!$B$11,"",IFERROR((AQ53)/$B53,0))</f>
        <v/>
      </c>
      <c r="AJ26" s="84" t="str">
        <f ca="1">IF($B26&lt;'Site Setup'!$B$11,"",IFERROR((AR53)/$B53,0))</f>
        <v/>
      </c>
      <c r="AK26" s="84" t="str">
        <f ca="1">IF($B26&lt;'Site Setup'!$B$11,"",IFERROR((AS53)/$B53,0))</f>
        <v/>
      </c>
      <c r="AL26" s="84" t="str">
        <f ca="1">IF($B26&lt;'Site Setup'!$B$11,"",IFERROR((AT53)/$B53,0))</f>
        <v/>
      </c>
      <c r="AM26" s="84" t="str">
        <f ca="1">IF($B26&lt;'Site Setup'!$B$11,"",IFERROR((AU53)/$B53,0))</f>
        <v/>
      </c>
      <c r="AN26" s="84" t="str">
        <f ca="1">IF($B26&lt;'Site Setup'!$B$11,"",IFERROR((AV53)/$B53,0))</f>
        <v/>
      </c>
      <c r="AO26" s="84" t="str">
        <f ca="1">IF($B26&lt;'Site Setup'!$B$11,"",IFERROR((AW53)/$B53,0))</f>
        <v/>
      </c>
      <c r="AP26" s="84" t="str">
        <f ca="1">IF($B26&lt;'Site Setup'!$B$11,"",IFERROR((AX53)/$B53,0))</f>
        <v/>
      </c>
      <c r="AQ26" s="84" t="str">
        <f ca="1">IF($B26&lt;'Site Setup'!$B$11,"",IFERROR((AY53)/$B53,0))</f>
        <v/>
      </c>
      <c r="AR26" s="86">
        <f>'Site Setup'!D52</f>
        <v>0</v>
      </c>
    </row>
    <row r="27" spans="1:44" ht="16.5" thickBot="1" x14ac:dyDescent="0.3">
      <c r="A27" s="82" t="str">
        <f ca="1">IF('Site Setup'!$B53 = "N/A","N/A",'Site Setup'!$A53)</f>
        <v>N/A</v>
      </c>
      <c r="B27" s="83">
        <f t="shared" ca="1" si="10"/>
        <v>0</v>
      </c>
      <c r="C27" s="84" t="str">
        <f ca="1">IF($B27&lt;'Site Setup'!$B$11,"",IFERROR((C54+D54)/$B54,0))</f>
        <v/>
      </c>
      <c r="D27" s="84" t="str">
        <f ca="1">IF($B27&lt;'Site Setup'!$B$11,"",IFERROR((E54+F54)/$B54,0))</f>
        <v/>
      </c>
      <c r="E27" s="84" t="str">
        <f ca="1">IF($B27&lt;'Site Setup'!$B$11,"",IFERROR((G54+H54)/$B54,0))</f>
        <v/>
      </c>
      <c r="F27" s="84" t="str">
        <f ca="1">IF($B27&lt;'Site Setup'!$B$11,"",IFERROR((I54+J54)/$B54,0))</f>
        <v/>
      </c>
      <c r="G27" s="84" t="str">
        <f ca="1">IF($B27&lt;'Site Setup'!$B$11,"",IFERROR((K54+L54)/$B54,0))</f>
        <v/>
      </c>
      <c r="H27" s="84" t="str">
        <f ca="1">IF($B27&lt;'Site Setup'!$B$11,"",IFERROR((M54+N54)/$B54,0))</f>
        <v/>
      </c>
      <c r="I27" s="84" t="str">
        <f ca="1">IF($B27&lt;'Site Setup'!$B$11,"",IFERROR((O54+P54)/$B54,0))</f>
        <v/>
      </c>
      <c r="J27" s="84" t="str">
        <f ca="1">IF($B27&lt;'Site Setup'!$B$11,"",IFERROR((Q54+R54)/$B54,0))</f>
        <v/>
      </c>
      <c r="K27" s="84" t="str">
        <f ca="1">IF($B27&lt;'Site Setup'!$B$11,"",IFERROR((S54)/$B54,0))</f>
        <v/>
      </c>
      <c r="L27" s="84" t="str">
        <f ca="1">IF($B27&lt;'Site Setup'!$B$11,"",IFERROR((T54)/$B54,0))</f>
        <v/>
      </c>
      <c r="M27" s="84" t="str">
        <f ca="1">IF($B27&lt;'Site Setup'!$B$11,"",IFERROR((U54)/$B54,0))</f>
        <v/>
      </c>
      <c r="N27" s="84" t="str">
        <f ca="1">IF($B27&lt;'Site Setup'!$B$11,"",IFERROR((V54)/$B54,0))</f>
        <v/>
      </c>
      <c r="O27" s="84" t="str">
        <f ca="1">IF($B27&lt;'Site Setup'!$B$11,"",IFERROR((W54)/$B54,0))</f>
        <v/>
      </c>
      <c r="P27" s="84" t="str">
        <f ca="1">IF($B27&lt;'Site Setup'!$B$11,"",IFERROR((X54)/$B54,0))</f>
        <v/>
      </c>
      <c r="Q27" s="84" t="str">
        <f ca="1">IF($B27&lt;'Site Setup'!$B$11,"",IFERROR((Y54)/$B54,0))</f>
        <v/>
      </c>
      <c r="R27" s="84" t="str">
        <f ca="1">IF($B27&lt;'Site Setup'!$B$11,"",IFERROR((Z54)/$B54,0))</f>
        <v/>
      </c>
      <c r="S27" s="84" t="str">
        <f ca="1">IF($B27&lt;'Site Setup'!$B$11,"",IFERROR((AA54)/$B54,0))</f>
        <v/>
      </c>
      <c r="T27" s="84" t="str">
        <f ca="1">IF($B27&lt;'Site Setup'!$B$11,"",IFERROR((AB54)/$B54,0))</f>
        <v/>
      </c>
      <c r="U27" s="84" t="str">
        <f ca="1">IF($B27&lt;'Site Setup'!$B$11,"",IFERROR((AC54)/$B54,0))</f>
        <v/>
      </c>
      <c r="V27" s="84" t="str">
        <f ca="1">IF($B27&lt;'Site Setup'!$B$11,"",IFERROR((AD54)/$B54,0))</f>
        <v/>
      </c>
      <c r="W27" s="84" t="str">
        <f ca="1">IF($B27&lt;'Site Setup'!$B$11,"",IFERROR((AE54)/$B54,0))</f>
        <v/>
      </c>
      <c r="X27" s="84" t="str">
        <f ca="1">IF($B27&lt;'Site Setup'!$B$11,"",IFERROR((AF54)/$B54,0))</f>
        <v/>
      </c>
      <c r="Y27" s="84" t="str">
        <f ca="1">IF($B27&lt;'Site Setup'!$B$11,"",IFERROR((AG54)/$B54,0))</f>
        <v/>
      </c>
      <c r="Z27" s="84" t="str">
        <f ca="1">IF($B27&lt;'Site Setup'!$B$11,"",IFERROR((AH54)/$B54,0))</f>
        <v/>
      </c>
      <c r="AA27" s="84" t="str">
        <f ca="1">IF($B27&lt;'Site Setup'!$B$11,"",IFERROR((AI54)/$B54,0))</f>
        <v/>
      </c>
      <c r="AB27" s="84" t="str">
        <f ca="1">IF($B27&lt;'Site Setup'!$B$11,"",IFERROR((AJ54)/$B54,0))</f>
        <v/>
      </c>
      <c r="AC27" s="84" t="str">
        <f ca="1">IF($B27&lt;'Site Setup'!$B$11,"",IFERROR((AK54)/$B54,0))</f>
        <v/>
      </c>
      <c r="AD27" s="84" t="str">
        <f ca="1">IF($B27&lt;'Site Setup'!$B$11,"",IFERROR((AL54)/$B54,0))</f>
        <v/>
      </c>
      <c r="AE27" s="84" t="str">
        <f ca="1">IF($B27&lt;'Site Setup'!$B$11,"",IFERROR((AM54)/$B54,0))</f>
        <v/>
      </c>
      <c r="AF27" s="84" t="str">
        <f ca="1">IF($B27&lt;'Site Setup'!$B$11,"",IFERROR((AN54)/$B54,0))</f>
        <v/>
      </c>
      <c r="AG27" s="84" t="str">
        <f ca="1">IF($B27&lt;'Site Setup'!$B$11,"",IFERROR((AO54)/$B54,0))</f>
        <v/>
      </c>
      <c r="AH27" s="84" t="str">
        <f ca="1">IF($B27&lt;'Site Setup'!$B$11,"",IFERROR((AP54)/$B54,0))</f>
        <v/>
      </c>
      <c r="AI27" s="84" t="str">
        <f ca="1">IF($B27&lt;'Site Setup'!$B$11,"",IFERROR((AQ54)/$B54,0))</f>
        <v/>
      </c>
      <c r="AJ27" s="84" t="str">
        <f ca="1">IF($B27&lt;'Site Setup'!$B$11,"",IFERROR((AR54)/$B54,0))</f>
        <v/>
      </c>
      <c r="AK27" s="84" t="str">
        <f ca="1">IF($B27&lt;'Site Setup'!$B$11,"",IFERROR((AS54)/$B54,0))</f>
        <v/>
      </c>
      <c r="AL27" s="84" t="str">
        <f ca="1">IF($B27&lt;'Site Setup'!$B$11,"",IFERROR((AT54)/$B54,0))</f>
        <v/>
      </c>
      <c r="AM27" s="84" t="str">
        <f ca="1">IF($B27&lt;'Site Setup'!$B$11,"",IFERROR((AU54)/$B54,0))</f>
        <v/>
      </c>
      <c r="AN27" s="84" t="str">
        <f ca="1">IF($B27&lt;'Site Setup'!$B$11,"",IFERROR((AV54)/$B54,0))</f>
        <v/>
      </c>
      <c r="AO27" s="84" t="str">
        <f ca="1">IF($B27&lt;'Site Setup'!$B$11,"",IFERROR((AW54)/$B54,0))</f>
        <v/>
      </c>
      <c r="AP27" s="84" t="str">
        <f ca="1">IF($B27&lt;'Site Setup'!$B$11,"",IFERROR((AX54)/$B54,0))</f>
        <v/>
      </c>
      <c r="AQ27" s="84" t="str">
        <f ca="1">IF($B27&lt;'Site Setup'!$B$11,"",IFERROR((AY54)/$B54,0))</f>
        <v/>
      </c>
      <c r="AR27" s="86">
        <f>'Site Setup'!D53</f>
        <v>0</v>
      </c>
    </row>
    <row r="28" spans="1:44" ht="16.5" thickBot="1" x14ac:dyDescent="0.3">
      <c r="A28" s="82" t="str">
        <f ca="1">IF('Site Setup'!$B54 = "N/A","N/A",'Site Setup'!$A54)</f>
        <v>N/A</v>
      </c>
      <c r="B28" s="83">
        <f t="shared" ca="1" si="10"/>
        <v>0</v>
      </c>
      <c r="C28" s="84" t="str">
        <f ca="1">IF($B28&lt;'Site Setup'!$B$11,"",IFERROR((C55+D55)/$B55,0))</f>
        <v/>
      </c>
      <c r="D28" s="84" t="str">
        <f ca="1">IF($B28&lt;'Site Setup'!$B$11,"",IFERROR((E55+F55)/$B55,0))</f>
        <v/>
      </c>
      <c r="E28" s="84" t="str">
        <f ca="1">IF($B28&lt;'Site Setup'!$B$11,"",IFERROR((G55+H55)/$B55,0))</f>
        <v/>
      </c>
      <c r="F28" s="84" t="str">
        <f ca="1">IF($B28&lt;'Site Setup'!$B$11,"",IFERROR((I55+J55)/$B55,0))</f>
        <v/>
      </c>
      <c r="G28" s="84" t="str">
        <f ca="1">IF($B28&lt;'Site Setup'!$B$11,"",IFERROR((K55+L55)/$B55,0))</f>
        <v/>
      </c>
      <c r="H28" s="84" t="str">
        <f ca="1">IF($B28&lt;'Site Setup'!$B$11,"",IFERROR((M55+N55)/$B55,0))</f>
        <v/>
      </c>
      <c r="I28" s="84" t="str">
        <f ca="1">IF($B28&lt;'Site Setup'!$B$11,"",IFERROR((O55+P55)/$B55,0))</f>
        <v/>
      </c>
      <c r="J28" s="84" t="str">
        <f ca="1">IF($B28&lt;'Site Setup'!$B$11,"",IFERROR((Q55+R55)/$B55,0))</f>
        <v/>
      </c>
      <c r="K28" s="84" t="str">
        <f ca="1">IF($B28&lt;'Site Setup'!$B$11,"",IFERROR((S55)/$B55,0))</f>
        <v/>
      </c>
      <c r="L28" s="84" t="str">
        <f ca="1">IF($B28&lt;'Site Setup'!$B$11,"",IFERROR((T55)/$B55,0))</f>
        <v/>
      </c>
      <c r="M28" s="84" t="str">
        <f ca="1">IF($B28&lt;'Site Setup'!$B$11,"",IFERROR((U55)/$B55,0))</f>
        <v/>
      </c>
      <c r="N28" s="84" t="str">
        <f ca="1">IF($B28&lt;'Site Setup'!$B$11,"",IFERROR((V55)/$B55,0))</f>
        <v/>
      </c>
      <c r="O28" s="84" t="str">
        <f ca="1">IF($B28&lt;'Site Setup'!$B$11,"",IFERROR((W55)/$B55,0))</f>
        <v/>
      </c>
      <c r="P28" s="84" t="str">
        <f ca="1">IF($B28&lt;'Site Setup'!$B$11,"",IFERROR((X55)/$B55,0))</f>
        <v/>
      </c>
      <c r="Q28" s="84" t="str">
        <f ca="1">IF($B28&lt;'Site Setup'!$B$11,"",IFERROR((Y55)/$B55,0))</f>
        <v/>
      </c>
      <c r="R28" s="84" t="str">
        <f ca="1">IF($B28&lt;'Site Setup'!$B$11,"",IFERROR((Z55)/$B55,0))</f>
        <v/>
      </c>
      <c r="S28" s="84" t="str">
        <f ca="1">IF($B28&lt;'Site Setup'!$B$11,"",IFERROR((AA55)/$B55,0))</f>
        <v/>
      </c>
      <c r="T28" s="84" t="str">
        <f ca="1">IF($B28&lt;'Site Setup'!$B$11,"",IFERROR((AB55)/$B55,0))</f>
        <v/>
      </c>
      <c r="U28" s="84" t="str">
        <f ca="1">IF($B28&lt;'Site Setup'!$B$11,"",IFERROR((AC55)/$B55,0))</f>
        <v/>
      </c>
      <c r="V28" s="84" t="str">
        <f ca="1">IF($B28&lt;'Site Setup'!$B$11,"",IFERROR((AD55)/$B55,0))</f>
        <v/>
      </c>
      <c r="W28" s="84" t="str">
        <f ca="1">IF($B28&lt;'Site Setup'!$B$11,"",IFERROR((AE55)/$B55,0))</f>
        <v/>
      </c>
      <c r="X28" s="84" t="str">
        <f ca="1">IF($B28&lt;'Site Setup'!$B$11,"",IFERROR((AF55)/$B55,0))</f>
        <v/>
      </c>
      <c r="Y28" s="84" t="str">
        <f ca="1">IF($B28&lt;'Site Setup'!$B$11,"",IFERROR((AG55)/$B55,0))</f>
        <v/>
      </c>
      <c r="Z28" s="84" t="str">
        <f ca="1">IF($B28&lt;'Site Setup'!$B$11,"",IFERROR((AH55)/$B55,0))</f>
        <v/>
      </c>
      <c r="AA28" s="84" t="str">
        <f ca="1">IF($B28&lt;'Site Setup'!$B$11,"",IFERROR((AI55)/$B55,0))</f>
        <v/>
      </c>
      <c r="AB28" s="84" t="str">
        <f ca="1">IF($B28&lt;'Site Setup'!$B$11,"",IFERROR((AJ55)/$B55,0))</f>
        <v/>
      </c>
      <c r="AC28" s="84" t="str">
        <f ca="1">IF($B28&lt;'Site Setup'!$B$11,"",IFERROR((AK55)/$B55,0))</f>
        <v/>
      </c>
      <c r="AD28" s="84" t="str">
        <f ca="1">IF($B28&lt;'Site Setup'!$B$11,"",IFERROR((AL55)/$B55,0))</f>
        <v/>
      </c>
      <c r="AE28" s="84" t="str">
        <f ca="1">IF($B28&lt;'Site Setup'!$B$11,"",IFERROR((AM55)/$B55,0))</f>
        <v/>
      </c>
      <c r="AF28" s="84" t="str">
        <f ca="1">IF($B28&lt;'Site Setup'!$B$11,"",IFERROR((AN55)/$B55,0))</f>
        <v/>
      </c>
      <c r="AG28" s="84" t="str">
        <f ca="1">IF($B28&lt;'Site Setup'!$B$11,"",IFERROR((AO55)/$B55,0))</f>
        <v/>
      </c>
      <c r="AH28" s="84" t="str">
        <f ca="1">IF($B28&lt;'Site Setup'!$B$11,"",IFERROR((AP55)/$B55,0))</f>
        <v/>
      </c>
      <c r="AI28" s="84" t="str">
        <f ca="1">IF($B28&lt;'Site Setup'!$B$11,"",IFERROR((AQ55)/$B55,0))</f>
        <v/>
      </c>
      <c r="AJ28" s="84" t="str">
        <f ca="1">IF($B28&lt;'Site Setup'!$B$11,"",IFERROR((AR55)/$B55,0))</f>
        <v/>
      </c>
      <c r="AK28" s="84" t="str">
        <f ca="1">IF($B28&lt;'Site Setup'!$B$11,"",IFERROR((AS55)/$B55,0))</f>
        <v/>
      </c>
      <c r="AL28" s="84" t="str">
        <f ca="1">IF($B28&lt;'Site Setup'!$B$11,"",IFERROR((AT55)/$B55,0))</f>
        <v/>
      </c>
      <c r="AM28" s="84" t="str">
        <f ca="1">IF($B28&lt;'Site Setup'!$B$11,"",IFERROR((AU55)/$B55,0))</f>
        <v/>
      </c>
      <c r="AN28" s="84" t="str">
        <f ca="1">IF($B28&lt;'Site Setup'!$B$11,"",IFERROR((AV55)/$B55,0))</f>
        <v/>
      </c>
      <c r="AO28" s="84" t="str">
        <f ca="1">IF($B28&lt;'Site Setup'!$B$11,"",IFERROR((AW55)/$B55,0))</f>
        <v/>
      </c>
      <c r="AP28" s="84" t="str">
        <f ca="1">IF($B28&lt;'Site Setup'!$B$11,"",IFERROR((AX55)/$B55,0))</f>
        <v/>
      </c>
      <c r="AQ28" s="84" t="str">
        <f ca="1">IF($B28&lt;'Site Setup'!$B$11,"",IFERROR((AY55)/$B55,0))</f>
        <v/>
      </c>
      <c r="AR28" s="86">
        <f>'Site Setup'!D54</f>
        <v>0</v>
      </c>
    </row>
    <row r="29" spans="1:44" ht="16.5" thickBot="1" x14ac:dyDescent="0.3">
      <c r="A29" s="82" t="str">
        <f ca="1">IF('Site Setup'!$B55 = "N/A","N/A",'Site Setup'!$A55)</f>
        <v>N/A</v>
      </c>
      <c r="B29" s="83">
        <f t="shared" ca="1" si="10"/>
        <v>0</v>
      </c>
      <c r="C29" s="84" t="str">
        <f ca="1">IF($B29&lt;'Site Setup'!$B$11,"",IFERROR((C56+D56)/$B56,0))</f>
        <v/>
      </c>
      <c r="D29" s="84" t="str">
        <f ca="1">IF($B29&lt;'Site Setup'!$B$11,"",IFERROR((E56+F56)/$B56,0))</f>
        <v/>
      </c>
      <c r="E29" s="84" t="str">
        <f ca="1">IF($B29&lt;'Site Setup'!$B$11,"",IFERROR((G56+H56)/$B56,0))</f>
        <v/>
      </c>
      <c r="F29" s="84" t="str">
        <f ca="1">IF($B29&lt;'Site Setup'!$B$11,"",IFERROR((I56+J56)/$B56,0))</f>
        <v/>
      </c>
      <c r="G29" s="84" t="str">
        <f ca="1">IF($B29&lt;'Site Setup'!$B$11,"",IFERROR((K56+L56)/$B56,0))</f>
        <v/>
      </c>
      <c r="H29" s="84" t="str">
        <f ca="1">IF($B29&lt;'Site Setup'!$B$11,"",IFERROR((M56+N56)/$B56,0))</f>
        <v/>
      </c>
      <c r="I29" s="84" t="str">
        <f ca="1">IF($B29&lt;'Site Setup'!$B$11,"",IFERROR((O56+P56)/$B56,0))</f>
        <v/>
      </c>
      <c r="J29" s="84" t="str">
        <f ca="1">IF($B29&lt;'Site Setup'!$B$11,"",IFERROR((Q56+R56)/$B56,0))</f>
        <v/>
      </c>
      <c r="K29" s="84" t="str">
        <f ca="1">IF($B29&lt;'Site Setup'!$B$11,"",IFERROR((S56)/$B56,0))</f>
        <v/>
      </c>
      <c r="L29" s="84" t="str">
        <f ca="1">IF($B29&lt;'Site Setup'!$B$11,"",IFERROR((T56)/$B56,0))</f>
        <v/>
      </c>
      <c r="M29" s="84" t="str">
        <f ca="1">IF($B29&lt;'Site Setup'!$B$11,"",IFERROR((U56)/$B56,0))</f>
        <v/>
      </c>
      <c r="N29" s="84" t="str">
        <f ca="1">IF($B29&lt;'Site Setup'!$B$11,"",IFERROR((V56)/$B56,0))</f>
        <v/>
      </c>
      <c r="O29" s="84" t="str">
        <f ca="1">IF($B29&lt;'Site Setup'!$B$11,"",IFERROR((W56)/$B56,0))</f>
        <v/>
      </c>
      <c r="P29" s="84" t="str">
        <f ca="1">IF($B29&lt;'Site Setup'!$B$11,"",IFERROR((X56)/$B56,0))</f>
        <v/>
      </c>
      <c r="Q29" s="84" t="str">
        <f ca="1">IF($B29&lt;'Site Setup'!$B$11,"",IFERROR((Y56)/$B56,0))</f>
        <v/>
      </c>
      <c r="R29" s="84" t="str">
        <f ca="1">IF($B29&lt;'Site Setup'!$B$11,"",IFERROR((Z56)/$B56,0))</f>
        <v/>
      </c>
      <c r="S29" s="84" t="str">
        <f ca="1">IF($B29&lt;'Site Setup'!$B$11,"",IFERROR((AA56)/$B56,0))</f>
        <v/>
      </c>
      <c r="T29" s="84" t="str">
        <f ca="1">IF($B29&lt;'Site Setup'!$B$11,"",IFERROR((AB56)/$B56,0))</f>
        <v/>
      </c>
      <c r="U29" s="84" t="str">
        <f ca="1">IF($B29&lt;'Site Setup'!$B$11,"",IFERROR((AC56)/$B56,0))</f>
        <v/>
      </c>
      <c r="V29" s="84" t="str">
        <f ca="1">IF($B29&lt;'Site Setup'!$B$11,"",IFERROR((AD56)/$B56,0))</f>
        <v/>
      </c>
      <c r="W29" s="84" t="str">
        <f ca="1">IF($B29&lt;'Site Setup'!$B$11,"",IFERROR((AE56)/$B56,0))</f>
        <v/>
      </c>
      <c r="X29" s="84" t="str">
        <f ca="1">IF($B29&lt;'Site Setup'!$B$11,"",IFERROR((AF56)/$B56,0))</f>
        <v/>
      </c>
      <c r="Y29" s="84" t="str">
        <f ca="1">IF($B29&lt;'Site Setup'!$B$11,"",IFERROR((AG56)/$B56,0))</f>
        <v/>
      </c>
      <c r="Z29" s="84" t="str">
        <f ca="1">IF($B29&lt;'Site Setup'!$B$11,"",IFERROR((AH56)/$B56,0))</f>
        <v/>
      </c>
      <c r="AA29" s="84" t="str">
        <f ca="1">IF($B29&lt;'Site Setup'!$B$11,"",IFERROR((AI56)/$B56,0))</f>
        <v/>
      </c>
      <c r="AB29" s="84" t="str">
        <f ca="1">IF($B29&lt;'Site Setup'!$B$11,"",IFERROR((AJ56)/$B56,0))</f>
        <v/>
      </c>
      <c r="AC29" s="84" t="str">
        <f ca="1">IF($B29&lt;'Site Setup'!$B$11,"",IFERROR((AK56)/$B56,0))</f>
        <v/>
      </c>
      <c r="AD29" s="84" t="str">
        <f ca="1">IF($B29&lt;'Site Setup'!$B$11,"",IFERROR((AL56)/$B56,0))</f>
        <v/>
      </c>
      <c r="AE29" s="84" t="str">
        <f ca="1">IF($B29&lt;'Site Setup'!$B$11,"",IFERROR((AM56)/$B56,0))</f>
        <v/>
      </c>
      <c r="AF29" s="84" t="str">
        <f ca="1">IF($B29&lt;'Site Setup'!$B$11,"",IFERROR((AN56)/$B56,0))</f>
        <v/>
      </c>
      <c r="AG29" s="84" t="str">
        <f ca="1">IF($B29&lt;'Site Setup'!$B$11,"",IFERROR((AO56)/$B56,0))</f>
        <v/>
      </c>
      <c r="AH29" s="84" t="str">
        <f ca="1">IF($B29&lt;'Site Setup'!$B$11,"",IFERROR((AP56)/$B56,0))</f>
        <v/>
      </c>
      <c r="AI29" s="84" t="str">
        <f ca="1">IF($B29&lt;'Site Setup'!$B$11,"",IFERROR((AQ56)/$B56,0))</f>
        <v/>
      </c>
      <c r="AJ29" s="84" t="str">
        <f ca="1">IF($B29&lt;'Site Setup'!$B$11,"",IFERROR((AR56)/$B56,0))</f>
        <v/>
      </c>
      <c r="AK29" s="84" t="str">
        <f ca="1">IF($B29&lt;'Site Setup'!$B$11,"",IFERROR((AS56)/$B56,0))</f>
        <v/>
      </c>
      <c r="AL29" s="84" t="str">
        <f ca="1">IF($B29&lt;'Site Setup'!$B$11,"",IFERROR((AT56)/$B56,0))</f>
        <v/>
      </c>
      <c r="AM29" s="84" t="str">
        <f ca="1">IF($B29&lt;'Site Setup'!$B$11,"",IFERROR((AU56)/$B56,0))</f>
        <v/>
      </c>
      <c r="AN29" s="84" t="str">
        <f ca="1">IF($B29&lt;'Site Setup'!$B$11,"",IFERROR((AV56)/$B56,0))</f>
        <v/>
      </c>
      <c r="AO29" s="84" t="str">
        <f ca="1">IF($B29&lt;'Site Setup'!$B$11,"",IFERROR((AW56)/$B56,0))</f>
        <v/>
      </c>
      <c r="AP29" s="84" t="str">
        <f ca="1">IF($B29&lt;'Site Setup'!$B$11,"",IFERROR((AX56)/$B56,0))</f>
        <v/>
      </c>
      <c r="AQ29" s="84" t="str">
        <f ca="1">IF($B29&lt;'Site Setup'!$B$11,"",IFERROR((AY56)/$B56,0))</f>
        <v/>
      </c>
      <c r="AR29" s="86">
        <f>'Site Setup'!D55</f>
        <v>0</v>
      </c>
    </row>
    <row r="30" spans="1:44" ht="16.5" thickBot="1" x14ac:dyDescent="0.3">
      <c r="A30" s="82" t="str">
        <f ca="1">IF('Site Setup'!$B56 = "N/A","N/A",'Site Setup'!$A56)</f>
        <v>N/A</v>
      </c>
      <c r="B30" s="83">
        <f t="shared" ca="1" si="10"/>
        <v>0</v>
      </c>
      <c r="C30" s="84" t="str">
        <f ca="1">IF($B30&lt;'Site Setup'!$B$11,"",IFERROR((C57+D57)/$B57,0))</f>
        <v/>
      </c>
      <c r="D30" s="84" t="str">
        <f ca="1">IF($B30&lt;'Site Setup'!$B$11,"",IFERROR((E57+F57)/$B57,0))</f>
        <v/>
      </c>
      <c r="E30" s="84" t="str">
        <f ca="1">IF($B30&lt;'Site Setup'!$B$11,"",IFERROR((G57+H57)/$B57,0))</f>
        <v/>
      </c>
      <c r="F30" s="84" t="str">
        <f ca="1">IF($B30&lt;'Site Setup'!$B$11,"",IFERROR((I57+J57)/$B57,0))</f>
        <v/>
      </c>
      <c r="G30" s="84" t="str">
        <f ca="1">IF($B30&lt;'Site Setup'!$B$11,"",IFERROR((K57+L57)/$B57,0))</f>
        <v/>
      </c>
      <c r="H30" s="84" t="str">
        <f ca="1">IF($B30&lt;'Site Setup'!$B$11,"",IFERROR((M57+N57)/$B57,0))</f>
        <v/>
      </c>
      <c r="I30" s="84" t="str">
        <f ca="1">IF($B30&lt;'Site Setup'!$B$11,"",IFERROR((O57+P57)/$B57,0))</f>
        <v/>
      </c>
      <c r="J30" s="84" t="str">
        <f ca="1">IF($B30&lt;'Site Setup'!$B$11,"",IFERROR((Q57+R57)/$B57,0))</f>
        <v/>
      </c>
      <c r="K30" s="84" t="str">
        <f ca="1">IF($B30&lt;'Site Setup'!$B$11,"",IFERROR((S57)/$B57,0))</f>
        <v/>
      </c>
      <c r="L30" s="84" t="str">
        <f ca="1">IF($B30&lt;'Site Setup'!$B$11,"",IFERROR((T57)/$B57,0))</f>
        <v/>
      </c>
      <c r="M30" s="84" t="str">
        <f ca="1">IF($B30&lt;'Site Setup'!$B$11,"",IFERROR((U57)/$B57,0))</f>
        <v/>
      </c>
      <c r="N30" s="84" t="str">
        <f ca="1">IF($B30&lt;'Site Setup'!$B$11,"",IFERROR((V57)/$B57,0))</f>
        <v/>
      </c>
      <c r="O30" s="84" t="str">
        <f ca="1">IF($B30&lt;'Site Setup'!$B$11,"",IFERROR((W57)/$B57,0))</f>
        <v/>
      </c>
      <c r="P30" s="84" t="str">
        <f ca="1">IF($B30&lt;'Site Setup'!$B$11,"",IFERROR((X57)/$B57,0))</f>
        <v/>
      </c>
      <c r="Q30" s="84" t="str">
        <f ca="1">IF($B30&lt;'Site Setup'!$B$11,"",IFERROR((Y57)/$B57,0))</f>
        <v/>
      </c>
      <c r="R30" s="84" t="str">
        <f ca="1">IF($B30&lt;'Site Setup'!$B$11,"",IFERROR((Z57)/$B57,0))</f>
        <v/>
      </c>
      <c r="S30" s="84" t="str">
        <f ca="1">IF($B30&lt;'Site Setup'!$B$11,"",IFERROR((AA57)/$B57,0))</f>
        <v/>
      </c>
      <c r="T30" s="84" t="str">
        <f ca="1">IF($B30&lt;'Site Setup'!$B$11,"",IFERROR((AB57)/$B57,0))</f>
        <v/>
      </c>
      <c r="U30" s="84" t="str">
        <f ca="1">IF($B30&lt;'Site Setup'!$B$11,"",IFERROR((AC57)/$B57,0))</f>
        <v/>
      </c>
      <c r="V30" s="84" t="str">
        <f ca="1">IF($B30&lt;'Site Setup'!$B$11,"",IFERROR((AD57)/$B57,0))</f>
        <v/>
      </c>
      <c r="W30" s="84" t="str">
        <f ca="1">IF($B30&lt;'Site Setup'!$B$11,"",IFERROR((AE57)/$B57,0))</f>
        <v/>
      </c>
      <c r="X30" s="84" t="str">
        <f ca="1">IF($B30&lt;'Site Setup'!$B$11,"",IFERROR((AF57)/$B57,0))</f>
        <v/>
      </c>
      <c r="Y30" s="84" t="str">
        <f ca="1">IF($B30&lt;'Site Setup'!$B$11,"",IFERROR((AG57)/$B57,0))</f>
        <v/>
      </c>
      <c r="Z30" s="84" t="str">
        <f ca="1">IF($B30&lt;'Site Setup'!$B$11,"",IFERROR((AH57)/$B57,0))</f>
        <v/>
      </c>
      <c r="AA30" s="84" t="str">
        <f ca="1">IF($B30&lt;'Site Setup'!$B$11,"",IFERROR((AI57)/$B57,0))</f>
        <v/>
      </c>
      <c r="AB30" s="84" t="str">
        <f ca="1">IF($B30&lt;'Site Setup'!$B$11,"",IFERROR((AJ57)/$B57,0))</f>
        <v/>
      </c>
      <c r="AC30" s="84" t="str">
        <f ca="1">IF($B30&lt;'Site Setup'!$B$11,"",IFERROR((AK57)/$B57,0))</f>
        <v/>
      </c>
      <c r="AD30" s="84" t="str">
        <f ca="1">IF($B30&lt;'Site Setup'!$B$11,"",IFERROR((AL57)/$B57,0))</f>
        <v/>
      </c>
      <c r="AE30" s="84" t="str">
        <f ca="1">IF($B30&lt;'Site Setup'!$B$11,"",IFERROR((AM57)/$B57,0))</f>
        <v/>
      </c>
      <c r="AF30" s="84" t="str">
        <f ca="1">IF($B30&lt;'Site Setup'!$B$11,"",IFERROR((AN57)/$B57,0))</f>
        <v/>
      </c>
      <c r="AG30" s="84" t="str">
        <f ca="1">IF($B30&lt;'Site Setup'!$B$11,"",IFERROR((AO57)/$B57,0))</f>
        <v/>
      </c>
      <c r="AH30" s="84" t="str">
        <f ca="1">IF($B30&lt;'Site Setup'!$B$11,"",IFERROR((AP57)/$B57,0))</f>
        <v/>
      </c>
      <c r="AI30" s="84" t="str">
        <f ca="1">IF($B30&lt;'Site Setup'!$B$11,"",IFERROR((AQ57)/$B57,0))</f>
        <v/>
      </c>
      <c r="AJ30" s="84" t="str">
        <f ca="1">IF($B30&lt;'Site Setup'!$B$11,"",IFERROR((AR57)/$B57,0))</f>
        <v/>
      </c>
      <c r="AK30" s="84" t="str">
        <f ca="1">IF($B30&lt;'Site Setup'!$B$11,"",IFERROR((AS57)/$B57,0))</f>
        <v/>
      </c>
      <c r="AL30" s="84" t="str">
        <f ca="1">IF($B30&lt;'Site Setup'!$B$11,"",IFERROR((AT57)/$B57,0))</f>
        <v/>
      </c>
      <c r="AM30" s="84" t="str">
        <f ca="1">IF($B30&lt;'Site Setup'!$B$11,"",IFERROR((AU57)/$B57,0))</f>
        <v/>
      </c>
      <c r="AN30" s="84" t="str">
        <f ca="1">IF($B30&lt;'Site Setup'!$B$11,"",IFERROR((AV57)/$B57,0))</f>
        <v/>
      </c>
      <c r="AO30" s="84" t="str">
        <f ca="1">IF($B30&lt;'Site Setup'!$B$11,"",IFERROR((AW57)/$B57,0))</f>
        <v/>
      </c>
      <c r="AP30" s="84" t="str">
        <f ca="1">IF($B30&lt;'Site Setup'!$B$11,"",IFERROR((AX57)/$B57,0))</f>
        <v/>
      </c>
      <c r="AQ30" s="84" t="str">
        <f ca="1">IF($B30&lt;'Site Setup'!$B$11,"",IFERROR((AY57)/$B57,0))</f>
        <v/>
      </c>
      <c r="AR30" s="86">
        <f>'Site Setup'!D56</f>
        <v>0</v>
      </c>
    </row>
    <row r="31" spans="1:44" ht="16.5" thickBot="1" x14ac:dyDescent="0.3">
      <c r="A31" s="82" t="str">
        <f ca="1">IF('Site Setup'!$B57 = "N/A","N/A",'Site Setup'!$A57)</f>
        <v>N/A</v>
      </c>
      <c r="B31" s="83">
        <f t="shared" ca="1" si="10"/>
        <v>0</v>
      </c>
      <c r="C31" s="84" t="str">
        <f ca="1">IF($B31&lt;'Site Setup'!$B$11,"",IFERROR((C58+D58)/$B58,0))</f>
        <v/>
      </c>
      <c r="D31" s="84" t="str">
        <f ca="1">IF($B31&lt;'Site Setup'!$B$11,"",IFERROR((E58+F58)/$B58,0))</f>
        <v/>
      </c>
      <c r="E31" s="84" t="str">
        <f ca="1">IF($B31&lt;'Site Setup'!$B$11,"",IFERROR((G58+H58)/$B58,0))</f>
        <v/>
      </c>
      <c r="F31" s="84" t="str">
        <f ca="1">IF($B31&lt;'Site Setup'!$B$11,"",IFERROR((I58+J58)/$B58,0))</f>
        <v/>
      </c>
      <c r="G31" s="84" t="str">
        <f ca="1">IF($B31&lt;'Site Setup'!$B$11,"",IFERROR((K58+L58)/$B58,0))</f>
        <v/>
      </c>
      <c r="H31" s="84" t="str">
        <f ca="1">IF($B31&lt;'Site Setup'!$B$11,"",IFERROR((M58+N58)/$B58,0))</f>
        <v/>
      </c>
      <c r="I31" s="84" t="str">
        <f ca="1">IF($B31&lt;'Site Setup'!$B$11,"",IFERROR((O58+P58)/$B58,0))</f>
        <v/>
      </c>
      <c r="J31" s="84" t="str">
        <f ca="1">IF($B31&lt;'Site Setup'!$B$11,"",IFERROR((Q58+R58)/$B58,0))</f>
        <v/>
      </c>
      <c r="K31" s="84" t="str">
        <f ca="1">IF($B31&lt;'Site Setup'!$B$11,"",IFERROR((S58)/$B58,0))</f>
        <v/>
      </c>
      <c r="L31" s="84" t="str">
        <f ca="1">IF($B31&lt;'Site Setup'!$B$11,"",IFERROR((T58)/$B58,0))</f>
        <v/>
      </c>
      <c r="M31" s="84" t="str">
        <f ca="1">IF($B31&lt;'Site Setup'!$B$11,"",IFERROR((U58)/$B58,0))</f>
        <v/>
      </c>
      <c r="N31" s="84" t="str">
        <f ca="1">IF($B31&lt;'Site Setup'!$B$11,"",IFERROR((V58)/$B58,0))</f>
        <v/>
      </c>
      <c r="O31" s="84" t="str">
        <f ca="1">IF($B31&lt;'Site Setup'!$B$11,"",IFERROR((W58)/$B58,0))</f>
        <v/>
      </c>
      <c r="P31" s="84" t="str">
        <f ca="1">IF($B31&lt;'Site Setup'!$B$11,"",IFERROR((X58)/$B58,0))</f>
        <v/>
      </c>
      <c r="Q31" s="84" t="str">
        <f ca="1">IF($B31&lt;'Site Setup'!$B$11,"",IFERROR((Y58)/$B58,0))</f>
        <v/>
      </c>
      <c r="R31" s="84" t="str">
        <f ca="1">IF($B31&lt;'Site Setup'!$B$11,"",IFERROR((Z58)/$B58,0))</f>
        <v/>
      </c>
      <c r="S31" s="84" t="str">
        <f ca="1">IF($B31&lt;'Site Setup'!$B$11,"",IFERROR((AA58)/$B58,0))</f>
        <v/>
      </c>
      <c r="T31" s="84" t="str">
        <f ca="1">IF($B31&lt;'Site Setup'!$B$11,"",IFERROR((AB58)/$B58,0))</f>
        <v/>
      </c>
      <c r="U31" s="84" t="str">
        <f ca="1">IF($B31&lt;'Site Setup'!$B$11,"",IFERROR((AC58)/$B58,0))</f>
        <v/>
      </c>
      <c r="V31" s="84" t="str">
        <f ca="1">IF($B31&lt;'Site Setup'!$B$11,"",IFERROR((AD58)/$B58,0))</f>
        <v/>
      </c>
      <c r="W31" s="84" t="str">
        <f ca="1">IF($B31&lt;'Site Setup'!$B$11,"",IFERROR((AE58)/$B58,0))</f>
        <v/>
      </c>
      <c r="X31" s="84" t="str">
        <f ca="1">IF($B31&lt;'Site Setup'!$B$11,"",IFERROR((AF58)/$B58,0))</f>
        <v/>
      </c>
      <c r="Y31" s="84" t="str">
        <f ca="1">IF($B31&lt;'Site Setup'!$B$11,"",IFERROR((AG58)/$B58,0))</f>
        <v/>
      </c>
      <c r="Z31" s="84" t="str">
        <f ca="1">IF($B31&lt;'Site Setup'!$B$11,"",IFERROR((AH58)/$B58,0))</f>
        <v/>
      </c>
      <c r="AA31" s="84" t="str">
        <f ca="1">IF($B31&lt;'Site Setup'!$B$11,"",IFERROR((AI58)/$B58,0))</f>
        <v/>
      </c>
      <c r="AB31" s="84" t="str">
        <f ca="1">IF($B31&lt;'Site Setup'!$B$11,"",IFERROR((AJ58)/$B58,0))</f>
        <v/>
      </c>
      <c r="AC31" s="84" t="str">
        <f ca="1">IF($B31&lt;'Site Setup'!$B$11,"",IFERROR((AK58)/$B58,0))</f>
        <v/>
      </c>
      <c r="AD31" s="84" t="str">
        <f ca="1">IF($B31&lt;'Site Setup'!$B$11,"",IFERROR((AL58)/$B58,0))</f>
        <v/>
      </c>
      <c r="AE31" s="84" t="str">
        <f ca="1">IF($B31&lt;'Site Setup'!$B$11,"",IFERROR((AM58)/$B58,0))</f>
        <v/>
      </c>
      <c r="AF31" s="84" t="str">
        <f ca="1">IF($B31&lt;'Site Setup'!$B$11,"",IFERROR((AN58)/$B58,0))</f>
        <v/>
      </c>
      <c r="AG31" s="84" t="str">
        <f ca="1">IF($B31&lt;'Site Setup'!$B$11,"",IFERROR((AO58)/$B58,0))</f>
        <v/>
      </c>
      <c r="AH31" s="84" t="str">
        <f ca="1">IF($B31&lt;'Site Setup'!$B$11,"",IFERROR((AP58)/$B58,0))</f>
        <v/>
      </c>
      <c r="AI31" s="84" t="str">
        <f ca="1">IF($B31&lt;'Site Setup'!$B$11,"",IFERROR((AQ58)/$B58,0))</f>
        <v/>
      </c>
      <c r="AJ31" s="84" t="str">
        <f ca="1">IF($B31&lt;'Site Setup'!$B$11,"",IFERROR((AR58)/$B58,0))</f>
        <v/>
      </c>
      <c r="AK31" s="84" t="str">
        <f ca="1">IF($B31&lt;'Site Setup'!$B$11,"",IFERROR((AS58)/$B58,0))</f>
        <v/>
      </c>
      <c r="AL31" s="84" t="str">
        <f ca="1">IF($B31&lt;'Site Setup'!$B$11,"",IFERROR((AT58)/$B58,0))</f>
        <v/>
      </c>
      <c r="AM31" s="84" t="str">
        <f ca="1">IF($B31&lt;'Site Setup'!$B$11,"",IFERROR((AU58)/$B58,0))</f>
        <v/>
      </c>
      <c r="AN31" s="84" t="str">
        <f ca="1">IF($B31&lt;'Site Setup'!$B$11,"",IFERROR((AV58)/$B58,0))</f>
        <v/>
      </c>
      <c r="AO31" s="84" t="str">
        <f ca="1">IF($B31&lt;'Site Setup'!$B$11,"",IFERROR((AW58)/$B58,0))</f>
        <v/>
      </c>
      <c r="AP31" s="84" t="str">
        <f ca="1">IF($B31&lt;'Site Setup'!$B$11,"",IFERROR((AX58)/$B58,0))</f>
        <v/>
      </c>
      <c r="AQ31" s="84" t="str">
        <f ca="1">IF($B31&lt;'Site Setup'!$B$11,"",IFERROR((AY58)/$B58,0))</f>
        <v/>
      </c>
      <c r="AR31" s="86">
        <f>'Site Setup'!D57</f>
        <v>0</v>
      </c>
    </row>
    <row r="32" spans="1:44" ht="16.5" thickBot="1" x14ac:dyDescent="0.3">
      <c r="A32" s="82" t="str">
        <f ca="1">IF('Site Setup'!$B58 = "N/A","N/A",'Site Setup'!$A58)</f>
        <v>N/A</v>
      </c>
      <c r="B32" s="83">
        <f t="shared" ca="1" si="10"/>
        <v>0</v>
      </c>
      <c r="C32" s="137" t="str">
        <f ca="1">IF($B32&lt;'Site Setup'!$B$11,"",IFERROR((C59+D59)/$B59,0))</f>
        <v/>
      </c>
      <c r="D32" s="137" t="str">
        <f ca="1">IF($B32&lt;'Site Setup'!$B$11,"",IFERROR((E59+F59)/$B59,0))</f>
        <v/>
      </c>
      <c r="E32" s="137" t="str">
        <f ca="1">IF($B32&lt;'Site Setup'!$B$11,"",IFERROR((G59+H59)/$B59,0))</f>
        <v/>
      </c>
      <c r="F32" s="137" t="str">
        <f ca="1">IF($B32&lt;'Site Setup'!$B$11,"",IFERROR((I59+J59)/$B59,0))</f>
        <v/>
      </c>
      <c r="G32" s="137" t="str">
        <f ca="1">IF($B32&lt;'Site Setup'!$B$11,"",IFERROR((K59+L59)/$B59,0))</f>
        <v/>
      </c>
      <c r="H32" s="137" t="str">
        <f ca="1">IF($B32&lt;'Site Setup'!$B$11,"",IFERROR((M59+N59)/$B59,0))</f>
        <v/>
      </c>
      <c r="I32" s="137" t="str">
        <f ca="1">IF($B32&lt;'Site Setup'!$B$11,"",IFERROR((O59+P59)/$B59,0))</f>
        <v/>
      </c>
      <c r="J32" s="84" t="str">
        <f ca="1">IF($B32&lt;'Site Setup'!$B$11,"",IFERROR((Q59+R59)/$B59,0))</f>
        <v/>
      </c>
      <c r="K32" s="137" t="str">
        <f ca="1">IF($B32&lt;'Site Setup'!$B$11,"",IFERROR((S59)/$B59,0))</f>
        <v/>
      </c>
      <c r="L32" s="137" t="str">
        <f ca="1">IF($B32&lt;'Site Setup'!$B$11,"",IFERROR((T59)/$B59,0))</f>
        <v/>
      </c>
      <c r="M32" s="137" t="str">
        <f ca="1">IF($B32&lt;'Site Setup'!$B$11,"",IFERROR((U59)/$B59,0))</f>
        <v/>
      </c>
      <c r="N32" s="137" t="str">
        <f ca="1">IF($B32&lt;'Site Setup'!$B$11,"",IFERROR((V59)/$B59,0))</f>
        <v/>
      </c>
      <c r="O32" s="137" t="str">
        <f ca="1">IF($B32&lt;'Site Setup'!$B$11,"",IFERROR((W59)/$B59,0))</f>
        <v/>
      </c>
      <c r="P32" s="137" t="str">
        <f ca="1">IF($B32&lt;'Site Setup'!$B$11,"",IFERROR((X59)/$B59,0))</f>
        <v/>
      </c>
      <c r="Q32" s="137" t="str">
        <f ca="1">IF($B32&lt;'Site Setup'!$B$11,"",IFERROR((Y59)/$B59,0))</f>
        <v/>
      </c>
      <c r="R32" s="137" t="str">
        <f ca="1">IF($B32&lt;'Site Setup'!$B$11,"",IFERROR((Z59)/$B59,0))</f>
        <v/>
      </c>
      <c r="S32" s="137" t="str">
        <f ca="1">IF($B32&lt;'Site Setup'!$B$11,"",IFERROR((AA59)/$B59,0))</f>
        <v/>
      </c>
      <c r="T32" s="137" t="str">
        <f ca="1">IF($B32&lt;'Site Setup'!$B$11,"",IFERROR((AB59)/$B59,0))</f>
        <v/>
      </c>
      <c r="U32" s="137" t="str">
        <f ca="1">IF($B32&lt;'Site Setup'!$B$11,"",IFERROR((AC59)/$B59,0))</f>
        <v/>
      </c>
      <c r="V32" s="137" t="str">
        <f ca="1">IF($B32&lt;'Site Setup'!$B$11,"",IFERROR((AD59)/$B59,0))</f>
        <v/>
      </c>
      <c r="W32" s="137" t="str">
        <f ca="1">IF($B32&lt;'Site Setup'!$B$11,"",IFERROR((AE59)/$B59,0))</f>
        <v/>
      </c>
      <c r="X32" s="137" t="str">
        <f ca="1">IF($B32&lt;'Site Setup'!$B$11,"",IFERROR((AF59)/$B59,0))</f>
        <v/>
      </c>
      <c r="Y32" s="137" t="str">
        <f ca="1">IF($B32&lt;'Site Setup'!$B$11,"",IFERROR((AG59)/$B59,0))</f>
        <v/>
      </c>
      <c r="Z32" s="137" t="str">
        <f ca="1">IF($B32&lt;'Site Setup'!$B$11,"",IFERROR((AH59)/$B59,0))</f>
        <v/>
      </c>
      <c r="AA32" s="137" t="str">
        <f ca="1">IF($B32&lt;'Site Setup'!$B$11,"",IFERROR((AI59)/$B59,0))</f>
        <v/>
      </c>
      <c r="AB32" s="137" t="str">
        <f ca="1">IF($B32&lt;'Site Setup'!$B$11,"",IFERROR((AJ59)/$B59,0))</f>
        <v/>
      </c>
      <c r="AC32" s="137" t="str">
        <f ca="1">IF($B32&lt;'Site Setup'!$B$11,"",IFERROR((AK59)/$B59,0))</f>
        <v/>
      </c>
      <c r="AD32" s="137" t="str">
        <f ca="1">IF($B32&lt;'Site Setup'!$B$11,"",IFERROR((AL59)/$B59,0))</f>
        <v/>
      </c>
      <c r="AE32" s="137" t="str">
        <f ca="1">IF($B32&lt;'Site Setup'!$B$11,"",IFERROR((AM59)/$B59,0))</f>
        <v/>
      </c>
      <c r="AF32" s="137" t="str">
        <f ca="1">IF($B32&lt;'Site Setup'!$B$11,"",IFERROR((AN59)/$B59,0))</f>
        <v/>
      </c>
      <c r="AG32" s="137" t="str">
        <f ca="1">IF($B32&lt;'Site Setup'!$B$11,"",IFERROR((AO59)/$B59,0))</f>
        <v/>
      </c>
      <c r="AH32" s="137" t="str">
        <f ca="1">IF($B32&lt;'Site Setup'!$B$11,"",IFERROR((AP59)/$B59,0))</f>
        <v/>
      </c>
      <c r="AI32" s="137" t="str">
        <f ca="1">IF($B32&lt;'Site Setup'!$B$11,"",IFERROR((AQ59)/$B59,0))</f>
        <v/>
      </c>
      <c r="AJ32" s="137" t="str">
        <f ca="1">IF($B32&lt;'Site Setup'!$B$11,"",IFERROR((AR59)/$B59,0))</f>
        <v/>
      </c>
      <c r="AK32" s="137" t="str">
        <f ca="1">IF($B32&lt;'Site Setup'!$B$11,"",IFERROR((AS59)/$B59,0))</f>
        <v/>
      </c>
      <c r="AL32" s="137" t="str">
        <f ca="1">IF($B32&lt;'Site Setup'!$B$11,"",IFERROR((AT59)/$B59,0))</f>
        <v/>
      </c>
      <c r="AM32" s="137" t="str">
        <f ca="1">IF($B32&lt;'Site Setup'!$B$11,"",IFERROR((AU59)/$B59,0))</f>
        <v/>
      </c>
      <c r="AN32" s="137" t="str">
        <f ca="1">IF($B32&lt;'Site Setup'!$B$11,"",IFERROR((AV59)/$B59,0))</f>
        <v/>
      </c>
      <c r="AO32" s="137" t="str">
        <f ca="1">IF($B32&lt;'Site Setup'!$B$11,"",IFERROR((AW59)/$B59,0))</f>
        <v/>
      </c>
      <c r="AP32" s="137" t="str">
        <f ca="1">IF($B32&lt;'Site Setup'!$B$11,"",IFERROR((AX59)/$B59,0))</f>
        <v/>
      </c>
      <c r="AQ32" s="137" t="str">
        <f ca="1">IF($B32&lt;'Site Setup'!$B$11,"",IFERROR((AY59)/$B59,0))</f>
        <v/>
      </c>
      <c r="AR32" s="86">
        <f>'Site Setup'!D58</f>
        <v>0</v>
      </c>
    </row>
    <row r="33" spans="1:52" ht="17.25" thickTop="1" thickBot="1" x14ac:dyDescent="0.3">
      <c r="A33" s="87" t="s">
        <v>18</v>
      </c>
      <c r="B33" s="88">
        <f ca="1">SUM(B13:B32)</f>
        <v>0</v>
      </c>
      <c r="C33" s="541" t="e">
        <f ca="1">(C60+D60)/$B$60</f>
        <v>#DIV/0!</v>
      </c>
      <c r="D33" s="541" t="e">
        <f ca="1">(E60+F60)/$B$60</f>
        <v>#DIV/0!</v>
      </c>
      <c r="E33" s="541" t="e">
        <f ca="1">(G60+H60)/$B$60</f>
        <v>#DIV/0!</v>
      </c>
      <c r="F33" s="541" t="e">
        <f ca="1">(I60+J60)/$B$60</f>
        <v>#DIV/0!</v>
      </c>
      <c r="G33" s="541" t="e">
        <f ca="1">(K60+L60)/$B$60</f>
        <v>#DIV/0!</v>
      </c>
      <c r="H33" s="541" t="e">
        <f ca="1">(M60+N60)/$B$60</f>
        <v>#DIV/0!</v>
      </c>
      <c r="I33" s="541" t="e">
        <f ca="1">(O60+P60)/$B$60</f>
        <v>#DIV/0!</v>
      </c>
      <c r="J33" s="541" t="e">
        <f ca="1">(Q60+R60)/$B$60</f>
        <v>#DIV/0!</v>
      </c>
      <c r="K33" s="541" t="e">
        <f t="shared" ref="K33:AQ33" ca="1" si="11">(S60)/$B$60</f>
        <v>#DIV/0!</v>
      </c>
      <c r="L33" s="541" t="e">
        <f t="shared" ca="1" si="11"/>
        <v>#DIV/0!</v>
      </c>
      <c r="M33" s="541" t="e">
        <f t="shared" ca="1" si="11"/>
        <v>#DIV/0!</v>
      </c>
      <c r="N33" s="541" t="e">
        <f t="shared" ca="1" si="11"/>
        <v>#DIV/0!</v>
      </c>
      <c r="O33" s="541" t="e">
        <f t="shared" ca="1" si="11"/>
        <v>#DIV/0!</v>
      </c>
      <c r="P33" s="541" t="e">
        <f t="shared" ca="1" si="11"/>
        <v>#DIV/0!</v>
      </c>
      <c r="Q33" s="541" t="e">
        <f t="shared" ca="1" si="11"/>
        <v>#DIV/0!</v>
      </c>
      <c r="R33" s="541" t="e">
        <f t="shared" ca="1" si="11"/>
        <v>#DIV/0!</v>
      </c>
      <c r="S33" s="541" t="e">
        <f t="shared" ca="1" si="11"/>
        <v>#DIV/0!</v>
      </c>
      <c r="T33" s="541" t="e">
        <f t="shared" ca="1" si="11"/>
        <v>#DIV/0!</v>
      </c>
      <c r="U33" s="541" t="e">
        <f t="shared" ca="1" si="11"/>
        <v>#DIV/0!</v>
      </c>
      <c r="V33" s="541" t="e">
        <f t="shared" ca="1" si="11"/>
        <v>#DIV/0!</v>
      </c>
      <c r="W33" s="541" t="e">
        <f t="shared" ca="1" si="11"/>
        <v>#DIV/0!</v>
      </c>
      <c r="X33" s="541" t="e">
        <f t="shared" ca="1" si="11"/>
        <v>#DIV/0!</v>
      </c>
      <c r="Y33" s="541" t="e">
        <f t="shared" ca="1" si="11"/>
        <v>#DIV/0!</v>
      </c>
      <c r="Z33" s="541" t="e">
        <f t="shared" ca="1" si="11"/>
        <v>#DIV/0!</v>
      </c>
      <c r="AA33" s="541" t="e">
        <f t="shared" ca="1" si="11"/>
        <v>#DIV/0!</v>
      </c>
      <c r="AB33" s="541" t="e">
        <f t="shared" ca="1" si="11"/>
        <v>#DIV/0!</v>
      </c>
      <c r="AC33" s="541" t="e">
        <f t="shared" ca="1" si="11"/>
        <v>#DIV/0!</v>
      </c>
      <c r="AD33" s="541" t="e">
        <f t="shared" ca="1" si="11"/>
        <v>#DIV/0!</v>
      </c>
      <c r="AE33" s="541" t="e">
        <f t="shared" ca="1" si="11"/>
        <v>#DIV/0!</v>
      </c>
      <c r="AF33" s="541" t="e">
        <f t="shared" ca="1" si="11"/>
        <v>#DIV/0!</v>
      </c>
      <c r="AG33" s="541" t="e">
        <f t="shared" ca="1" si="11"/>
        <v>#DIV/0!</v>
      </c>
      <c r="AH33" s="541" t="e">
        <f t="shared" ca="1" si="11"/>
        <v>#DIV/0!</v>
      </c>
      <c r="AI33" s="541" t="e">
        <f t="shared" ca="1" si="11"/>
        <v>#DIV/0!</v>
      </c>
      <c r="AJ33" s="541" t="e">
        <f t="shared" ca="1" si="11"/>
        <v>#DIV/0!</v>
      </c>
      <c r="AK33" s="541" t="e">
        <f t="shared" ca="1" si="11"/>
        <v>#DIV/0!</v>
      </c>
      <c r="AL33" s="541" t="e">
        <f t="shared" ca="1" si="11"/>
        <v>#DIV/0!</v>
      </c>
      <c r="AM33" s="541" t="e">
        <f t="shared" ca="1" si="11"/>
        <v>#DIV/0!</v>
      </c>
      <c r="AN33" s="541" t="e">
        <f t="shared" ca="1" si="11"/>
        <v>#DIV/0!</v>
      </c>
      <c r="AO33" s="541" t="e">
        <f t="shared" ca="1" si="11"/>
        <v>#DIV/0!</v>
      </c>
      <c r="AP33" s="541" t="e">
        <f t="shared" ca="1" si="11"/>
        <v>#DIV/0!</v>
      </c>
      <c r="AQ33" s="542" t="e">
        <f t="shared" ca="1" si="11"/>
        <v>#DIV/0!</v>
      </c>
      <c r="AR33" s="486"/>
    </row>
    <row r="34" spans="1:52" ht="16.5" thickBot="1" x14ac:dyDescent="0.3">
      <c r="A34" s="90"/>
      <c r="B34" s="91" t="s">
        <v>11</v>
      </c>
      <c r="C34" s="171" t="str">
        <f>CONCATENATE("&lt; ",'Site Setup'!$K46*100,"%")</f>
        <v>&lt; 0.05%</v>
      </c>
      <c r="D34" s="171" t="str">
        <f>CONCATENATE("&lt; ",'Site Setup'!$K58*100,"%")</f>
        <v>&lt; 0.02%</v>
      </c>
      <c r="E34" s="171" t="str">
        <f>CONCATENATE("&lt; ",'Site Setup'!$K58*100,"%")</f>
        <v>&lt; 0.02%</v>
      </c>
      <c r="F34" s="171" t="str">
        <f>CONCATENATE("&lt; ",'Site Setup'!$K47*100,"%")</f>
        <v>&lt; 0.04%</v>
      </c>
      <c r="G34" s="171" t="str">
        <f>CONCATENATE("&lt; ",'Site Setup'!$K48*100,"%")</f>
        <v>&lt; 0.95%</v>
      </c>
      <c r="H34" s="168" t="str">
        <f>CONCATENATE("&lt; ",'Site Setup'!$K49*100,"%")</f>
        <v>&lt; 6%</v>
      </c>
      <c r="I34" s="171" t="str">
        <f>CONCATENATE("&lt; ",'Site Setup'!$K50*100,"%")</f>
        <v>&lt; 0.02%</v>
      </c>
      <c r="J34" s="171" t="str">
        <f>CONCATENATE("&lt; ",'Site Setup'!$K51*100,"%")</f>
        <v>&lt; 0.1%</v>
      </c>
      <c r="K34" s="171" t="str">
        <f>CONCATENATE("&lt; ",'Site Setup'!$K52*100,"%")</f>
        <v>&lt; 0.02%</v>
      </c>
      <c r="L34" s="171" t="str">
        <f>CONCATENATE("&lt; ",'Site Setup'!$K53*100,"%")</f>
        <v>&lt; 0.02%</v>
      </c>
      <c r="M34" s="171" t="str">
        <f>CONCATENATE("&lt; ",'Site Setup'!$K54*100,"%")</f>
        <v>&lt; 0.02%</v>
      </c>
      <c r="N34" s="171" t="str">
        <f>CONCATENATE("&lt; ",'Site Setup'!$K55*100,"%")</f>
        <v>&lt; 0.03%</v>
      </c>
      <c r="O34" s="171" t="str">
        <f>CONCATENATE("&lt; ",'Site Setup'!$K56*100,"%")</f>
        <v>&lt; 0.03%</v>
      </c>
      <c r="P34" s="171" t="str">
        <f>CONCATENATE("&lt; ",'Site Setup'!$K56*100,"%")</f>
        <v>&lt; 0.03%</v>
      </c>
      <c r="Q34" s="171" t="str">
        <f>CONCATENATE("&lt; ",'Site Setup'!$K$58*100,"%")</f>
        <v>&lt; 0.02%</v>
      </c>
      <c r="R34" s="171" t="str">
        <f>CONCATENATE("&lt; ",'Site Setup'!$K$58*100,"%")</f>
        <v>&lt; 0.02%</v>
      </c>
      <c r="S34" s="171" t="str">
        <f>CONCATENATE("&lt; ",'Site Setup'!$K$58*100,"%")</f>
        <v>&lt; 0.02%</v>
      </c>
      <c r="T34" s="171" t="str">
        <f>CONCATENATE("&lt; ",'Site Setup'!$K$58*100,"%")</f>
        <v>&lt; 0.02%</v>
      </c>
      <c r="U34" s="171" t="str">
        <f>CONCATENATE("&lt; ",'Site Setup'!$K$58*100,"%")</f>
        <v>&lt; 0.02%</v>
      </c>
      <c r="V34" s="171" t="str">
        <f>CONCATENATE("&lt; ",'Site Setup'!$K$58*100,"%")</f>
        <v>&lt; 0.02%</v>
      </c>
      <c r="W34" s="171" t="str">
        <f>CONCATENATE("&lt; ",'Site Setup'!$K$58*100,"%")</f>
        <v>&lt; 0.02%</v>
      </c>
      <c r="X34" s="171" t="str">
        <f>CONCATENATE("&lt; ",'Site Setup'!$K$58*100,"%")</f>
        <v>&lt; 0.02%</v>
      </c>
      <c r="Y34" s="171" t="str">
        <f>CONCATENATE("&lt; ",'Site Setup'!$K$58*100,"%")</f>
        <v>&lt; 0.02%</v>
      </c>
      <c r="Z34" s="171" t="str">
        <f>CONCATENATE("&lt; ",'Site Setup'!$K$58*100,"%")</f>
        <v>&lt; 0.02%</v>
      </c>
      <c r="AA34" s="171" t="str">
        <f>CONCATENATE("&lt; ",'Site Setup'!$K$58*100,"%")</f>
        <v>&lt; 0.02%</v>
      </c>
      <c r="AB34" s="171" t="str">
        <f>CONCATENATE("&lt; ",'Site Setup'!$K$58*100,"%")</f>
        <v>&lt; 0.02%</v>
      </c>
      <c r="AC34" s="171" t="str">
        <f>CONCATENATE("&lt; ",'Site Setup'!$K$58*100,"%")</f>
        <v>&lt; 0.02%</v>
      </c>
      <c r="AD34" s="171" t="str">
        <f>CONCATENATE("&lt; ",'Site Setup'!$K$58*100,"%")</f>
        <v>&lt; 0.02%</v>
      </c>
      <c r="AE34" s="171" t="str">
        <f>CONCATENATE("&lt; ",'Site Setup'!$K$58*100,"%")</f>
        <v>&lt; 0.02%</v>
      </c>
      <c r="AF34" s="171" t="str">
        <f>CONCATENATE("&lt; ",'Site Setup'!$K$58*100,"%")</f>
        <v>&lt; 0.02%</v>
      </c>
      <c r="AG34" s="171" t="str">
        <f>CONCATENATE("&lt; ",'Site Setup'!$K$58*100,"%")</f>
        <v>&lt; 0.02%</v>
      </c>
      <c r="AH34" s="171" t="str">
        <f>CONCATENATE("&lt; ",'Site Setup'!$K$58*100,"%")</f>
        <v>&lt; 0.02%</v>
      </c>
      <c r="AI34" s="171" t="str">
        <f>CONCATENATE("&lt; ",'Site Setup'!$K$58*100,"%")</f>
        <v>&lt; 0.02%</v>
      </c>
      <c r="AJ34" s="171" t="str">
        <f>CONCATENATE("&lt; ",'Site Setup'!$K$58*100,"%")</f>
        <v>&lt; 0.02%</v>
      </c>
      <c r="AK34" s="171" t="str">
        <f>CONCATENATE("&lt; ",'Site Setup'!$K$58*100,"%")</f>
        <v>&lt; 0.02%</v>
      </c>
      <c r="AL34" s="171" t="str">
        <f>CONCATENATE("&lt; ",'Site Setup'!$K$58*100,"%")</f>
        <v>&lt; 0.02%</v>
      </c>
      <c r="AM34" s="171" t="str">
        <f>CONCATENATE("&lt; ",'Site Setup'!$K$58*100,"%")</f>
        <v>&lt; 0.02%</v>
      </c>
      <c r="AN34" s="171" t="str">
        <f>CONCATENATE("&lt; ",'Site Setup'!$K$58*100,"%")</f>
        <v>&lt; 0.02%</v>
      </c>
      <c r="AO34" s="171" t="str">
        <f>CONCATENATE("&lt; ",'Site Setup'!$K$58*100,"%")</f>
        <v>&lt; 0.02%</v>
      </c>
      <c r="AP34" s="171" t="str">
        <f>CONCATENATE("&lt; ",'Site Setup'!$K$58*100,"%")</f>
        <v>&lt; 0.02%</v>
      </c>
      <c r="AQ34" s="171" t="str">
        <f>CONCATENATE("&lt; ",'Site Setup'!$K$58*100,"%")</f>
        <v>&lt; 0.02%</v>
      </c>
      <c r="AR34" s="486"/>
    </row>
    <row r="35" spans="1:52" ht="15.75" thickBot="1" x14ac:dyDescent="0.3">
      <c r="A35" s="495"/>
      <c r="B35" s="421"/>
      <c r="C35" s="421"/>
      <c r="D35" s="421"/>
      <c r="E35" s="421"/>
      <c r="F35" s="421"/>
      <c r="G35" s="421"/>
      <c r="H35" s="421"/>
      <c r="I35" s="417"/>
      <c r="J35" s="486"/>
      <c r="K35" s="488"/>
      <c r="L35" s="486"/>
      <c r="M35" s="486"/>
      <c r="N35" s="486"/>
      <c r="O35" s="486"/>
      <c r="P35" s="486"/>
      <c r="Q35" s="486"/>
      <c r="R35" s="486"/>
      <c r="S35" s="486"/>
      <c r="T35" s="486"/>
      <c r="U35" s="486"/>
      <c r="V35" s="486"/>
      <c r="W35" s="486"/>
      <c r="X35" s="486"/>
      <c r="Y35" s="486"/>
      <c r="Z35" s="486"/>
      <c r="AA35" s="486"/>
      <c r="AB35" s="486"/>
      <c r="AC35" s="486"/>
      <c r="AD35" s="486"/>
      <c r="AE35" s="486"/>
      <c r="AF35" s="486"/>
      <c r="AG35" s="486"/>
      <c r="AH35" s="486"/>
      <c r="AI35" s="486"/>
      <c r="AJ35" s="486"/>
      <c r="AK35" s="486"/>
      <c r="AL35" s="486"/>
      <c r="AM35" s="486"/>
      <c r="AN35" s="486"/>
      <c r="AO35" s="486"/>
      <c r="AP35" s="486"/>
      <c r="AQ35" s="486"/>
      <c r="AR35" s="486"/>
      <c r="AS35" s="486"/>
      <c r="AT35" s="486"/>
      <c r="AU35" s="486"/>
    </row>
    <row r="36" spans="1:52" ht="16.5" thickBot="1" x14ac:dyDescent="0.3">
      <c r="A36" s="113"/>
      <c r="B36" s="110"/>
      <c r="C36" s="606" t="s">
        <v>16</v>
      </c>
      <c r="D36" s="607"/>
      <c r="E36" s="607"/>
      <c r="F36" s="607"/>
      <c r="G36" s="176"/>
      <c r="H36" s="176"/>
      <c r="I36" s="511"/>
      <c r="J36" s="511"/>
      <c r="K36" s="497"/>
      <c r="L36" s="514"/>
      <c r="M36" s="501" t="s">
        <v>227</v>
      </c>
      <c r="N36" s="502" t="s">
        <v>227</v>
      </c>
      <c r="O36" s="497"/>
      <c r="P36" s="498"/>
      <c r="Q36" s="498"/>
      <c r="R36" s="498"/>
      <c r="S36" s="498"/>
      <c r="T36" s="498"/>
      <c r="U36" s="498"/>
      <c r="V36" s="494"/>
      <c r="W36" s="486"/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486"/>
      <c r="AI36" s="486"/>
      <c r="AJ36" s="486"/>
      <c r="AK36" s="486"/>
      <c r="AL36" s="486"/>
      <c r="AM36" s="486"/>
      <c r="AN36" s="486"/>
      <c r="AO36" s="486"/>
      <c r="AP36" s="486"/>
      <c r="AQ36" s="486"/>
      <c r="AR36" s="486"/>
      <c r="AS36" s="486"/>
      <c r="AT36" s="486"/>
      <c r="AU36" s="486"/>
      <c r="AV36" s="486"/>
      <c r="AW36" s="486"/>
      <c r="AX36" s="486"/>
    </row>
    <row r="37" spans="1:52" ht="16.5" thickBot="1" x14ac:dyDescent="0.3">
      <c r="A37" s="158" t="s">
        <v>116</v>
      </c>
      <c r="B37" s="1" t="s">
        <v>69</v>
      </c>
      <c r="C37" s="212" t="s">
        <v>514</v>
      </c>
      <c r="D37" s="212" t="s">
        <v>514</v>
      </c>
      <c r="E37" s="212" t="s">
        <v>515</v>
      </c>
      <c r="F37" s="212" t="s">
        <v>515</v>
      </c>
      <c r="G37" s="212" t="s">
        <v>516</v>
      </c>
      <c r="H37" s="212" t="s">
        <v>516</v>
      </c>
      <c r="I37" s="213" t="s">
        <v>183</v>
      </c>
      <c r="J37" s="213" t="s">
        <v>183</v>
      </c>
      <c r="K37" s="214" t="s">
        <v>184</v>
      </c>
      <c r="L37" s="214" t="s">
        <v>184</v>
      </c>
      <c r="M37" s="221" t="s">
        <v>193</v>
      </c>
      <c r="N37" s="221" t="s">
        <v>193</v>
      </c>
      <c r="O37" s="151" t="s">
        <v>181</v>
      </c>
      <c r="P37" s="151" t="s">
        <v>181</v>
      </c>
      <c r="Q37" s="545" t="s">
        <v>527</v>
      </c>
      <c r="R37" s="545" t="s">
        <v>527</v>
      </c>
      <c r="S37" s="152" t="s">
        <v>234</v>
      </c>
      <c r="T37" s="153" t="s">
        <v>235</v>
      </c>
      <c r="U37" s="154" t="s">
        <v>236</v>
      </c>
      <c r="V37" s="155" t="s">
        <v>237</v>
      </c>
      <c r="W37" s="215" t="s">
        <v>241</v>
      </c>
      <c r="X37" s="250" t="s">
        <v>239</v>
      </c>
      <c r="Y37" s="259" t="s">
        <v>263</v>
      </c>
      <c r="Z37" s="259" t="s">
        <v>279</v>
      </c>
      <c r="AA37" s="259" t="s">
        <v>252</v>
      </c>
      <c r="AB37" s="259" t="s">
        <v>280</v>
      </c>
      <c r="AC37" s="259" t="s">
        <v>251</v>
      </c>
      <c r="AD37" s="259" t="s">
        <v>283</v>
      </c>
      <c r="AE37" s="259" t="s">
        <v>284</v>
      </c>
      <c r="AF37" s="259" t="s">
        <v>258</v>
      </c>
      <c r="AG37" s="259" t="s">
        <v>281</v>
      </c>
      <c r="AH37" s="259" t="s">
        <v>259</v>
      </c>
      <c r="AI37" s="259" t="s">
        <v>260</v>
      </c>
      <c r="AJ37" s="259" t="s">
        <v>257</v>
      </c>
      <c r="AK37" s="264" t="s">
        <v>282</v>
      </c>
      <c r="AL37" s="264" t="s">
        <v>255</v>
      </c>
      <c r="AM37" s="264" t="s">
        <v>253</v>
      </c>
      <c r="AN37" s="264" t="s">
        <v>254</v>
      </c>
      <c r="AO37" s="264" t="s">
        <v>256</v>
      </c>
      <c r="AP37" s="264" t="s">
        <v>261</v>
      </c>
      <c r="AQ37" s="264" t="s">
        <v>262</v>
      </c>
      <c r="AR37" s="264" t="s">
        <v>264</v>
      </c>
      <c r="AS37" s="250" t="s">
        <v>266</v>
      </c>
      <c r="AT37" s="250" t="s">
        <v>278</v>
      </c>
      <c r="AU37" s="250" t="s">
        <v>267</v>
      </c>
      <c r="AV37" s="250" t="s">
        <v>268</v>
      </c>
      <c r="AW37" s="263" t="s">
        <v>285</v>
      </c>
      <c r="AX37" s="263" t="s">
        <v>286</v>
      </c>
      <c r="AY37" s="263" t="s">
        <v>265</v>
      </c>
      <c r="AZ37" s="24" t="s">
        <v>165</v>
      </c>
    </row>
    <row r="38" spans="1:52" ht="16.5" thickBot="1" x14ac:dyDescent="0.3">
      <c r="A38" s="158"/>
      <c r="B38" s="1"/>
      <c r="C38" s="212" t="s">
        <v>182</v>
      </c>
      <c r="D38" s="212" t="s">
        <v>182</v>
      </c>
      <c r="E38" s="212" t="s">
        <v>182</v>
      </c>
      <c r="F38" s="212" t="s">
        <v>182</v>
      </c>
      <c r="G38" s="212" t="s">
        <v>517</v>
      </c>
      <c r="H38" s="212" t="s">
        <v>517</v>
      </c>
      <c r="I38" s="213" t="s">
        <v>182</v>
      </c>
      <c r="J38" s="213" t="s">
        <v>182</v>
      </c>
      <c r="K38" s="214" t="s">
        <v>182</v>
      </c>
      <c r="L38" s="214" t="s">
        <v>182</v>
      </c>
      <c r="M38" s="221" t="s">
        <v>194</v>
      </c>
      <c r="N38" s="221" t="s">
        <v>194</v>
      </c>
      <c r="O38" s="151" t="s">
        <v>182</v>
      </c>
      <c r="P38" s="151" t="s">
        <v>182</v>
      </c>
      <c r="Q38" s="545" t="s">
        <v>389</v>
      </c>
      <c r="R38" s="545" t="s">
        <v>389</v>
      </c>
      <c r="S38" s="152" t="s">
        <v>238</v>
      </c>
      <c r="T38" s="153" t="s">
        <v>238</v>
      </c>
      <c r="U38" s="154" t="s">
        <v>238</v>
      </c>
      <c r="V38" s="155" t="s">
        <v>238</v>
      </c>
      <c r="W38" s="215" t="s">
        <v>240</v>
      </c>
      <c r="X38" s="245" t="s">
        <v>240</v>
      </c>
      <c r="Y38" s="245" t="s">
        <v>270</v>
      </c>
      <c r="Z38" s="245" t="s">
        <v>270</v>
      </c>
      <c r="AA38" s="245" t="s">
        <v>269</v>
      </c>
      <c r="AB38" s="245" t="s">
        <v>269</v>
      </c>
      <c r="AC38" s="245" t="s">
        <v>269</v>
      </c>
      <c r="AD38" s="245" t="s">
        <v>269</v>
      </c>
      <c r="AE38" s="245" t="s">
        <v>269</v>
      </c>
      <c r="AF38" s="245" t="s">
        <v>240</v>
      </c>
      <c r="AG38" s="245" t="s">
        <v>240</v>
      </c>
      <c r="AH38" s="245" t="s">
        <v>240</v>
      </c>
      <c r="AI38" s="245" t="s">
        <v>240</v>
      </c>
      <c r="AJ38" s="245" t="s">
        <v>240</v>
      </c>
      <c r="AK38" s="245" t="s">
        <v>240</v>
      </c>
      <c r="AL38" s="245" t="s">
        <v>269</v>
      </c>
      <c r="AM38" s="245" t="s">
        <v>269</v>
      </c>
      <c r="AN38" s="245" t="s">
        <v>269</v>
      </c>
      <c r="AO38" s="245" t="s">
        <v>269</v>
      </c>
      <c r="AP38" s="245" t="s">
        <v>270</v>
      </c>
      <c r="AQ38" s="245" t="s">
        <v>270</v>
      </c>
      <c r="AR38" s="245" t="s">
        <v>238</v>
      </c>
      <c r="AS38" s="245" t="s">
        <v>238</v>
      </c>
      <c r="AT38" s="245" t="s">
        <v>238</v>
      </c>
      <c r="AU38" s="245" t="s">
        <v>238</v>
      </c>
      <c r="AV38" s="245" t="s">
        <v>238</v>
      </c>
      <c r="AW38" s="245" t="s">
        <v>269</v>
      </c>
      <c r="AX38" s="245" t="s">
        <v>269</v>
      </c>
      <c r="AY38" s="245" t="s">
        <v>238</v>
      </c>
      <c r="AZ38" s="24" t="s">
        <v>165</v>
      </c>
    </row>
    <row r="39" spans="1:52" ht="16.5" thickBot="1" x14ac:dyDescent="0.3">
      <c r="A39" s="80" t="s">
        <v>4</v>
      </c>
      <c r="B39" s="139" t="s">
        <v>19</v>
      </c>
      <c r="C39" s="19" t="s">
        <v>2</v>
      </c>
      <c r="D39" s="8" t="s">
        <v>3</v>
      </c>
      <c r="E39" s="19" t="s">
        <v>2</v>
      </c>
      <c r="F39" s="8" t="s">
        <v>3</v>
      </c>
      <c r="G39" s="19" t="s">
        <v>2</v>
      </c>
      <c r="H39" s="8" t="s">
        <v>3</v>
      </c>
      <c r="I39" s="19" t="s">
        <v>2</v>
      </c>
      <c r="J39" s="8" t="s">
        <v>3</v>
      </c>
      <c r="K39" s="19" t="s">
        <v>2</v>
      </c>
      <c r="L39" s="8" t="s">
        <v>3</v>
      </c>
      <c r="M39" s="19" t="s">
        <v>2</v>
      </c>
      <c r="N39" s="8" t="s">
        <v>3</v>
      </c>
      <c r="O39" s="19" t="s">
        <v>2</v>
      </c>
      <c r="P39" s="8" t="s">
        <v>3</v>
      </c>
      <c r="Q39" s="19" t="s">
        <v>2</v>
      </c>
      <c r="R39" s="8" t="s">
        <v>3</v>
      </c>
      <c r="S39" s="9" t="s">
        <v>9</v>
      </c>
      <c r="T39" s="18" t="s">
        <v>9</v>
      </c>
      <c r="U39" s="21" t="s">
        <v>9</v>
      </c>
      <c r="V39" s="10" t="s">
        <v>9</v>
      </c>
      <c r="W39" s="10" t="s">
        <v>9</v>
      </c>
      <c r="X39" s="246" t="s">
        <v>9</v>
      </c>
      <c r="Y39" s="246" t="s">
        <v>9</v>
      </c>
      <c r="Z39" s="246" t="s">
        <v>9</v>
      </c>
      <c r="AA39" s="246" t="s">
        <v>9</v>
      </c>
      <c r="AB39" s="246" t="s">
        <v>9</v>
      </c>
      <c r="AC39" s="246" t="s">
        <v>9</v>
      </c>
      <c r="AD39" s="246" t="s">
        <v>9</v>
      </c>
      <c r="AE39" s="246" t="s">
        <v>9</v>
      </c>
      <c r="AF39" s="246" t="s">
        <v>9</v>
      </c>
      <c r="AG39" s="246" t="s">
        <v>9</v>
      </c>
      <c r="AH39" s="246" t="s">
        <v>9</v>
      </c>
      <c r="AI39" s="246" t="s">
        <v>9</v>
      </c>
      <c r="AJ39" s="246" t="s">
        <v>9</v>
      </c>
      <c r="AK39" s="246" t="s">
        <v>9</v>
      </c>
      <c r="AL39" s="246" t="s">
        <v>9</v>
      </c>
      <c r="AM39" s="246" t="s">
        <v>9</v>
      </c>
      <c r="AN39" s="246" t="s">
        <v>9</v>
      </c>
      <c r="AO39" s="246" t="s">
        <v>9</v>
      </c>
      <c r="AP39" s="246" t="s">
        <v>9</v>
      </c>
      <c r="AQ39" s="246" t="s">
        <v>9</v>
      </c>
      <c r="AR39" s="246" t="s">
        <v>9</v>
      </c>
      <c r="AS39" s="246" t="s">
        <v>9</v>
      </c>
      <c r="AT39" s="246" t="s">
        <v>277</v>
      </c>
      <c r="AU39" s="246" t="s">
        <v>9</v>
      </c>
      <c r="AV39" s="246" t="s">
        <v>9</v>
      </c>
      <c r="AW39" s="246" t="s">
        <v>9</v>
      </c>
      <c r="AX39" s="246" t="s">
        <v>9</v>
      </c>
      <c r="AY39" s="246" t="s">
        <v>9</v>
      </c>
      <c r="AZ39" s="24" t="s">
        <v>4</v>
      </c>
    </row>
    <row r="40" spans="1:52" ht="15.75" x14ac:dyDescent="0.25">
      <c r="A40" s="82" t="str">
        <f t="shared" ref="A40:A59" ca="1" si="12">A13</f>
        <v>SLAM101 Line 1</v>
      </c>
      <c r="B40" s="97">
        <f ca="1"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>0</v>
      </c>
      <c r="C40" s="251">
        <f ca="1"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>0</v>
      </c>
      <c r="D40" s="251">
        <f ca="1"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>0</v>
      </c>
      <c r="E40" s="251">
        <f ca="1"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>0</v>
      </c>
      <c r="F40" s="251">
        <f ca="1"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>0</v>
      </c>
      <c r="G40" s="251">
        <f ca="1"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>0</v>
      </c>
      <c r="H40" s="251">
        <f ca="1"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>0</v>
      </c>
      <c r="I40" s="251">
        <f ca="1"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>0</v>
      </c>
      <c r="J40" s="251">
        <f ca="1"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>0</v>
      </c>
      <c r="K40" s="251">
        <f ca="1"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>0</v>
      </c>
      <c r="L40" s="251">
        <f ca="1"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>0</v>
      </c>
      <c r="M40" s="222">
        <f ca="1"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>0</v>
      </c>
      <c r="N40" s="222">
        <f ca="1"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>0</v>
      </c>
      <c r="O40" s="251">
        <f ca="1"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>0</v>
      </c>
      <c r="P40" s="251">
        <f ca="1"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>0</v>
      </c>
      <c r="Q40" s="251">
        <f ca="1"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>0</v>
      </c>
      <c r="R40" s="251">
        <f ca="1"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>0</v>
      </c>
      <c r="S40" s="251">
        <f ca="1"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>0</v>
      </c>
      <c r="T40" s="251">
        <f ca="1"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>0</v>
      </c>
      <c r="U40" s="251">
        <f ca="1"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>0</v>
      </c>
      <c r="V40" s="251">
        <f ca="1"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>0</v>
      </c>
      <c r="W40" s="251">
        <f ca="1"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>0</v>
      </c>
      <c r="X40" s="251">
        <f ca="1"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>0</v>
      </c>
      <c r="Y40" s="251">
        <f ca="1"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>0</v>
      </c>
      <c r="Z40" s="251">
        <f ca="1"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>0</v>
      </c>
      <c r="AA40" s="251">
        <f ca="1"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>0</v>
      </c>
      <c r="AB40" s="251">
        <f ca="1"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>0</v>
      </c>
      <c r="AC40" s="251">
        <f ca="1"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>0</v>
      </c>
      <c r="AD40" s="251">
        <f ca="1"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>0</v>
      </c>
      <c r="AE40" s="251">
        <f ca="1"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>0</v>
      </c>
      <c r="AF40" s="251">
        <f ca="1"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>0</v>
      </c>
      <c r="AG40" s="251">
        <f ca="1"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>0</v>
      </c>
      <c r="AH40" s="251">
        <f ca="1"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>0</v>
      </c>
      <c r="AI40" s="251">
        <f ca="1"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>0</v>
      </c>
      <c r="AJ40" s="251">
        <f ca="1"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>0</v>
      </c>
      <c r="AK40" s="251">
        <f ca="1"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>0</v>
      </c>
      <c r="AL40" s="251">
        <f ca="1"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>0</v>
      </c>
      <c r="AM40" s="251">
        <f ca="1"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>0</v>
      </c>
      <c r="AN40" s="251">
        <f ca="1"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>0</v>
      </c>
      <c r="AO40" s="251">
        <f ca="1"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>0</v>
      </c>
      <c r="AP40" s="251">
        <f ca="1"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>0</v>
      </c>
      <c r="AQ40" s="251">
        <f ca="1"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>0</v>
      </c>
      <c r="AR40" s="251">
        <f ca="1"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>0</v>
      </c>
      <c r="AS40" s="251">
        <f ca="1"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>0</v>
      </c>
      <c r="AT40" s="251">
        <f ca="1"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>0</v>
      </c>
      <c r="AU40" s="251">
        <f ca="1"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>0</v>
      </c>
      <c r="AV40" s="251">
        <f ca="1"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>0</v>
      </c>
      <c r="AW40" s="251">
        <f ca="1"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>0</v>
      </c>
      <c r="AX40" s="251">
        <f ca="1"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>0</v>
      </c>
      <c r="AY40" s="251">
        <f ca="1"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>0</v>
      </c>
      <c r="AZ40" s="24">
        <f ca="1">'Site Setup'!B39</f>
        <v>101</v>
      </c>
    </row>
    <row r="41" spans="1:52" ht="15.75" x14ac:dyDescent="0.25">
      <c r="A41" s="82" t="str">
        <f t="shared" ca="1" si="12"/>
        <v>SLAM102 Line 2</v>
      </c>
      <c r="B41" s="97">
        <f ca="1"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>0</v>
      </c>
      <c r="C41" s="251">
        <f ca="1"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>0</v>
      </c>
      <c r="D41" s="251">
        <f ca="1"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>0</v>
      </c>
      <c r="E41" s="251">
        <f ca="1"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>0</v>
      </c>
      <c r="F41" s="251">
        <f ca="1"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>0</v>
      </c>
      <c r="G41" s="251">
        <f ca="1"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>0</v>
      </c>
      <c r="H41" s="251">
        <f ca="1"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>0</v>
      </c>
      <c r="I41" s="251">
        <f ca="1"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>0</v>
      </c>
      <c r="J41" s="251">
        <f ca="1"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>0</v>
      </c>
      <c r="K41" s="251">
        <f ca="1"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>0</v>
      </c>
      <c r="L41" s="251">
        <f ca="1"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>0</v>
      </c>
      <c r="M41" s="222">
        <f ca="1"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>0</v>
      </c>
      <c r="N41" s="222">
        <f ca="1"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>0</v>
      </c>
      <c r="O41" s="251">
        <f ca="1"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>0</v>
      </c>
      <c r="P41" s="251">
        <f ca="1"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>0</v>
      </c>
      <c r="Q41" s="251">
        <f ca="1"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>0</v>
      </c>
      <c r="R41" s="251">
        <f ca="1"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>0</v>
      </c>
      <c r="S41" s="251">
        <f ca="1"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>0</v>
      </c>
      <c r="T41" s="251">
        <f ca="1"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>0</v>
      </c>
      <c r="U41" s="251">
        <f ca="1"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>0</v>
      </c>
      <c r="V41" s="251">
        <f ca="1"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>0</v>
      </c>
      <c r="W41" s="251">
        <f ca="1"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>0</v>
      </c>
      <c r="X41" s="251">
        <f ca="1"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>0</v>
      </c>
      <c r="Y41" s="251">
        <f ca="1"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>0</v>
      </c>
      <c r="Z41" s="251">
        <f ca="1"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>0</v>
      </c>
      <c r="AA41" s="251">
        <f ca="1"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>0</v>
      </c>
      <c r="AB41" s="251">
        <f ca="1"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>0</v>
      </c>
      <c r="AC41" s="251">
        <f ca="1"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>0</v>
      </c>
      <c r="AD41" s="251">
        <f ca="1"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>0</v>
      </c>
      <c r="AE41" s="251">
        <f ca="1"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>0</v>
      </c>
      <c r="AF41" s="251">
        <f ca="1"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>0</v>
      </c>
      <c r="AG41" s="251">
        <f ca="1"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>0</v>
      </c>
      <c r="AH41" s="251">
        <f ca="1"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>0</v>
      </c>
      <c r="AI41" s="251">
        <f ca="1"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>0</v>
      </c>
      <c r="AJ41" s="251">
        <f ca="1"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>0</v>
      </c>
      <c r="AK41" s="251">
        <f ca="1"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>0</v>
      </c>
      <c r="AL41" s="251">
        <f ca="1"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>0</v>
      </c>
      <c r="AM41" s="251">
        <f ca="1"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>0</v>
      </c>
      <c r="AN41" s="251">
        <f ca="1"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>0</v>
      </c>
      <c r="AO41" s="251">
        <f ca="1"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>0</v>
      </c>
      <c r="AP41" s="251">
        <f ca="1"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>0</v>
      </c>
      <c r="AQ41" s="251">
        <f ca="1"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>0</v>
      </c>
      <c r="AR41" s="251">
        <f ca="1"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>0</v>
      </c>
      <c r="AS41" s="251">
        <f ca="1"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>0</v>
      </c>
      <c r="AT41" s="251">
        <f ca="1"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>0</v>
      </c>
      <c r="AU41" s="251">
        <f ca="1"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>0</v>
      </c>
      <c r="AV41" s="251">
        <f ca="1"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>0</v>
      </c>
      <c r="AW41" s="251">
        <f ca="1"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>0</v>
      </c>
      <c r="AX41" s="251">
        <f ca="1"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>0</v>
      </c>
      <c r="AY41" s="251">
        <f ca="1"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>0</v>
      </c>
      <c r="AZ41" s="24">
        <f ca="1">'Site Setup'!B40</f>
        <v>102</v>
      </c>
    </row>
    <row r="42" spans="1:52" ht="15.75" x14ac:dyDescent="0.25">
      <c r="A42" s="82" t="str">
        <f t="shared" ca="1" si="12"/>
        <v>SLAM103 Line 3</v>
      </c>
      <c r="B42" s="97">
        <f ca="1"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>0</v>
      </c>
      <c r="C42" s="251">
        <f ca="1"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>0</v>
      </c>
      <c r="D42" s="251">
        <f ca="1"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>0</v>
      </c>
      <c r="E42" s="251">
        <f ca="1"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>0</v>
      </c>
      <c r="F42" s="251">
        <f ca="1"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>0</v>
      </c>
      <c r="G42" s="251">
        <f ca="1"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>0</v>
      </c>
      <c r="H42" s="251">
        <f ca="1"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>0</v>
      </c>
      <c r="I42" s="251">
        <f ca="1"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>0</v>
      </c>
      <c r="J42" s="251">
        <f ca="1"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>0</v>
      </c>
      <c r="K42" s="251">
        <f ca="1"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>0</v>
      </c>
      <c r="L42" s="251">
        <f ca="1"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>0</v>
      </c>
      <c r="M42" s="222">
        <f ca="1"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>0</v>
      </c>
      <c r="N42" s="222">
        <f ca="1"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>0</v>
      </c>
      <c r="O42" s="251">
        <f ca="1"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>0</v>
      </c>
      <c r="P42" s="251">
        <f ca="1"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>0</v>
      </c>
      <c r="Q42" s="251">
        <f ca="1"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>0</v>
      </c>
      <c r="R42" s="251">
        <f ca="1"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>0</v>
      </c>
      <c r="S42" s="251">
        <f ca="1"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>0</v>
      </c>
      <c r="T42" s="251">
        <f ca="1"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>0</v>
      </c>
      <c r="U42" s="251">
        <f ca="1"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>0</v>
      </c>
      <c r="V42" s="251">
        <f ca="1"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>0</v>
      </c>
      <c r="W42" s="251">
        <f ca="1"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>0</v>
      </c>
      <c r="X42" s="251">
        <f ca="1"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>0</v>
      </c>
      <c r="Y42" s="251">
        <f ca="1"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>0</v>
      </c>
      <c r="Z42" s="251">
        <f ca="1"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>0</v>
      </c>
      <c r="AA42" s="251">
        <f ca="1"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>0</v>
      </c>
      <c r="AB42" s="251">
        <f ca="1"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>0</v>
      </c>
      <c r="AC42" s="251">
        <f ca="1"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>0</v>
      </c>
      <c r="AD42" s="251">
        <f ca="1"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>0</v>
      </c>
      <c r="AE42" s="251">
        <f ca="1"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>0</v>
      </c>
      <c r="AF42" s="251">
        <f ca="1"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>0</v>
      </c>
      <c r="AG42" s="251">
        <f ca="1"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>0</v>
      </c>
      <c r="AH42" s="251">
        <f ca="1"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>0</v>
      </c>
      <c r="AI42" s="251">
        <f ca="1"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>0</v>
      </c>
      <c r="AJ42" s="251">
        <f ca="1"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>0</v>
      </c>
      <c r="AK42" s="251">
        <f ca="1"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>0</v>
      </c>
      <c r="AL42" s="251">
        <f ca="1"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>0</v>
      </c>
      <c r="AM42" s="251">
        <f ca="1"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>0</v>
      </c>
      <c r="AN42" s="251">
        <f ca="1"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>0</v>
      </c>
      <c r="AO42" s="251">
        <f ca="1"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>0</v>
      </c>
      <c r="AP42" s="251">
        <f ca="1"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>0</v>
      </c>
      <c r="AQ42" s="251">
        <f ca="1"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>0</v>
      </c>
      <c r="AR42" s="251">
        <f ca="1"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>0</v>
      </c>
      <c r="AS42" s="251">
        <f ca="1"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>0</v>
      </c>
      <c r="AT42" s="251">
        <f ca="1"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>0</v>
      </c>
      <c r="AU42" s="251">
        <f ca="1"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>0</v>
      </c>
      <c r="AV42" s="251">
        <f ca="1"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>0</v>
      </c>
      <c r="AW42" s="251">
        <f ca="1"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>0</v>
      </c>
      <c r="AX42" s="251">
        <f ca="1"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>0</v>
      </c>
      <c r="AY42" s="251">
        <f ca="1"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>0</v>
      </c>
      <c r="AZ42" s="24">
        <f ca="1">'Site Setup'!B41</f>
        <v>103</v>
      </c>
    </row>
    <row r="43" spans="1:52" ht="15.75" x14ac:dyDescent="0.25">
      <c r="A43" s="82" t="str">
        <f t="shared" ca="1" si="12"/>
        <v>SLAM208 Line 18</v>
      </c>
      <c r="B43" s="97">
        <f ca="1"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>0</v>
      </c>
      <c r="C43" s="251">
        <f ca="1"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>0</v>
      </c>
      <c r="D43" s="251">
        <f ca="1"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>0</v>
      </c>
      <c r="E43" s="251">
        <f ca="1"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>0</v>
      </c>
      <c r="F43" s="251">
        <f ca="1"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>0</v>
      </c>
      <c r="G43" s="251">
        <f ca="1"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>0</v>
      </c>
      <c r="H43" s="251">
        <f ca="1"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>0</v>
      </c>
      <c r="I43" s="251">
        <f ca="1"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>0</v>
      </c>
      <c r="J43" s="251">
        <f ca="1"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>0</v>
      </c>
      <c r="K43" s="251">
        <f ca="1"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>0</v>
      </c>
      <c r="L43" s="251">
        <f ca="1"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>0</v>
      </c>
      <c r="M43" s="222">
        <f ca="1"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>0</v>
      </c>
      <c r="N43" s="222">
        <f ca="1"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>0</v>
      </c>
      <c r="O43" s="251">
        <f ca="1"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>0</v>
      </c>
      <c r="P43" s="251">
        <f ca="1"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>0</v>
      </c>
      <c r="Q43" s="251">
        <f ca="1"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>0</v>
      </c>
      <c r="R43" s="251">
        <f ca="1"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>0</v>
      </c>
      <c r="S43" s="251">
        <f ca="1"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>0</v>
      </c>
      <c r="T43" s="251">
        <f ca="1"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>0</v>
      </c>
      <c r="U43" s="251">
        <f ca="1"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>0</v>
      </c>
      <c r="V43" s="251">
        <f ca="1"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>0</v>
      </c>
      <c r="W43" s="251">
        <f ca="1"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>0</v>
      </c>
      <c r="X43" s="251">
        <f ca="1"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>0</v>
      </c>
      <c r="Y43" s="251">
        <f ca="1"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>0</v>
      </c>
      <c r="Z43" s="251">
        <f ca="1"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>0</v>
      </c>
      <c r="AA43" s="251">
        <f ca="1"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>0</v>
      </c>
      <c r="AB43" s="251">
        <f ca="1"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>0</v>
      </c>
      <c r="AC43" s="251">
        <f ca="1"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>0</v>
      </c>
      <c r="AD43" s="251">
        <f ca="1"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>0</v>
      </c>
      <c r="AE43" s="251">
        <f ca="1"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>0</v>
      </c>
      <c r="AF43" s="251">
        <f ca="1"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>0</v>
      </c>
      <c r="AG43" s="251">
        <f ca="1"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>0</v>
      </c>
      <c r="AH43" s="251">
        <f ca="1"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>0</v>
      </c>
      <c r="AI43" s="251">
        <f ca="1"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>0</v>
      </c>
      <c r="AJ43" s="251">
        <f ca="1"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>0</v>
      </c>
      <c r="AK43" s="251">
        <f ca="1"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>0</v>
      </c>
      <c r="AL43" s="251">
        <f ca="1"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>0</v>
      </c>
      <c r="AM43" s="251">
        <f ca="1"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>0</v>
      </c>
      <c r="AN43" s="251">
        <f ca="1"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>0</v>
      </c>
      <c r="AO43" s="251">
        <f ca="1"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>0</v>
      </c>
      <c r="AP43" s="251">
        <f ca="1"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>0</v>
      </c>
      <c r="AQ43" s="251">
        <f ca="1"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>0</v>
      </c>
      <c r="AR43" s="251">
        <f ca="1"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>0</v>
      </c>
      <c r="AS43" s="251">
        <f ca="1"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>0</v>
      </c>
      <c r="AT43" s="251">
        <f ca="1"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>0</v>
      </c>
      <c r="AU43" s="251">
        <f ca="1"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>0</v>
      </c>
      <c r="AV43" s="251">
        <f ca="1"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>0</v>
      </c>
      <c r="AW43" s="251">
        <f ca="1"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>0</v>
      </c>
      <c r="AX43" s="251">
        <f ca="1"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>0</v>
      </c>
      <c r="AY43" s="251">
        <f ca="1"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>0</v>
      </c>
      <c r="AZ43" s="24">
        <f ca="1">'Site Setup'!B42</f>
        <v>208</v>
      </c>
    </row>
    <row r="44" spans="1:52" ht="15.75" x14ac:dyDescent="0.25">
      <c r="A44" s="82" t="str">
        <f t="shared" ca="1" si="12"/>
        <v>SLAM209 Line 19</v>
      </c>
      <c r="B44" s="97">
        <f ca="1"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>0</v>
      </c>
      <c r="C44" s="251">
        <f ca="1"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>0</v>
      </c>
      <c r="D44" s="251">
        <f ca="1"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>0</v>
      </c>
      <c r="E44" s="251">
        <f ca="1"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>0</v>
      </c>
      <c r="F44" s="251">
        <f ca="1"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>0</v>
      </c>
      <c r="G44" s="251">
        <f ca="1"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>0</v>
      </c>
      <c r="H44" s="251">
        <f ca="1"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>0</v>
      </c>
      <c r="I44" s="251">
        <f ca="1"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>0</v>
      </c>
      <c r="J44" s="251">
        <f ca="1"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>0</v>
      </c>
      <c r="K44" s="251">
        <f ca="1"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>0</v>
      </c>
      <c r="L44" s="251">
        <f ca="1"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>0</v>
      </c>
      <c r="M44" s="222">
        <f ca="1"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>0</v>
      </c>
      <c r="N44" s="222">
        <f ca="1"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>0</v>
      </c>
      <c r="O44" s="251">
        <f ca="1"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>0</v>
      </c>
      <c r="P44" s="251">
        <f ca="1"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>0</v>
      </c>
      <c r="Q44" s="251">
        <f ca="1"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>0</v>
      </c>
      <c r="R44" s="251">
        <f ca="1"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>0</v>
      </c>
      <c r="S44" s="251">
        <f ca="1"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>0</v>
      </c>
      <c r="T44" s="251">
        <f ca="1"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>0</v>
      </c>
      <c r="U44" s="251">
        <f ca="1"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>0</v>
      </c>
      <c r="V44" s="251">
        <f ca="1"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>0</v>
      </c>
      <c r="W44" s="251">
        <f ca="1"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>0</v>
      </c>
      <c r="X44" s="251">
        <f ca="1"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>0</v>
      </c>
      <c r="Y44" s="251">
        <f ca="1"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>0</v>
      </c>
      <c r="Z44" s="251">
        <f ca="1"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>0</v>
      </c>
      <c r="AA44" s="251">
        <f ca="1"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>0</v>
      </c>
      <c r="AB44" s="251">
        <f ca="1"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>0</v>
      </c>
      <c r="AC44" s="251">
        <f ca="1"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>0</v>
      </c>
      <c r="AD44" s="251">
        <f ca="1"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>0</v>
      </c>
      <c r="AE44" s="251">
        <f ca="1"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>0</v>
      </c>
      <c r="AF44" s="251">
        <f ca="1"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>0</v>
      </c>
      <c r="AG44" s="251">
        <f ca="1"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>0</v>
      </c>
      <c r="AH44" s="251">
        <f ca="1"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>0</v>
      </c>
      <c r="AI44" s="251">
        <f ca="1"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>0</v>
      </c>
      <c r="AJ44" s="251">
        <f ca="1"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>0</v>
      </c>
      <c r="AK44" s="251">
        <f ca="1"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>0</v>
      </c>
      <c r="AL44" s="251">
        <f ca="1"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>0</v>
      </c>
      <c r="AM44" s="251">
        <f ca="1"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>0</v>
      </c>
      <c r="AN44" s="251">
        <f ca="1"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>0</v>
      </c>
      <c r="AO44" s="251">
        <f ca="1"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>0</v>
      </c>
      <c r="AP44" s="251">
        <f ca="1"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>0</v>
      </c>
      <c r="AQ44" s="251">
        <f ca="1"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>0</v>
      </c>
      <c r="AR44" s="251">
        <f ca="1"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>0</v>
      </c>
      <c r="AS44" s="251">
        <f ca="1"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>0</v>
      </c>
      <c r="AT44" s="251">
        <f ca="1"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>0</v>
      </c>
      <c r="AU44" s="251">
        <f ca="1"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>0</v>
      </c>
      <c r="AV44" s="251">
        <f ca="1"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>0</v>
      </c>
      <c r="AW44" s="251">
        <f ca="1"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>0</v>
      </c>
      <c r="AX44" s="251">
        <f ca="1"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>0</v>
      </c>
      <c r="AY44" s="251">
        <f ca="1"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>0</v>
      </c>
      <c r="AZ44" s="24">
        <f ca="1">'Site Setup'!B43</f>
        <v>209</v>
      </c>
    </row>
    <row r="45" spans="1:52" ht="15.75" x14ac:dyDescent="0.25">
      <c r="A45" s="82" t="str">
        <f t="shared" ca="1" si="12"/>
        <v>SLAM210 Line 20</v>
      </c>
      <c r="B45" s="97">
        <f ca="1"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>0</v>
      </c>
      <c r="C45" s="251">
        <f ca="1"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>0</v>
      </c>
      <c r="D45" s="251">
        <f ca="1"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>0</v>
      </c>
      <c r="E45" s="251">
        <f ca="1"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>0</v>
      </c>
      <c r="F45" s="251">
        <f ca="1"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>0</v>
      </c>
      <c r="G45" s="251">
        <f ca="1"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>0</v>
      </c>
      <c r="H45" s="251">
        <f ca="1"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>0</v>
      </c>
      <c r="I45" s="251">
        <f ca="1"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>0</v>
      </c>
      <c r="J45" s="251">
        <f ca="1"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>0</v>
      </c>
      <c r="K45" s="251">
        <f ca="1"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>0</v>
      </c>
      <c r="L45" s="251">
        <f ca="1"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>0</v>
      </c>
      <c r="M45" s="222">
        <f ca="1"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>0</v>
      </c>
      <c r="N45" s="222">
        <f ca="1"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>0</v>
      </c>
      <c r="O45" s="251">
        <f ca="1"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>0</v>
      </c>
      <c r="P45" s="251">
        <f ca="1"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>0</v>
      </c>
      <c r="Q45" s="251">
        <f ca="1"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>0</v>
      </c>
      <c r="R45" s="251">
        <f ca="1"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>0</v>
      </c>
      <c r="S45" s="251">
        <f ca="1"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>0</v>
      </c>
      <c r="T45" s="251">
        <f ca="1"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>0</v>
      </c>
      <c r="U45" s="251">
        <f ca="1"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>0</v>
      </c>
      <c r="V45" s="251">
        <f ca="1"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>0</v>
      </c>
      <c r="W45" s="251">
        <f ca="1"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>0</v>
      </c>
      <c r="X45" s="251">
        <f ca="1"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>0</v>
      </c>
      <c r="Y45" s="251">
        <f ca="1"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>0</v>
      </c>
      <c r="Z45" s="251">
        <f ca="1"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>0</v>
      </c>
      <c r="AA45" s="251">
        <f ca="1"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>0</v>
      </c>
      <c r="AB45" s="251">
        <f ca="1"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>0</v>
      </c>
      <c r="AC45" s="251">
        <f ca="1"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>0</v>
      </c>
      <c r="AD45" s="251">
        <f ca="1"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>0</v>
      </c>
      <c r="AE45" s="251">
        <f ca="1"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>0</v>
      </c>
      <c r="AF45" s="251">
        <f ca="1"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>0</v>
      </c>
      <c r="AG45" s="251">
        <f ca="1"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>0</v>
      </c>
      <c r="AH45" s="251">
        <f ca="1"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>0</v>
      </c>
      <c r="AI45" s="251">
        <f ca="1"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>0</v>
      </c>
      <c r="AJ45" s="251">
        <f ca="1"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>0</v>
      </c>
      <c r="AK45" s="251">
        <f ca="1"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>0</v>
      </c>
      <c r="AL45" s="251">
        <f ca="1"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>0</v>
      </c>
      <c r="AM45" s="251">
        <f ca="1"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>0</v>
      </c>
      <c r="AN45" s="251">
        <f ca="1"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>0</v>
      </c>
      <c r="AO45" s="251">
        <f ca="1"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>0</v>
      </c>
      <c r="AP45" s="251">
        <f ca="1"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>0</v>
      </c>
      <c r="AQ45" s="251">
        <f ca="1"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>0</v>
      </c>
      <c r="AR45" s="251">
        <f ca="1"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>0</v>
      </c>
      <c r="AS45" s="251">
        <f ca="1"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>0</v>
      </c>
      <c r="AT45" s="251">
        <f ca="1"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>0</v>
      </c>
      <c r="AU45" s="251">
        <f ca="1"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>0</v>
      </c>
      <c r="AV45" s="251">
        <f ca="1"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>0</v>
      </c>
      <c r="AW45" s="251">
        <f ca="1"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>0</v>
      </c>
      <c r="AX45" s="251">
        <f ca="1"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>0</v>
      </c>
      <c r="AY45" s="251">
        <f ca="1"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>0</v>
      </c>
      <c r="AZ45" s="24">
        <f ca="1">'Site Setup'!B44</f>
        <v>210</v>
      </c>
    </row>
    <row r="46" spans="1:52" ht="15.75" x14ac:dyDescent="0.25">
      <c r="A46" s="82" t="str">
        <f t="shared" ca="1" si="12"/>
        <v>SLAM304 Line 24</v>
      </c>
      <c r="B46" s="97">
        <f ca="1"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>0</v>
      </c>
      <c r="C46" s="251">
        <f ca="1"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>0</v>
      </c>
      <c r="D46" s="251">
        <f ca="1"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>0</v>
      </c>
      <c r="E46" s="251">
        <f ca="1"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>0</v>
      </c>
      <c r="F46" s="251">
        <f ca="1"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>0</v>
      </c>
      <c r="G46" s="251">
        <f ca="1"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>0</v>
      </c>
      <c r="H46" s="251">
        <f ca="1"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>0</v>
      </c>
      <c r="I46" s="251">
        <f ca="1"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>0</v>
      </c>
      <c r="J46" s="251">
        <f ca="1"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>0</v>
      </c>
      <c r="K46" s="251">
        <f ca="1"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>0</v>
      </c>
      <c r="L46" s="251">
        <f ca="1"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>0</v>
      </c>
      <c r="M46" s="222">
        <f ca="1"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>0</v>
      </c>
      <c r="N46" s="222">
        <f ca="1"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>0</v>
      </c>
      <c r="O46" s="251">
        <f ca="1"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>0</v>
      </c>
      <c r="P46" s="251">
        <f ca="1"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>0</v>
      </c>
      <c r="Q46" s="251">
        <f ca="1"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>0</v>
      </c>
      <c r="R46" s="251">
        <f ca="1"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>0</v>
      </c>
      <c r="S46" s="251">
        <f ca="1"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>0</v>
      </c>
      <c r="T46" s="251">
        <f ca="1"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>0</v>
      </c>
      <c r="U46" s="251">
        <f ca="1"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>0</v>
      </c>
      <c r="V46" s="251">
        <f ca="1"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>0</v>
      </c>
      <c r="W46" s="251">
        <f ca="1"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>0</v>
      </c>
      <c r="X46" s="251">
        <f ca="1"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>0</v>
      </c>
      <c r="Y46" s="251">
        <f ca="1"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>0</v>
      </c>
      <c r="Z46" s="251">
        <f ca="1"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>0</v>
      </c>
      <c r="AA46" s="251">
        <f ca="1"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>0</v>
      </c>
      <c r="AB46" s="251">
        <f ca="1"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>0</v>
      </c>
      <c r="AC46" s="251">
        <f ca="1"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>0</v>
      </c>
      <c r="AD46" s="251">
        <f ca="1"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>0</v>
      </c>
      <c r="AE46" s="251">
        <f ca="1"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>0</v>
      </c>
      <c r="AF46" s="251">
        <f ca="1"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>0</v>
      </c>
      <c r="AG46" s="251">
        <f ca="1"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>0</v>
      </c>
      <c r="AH46" s="251">
        <f ca="1"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>0</v>
      </c>
      <c r="AI46" s="251">
        <f ca="1"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>0</v>
      </c>
      <c r="AJ46" s="251">
        <f ca="1"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>0</v>
      </c>
      <c r="AK46" s="251">
        <f ca="1"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>0</v>
      </c>
      <c r="AL46" s="251">
        <f ca="1"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>0</v>
      </c>
      <c r="AM46" s="251">
        <f ca="1"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>0</v>
      </c>
      <c r="AN46" s="251">
        <f ca="1"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>0</v>
      </c>
      <c r="AO46" s="251">
        <f ca="1"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>0</v>
      </c>
      <c r="AP46" s="251">
        <f ca="1"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>0</v>
      </c>
      <c r="AQ46" s="251">
        <f ca="1"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>0</v>
      </c>
      <c r="AR46" s="251">
        <f ca="1"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>0</v>
      </c>
      <c r="AS46" s="251">
        <f ca="1"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>0</v>
      </c>
      <c r="AT46" s="251">
        <f ca="1"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>0</v>
      </c>
      <c r="AU46" s="251">
        <f ca="1"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>0</v>
      </c>
      <c r="AV46" s="251">
        <f ca="1"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>0</v>
      </c>
      <c r="AW46" s="251">
        <f ca="1"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>0</v>
      </c>
      <c r="AX46" s="251">
        <f ca="1"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>0</v>
      </c>
      <c r="AY46" s="251">
        <f ca="1"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>0</v>
      </c>
      <c r="AZ46" s="24">
        <f ca="1">'Site Setup'!B45</f>
        <v>304</v>
      </c>
    </row>
    <row r="47" spans="1:52" ht="15.75" x14ac:dyDescent="0.25">
      <c r="A47" s="82" t="str">
        <f t="shared" ca="1" si="12"/>
        <v>SLAM305 Line 25</v>
      </c>
      <c r="B47" s="97">
        <f ca="1"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>0</v>
      </c>
      <c r="C47" s="251">
        <f ca="1"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>0</v>
      </c>
      <c r="D47" s="251">
        <f ca="1"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>0</v>
      </c>
      <c r="E47" s="251">
        <f ca="1"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>0</v>
      </c>
      <c r="F47" s="251">
        <f ca="1"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>0</v>
      </c>
      <c r="G47" s="251">
        <f ca="1"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>0</v>
      </c>
      <c r="H47" s="251">
        <f ca="1"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>0</v>
      </c>
      <c r="I47" s="251">
        <f ca="1"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>0</v>
      </c>
      <c r="J47" s="251">
        <f ca="1"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>0</v>
      </c>
      <c r="K47" s="251">
        <f ca="1"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>0</v>
      </c>
      <c r="L47" s="251">
        <f ca="1"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>0</v>
      </c>
      <c r="M47" s="222">
        <f ca="1"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>0</v>
      </c>
      <c r="N47" s="222">
        <f ca="1"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>0</v>
      </c>
      <c r="O47" s="251">
        <f ca="1"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>0</v>
      </c>
      <c r="P47" s="251">
        <f ca="1"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>0</v>
      </c>
      <c r="Q47" s="251">
        <f ca="1"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>0</v>
      </c>
      <c r="R47" s="251">
        <f ca="1"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>0</v>
      </c>
      <c r="S47" s="251">
        <f ca="1"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>0</v>
      </c>
      <c r="T47" s="251">
        <f ca="1"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>0</v>
      </c>
      <c r="U47" s="251">
        <f ca="1"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>0</v>
      </c>
      <c r="V47" s="251">
        <f ca="1"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>0</v>
      </c>
      <c r="W47" s="251">
        <f ca="1"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>0</v>
      </c>
      <c r="X47" s="251">
        <f ca="1"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>0</v>
      </c>
      <c r="Y47" s="251">
        <f ca="1"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>0</v>
      </c>
      <c r="Z47" s="251">
        <f ca="1"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>0</v>
      </c>
      <c r="AA47" s="251">
        <f ca="1"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>0</v>
      </c>
      <c r="AB47" s="251">
        <f ca="1"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>0</v>
      </c>
      <c r="AC47" s="251">
        <f ca="1"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>0</v>
      </c>
      <c r="AD47" s="251">
        <f ca="1"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>0</v>
      </c>
      <c r="AE47" s="251">
        <f ca="1"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>0</v>
      </c>
      <c r="AF47" s="251">
        <f ca="1"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>0</v>
      </c>
      <c r="AG47" s="251">
        <f ca="1"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>0</v>
      </c>
      <c r="AH47" s="251">
        <f ca="1"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>0</v>
      </c>
      <c r="AI47" s="251">
        <f ca="1"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>0</v>
      </c>
      <c r="AJ47" s="251">
        <f ca="1"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>0</v>
      </c>
      <c r="AK47" s="251">
        <f ca="1"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>0</v>
      </c>
      <c r="AL47" s="251">
        <f ca="1"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>0</v>
      </c>
      <c r="AM47" s="251">
        <f ca="1"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>0</v>
      </c>
      <c r="AN47" s="251">
        <f ca="1"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>0</v>
      </c>
      <c r="AO47" s="251">
        <f ca="1"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>0</v>
      </c>
      <c r="AP47" s="251">
        <f ca="1"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>0</v>
      </c>
      <c r="AQ47" s="251">
        <f ca="1"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>0</v>
      </c>
      <c r="AR47" s="251">
        <f ca="1"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>0</v>
      </c>
      <c r="AS47" s="251">
        <f ca="1"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>0</v>
      </c>
      <c r="AT47" s="251">
        <f ca="1"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>0</v>
      </c>
      <c r="AU47" s="251">
        <f ca="1"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>0</v>
      </c>
      <c r="AV47" s="251">
        <f ca="1"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>0</v>
      </c>
      <c r="AW47" s="251">
        <f ca="1"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>0</v>
      </c>
      <c r="AX47" s="251">
        <f ca="1"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>0</v>
      </c>
      <c r="AY47" s="251">
        <f ca="1"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>0</v>
      </c>
      <c r="AZ47" s="24">
        <f ca="1">'Site Setup'!B46</f>
        <v>305</v>
      </c>
    </row>
    <row r="48" spans="1:52" ht="15.75" x14ac:dyDescent="0.25">
      <c r="A48" s="82" t="str">
        <f t="shared" ca="1" si="12"/>
        <v>SLAM307 Line 27</v>
      </c>
      <c r="B48" s="97">
        <f ca="1"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>0</v>
      </c>
      <c r="C48" s="251">
        <f ca="1"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>0</v>
      </c>
      <c r="D48" s="251">
        <f ca="1"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>0</v>
      </c>
      <c r="E48" s="251">
        <f ca="1"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>0</v>
      </c>
      <c r="F48" s="251">
        <f ca="1"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>0</v>
      </c>
      <c r="G48" s="251">
        <f ca="1"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>0</v>
      </c>
      <c r="H48" s="251">
        <f ca="1"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>0</v>
      </c>
      <c r="I48" s="251">
        <f ca="1"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>0</v>
      </c>
      <c r="J48" s="251">
        <f ca="1"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>0</v>
      </c>
      <c r="K48" s="251">
        <f ca="1"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>0</v>
      </c>
      <c r="L48" s="251">
        <f ca="1"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>0</v>
      </c>
      <c r="M48" s="222">
        <f ca="1"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>0</v>
      </c>
      <c r="N48" s="222">
        <f ca="1"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>0</v>
      </c>
      <c r="O48" s="251">
        <f ca="1"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>0</v>
      </c>
      <c r="P48" s="251">
        <f ca="1"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>0</v>
      </c>
      <c r="Q48" s="251">
        <f ca="1"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>0</v>
      </c>
      <c r="R48" s="251">
        <f ca="1"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>0</v>
      </c>
      <c r="S48" s="251">
        <f ca="1"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>0</v>
      </c>
      <c r="T48" s="251">
        <f ca="1"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>0</v>
      </c>
      <c r="U48" s="251">
        <f ca="1"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>0</v>
      </c>
      <c r="V48" s="251">
        <f ca="1"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>0</v>
      </c>
      <c r="W48" s="251">
        <f ca="1"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>0</v>
      </c>
      <c r="X48" s="251">
        <f ca="1"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>0</v>
      </c>
      <c r="Y48" s="251">
        <f ca="1"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>0</v>
      </c>
      <c r="Z48" s="251">
        <f ca="1"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>0</v>
      </c>
      <c r="AA48" s="251">
        <f ca="1"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>0</v>
      </c>
      <c r="AB48" s="251">
        <f ca="1"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>0</v>
      </c>
      <c r="AC48" s="251">
        <f ca="1"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>0</v>
      </c>
      <c r="AD48" s="251">
        <f ca="1"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>0</v>
      </c>
      <c r="AE48" s="251">
        <f ca="1"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>0</v>
      </c>
      <c r="AF48" s="251">
        <f ca="1"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>0</v>
      </c>
      <c r="AG48" s="251">
        <f ca="1"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>0</v>
      </c>
      <c r="AH48" s="251">
        <f ca="1"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>0</v>
      </c>
      <c r="AI48" s="251">
        <f ca="1"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>0</v>
      </c>
      <c r="AJ48" s="251">
        <f ca="1"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>0</v>
      </c>
      <c r="AK48" s="251">
        <f ca="1"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>0</v>
      </c>
      <c r="AL48" s="251">
        <f ca="1"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>0</v>
      </c>
      <c r="AM48" s="251">
        <f ca="1"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>0</v>
      </c>
      <c r="AN48" s="251">
        <f ca="1"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>0</v>
      </c>
      <c r="AO48" s="251">
        <f ca="1"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>0</v>
      </c>
      <c r="AP48" s="251">
        <f ca="1"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>0</v>
      </c>
      <c r="AQ48" s="251">
        <f ca="1"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>0</v>
      </c>
      <c r="AR48" s="251">
        <f ca="1"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>0</v>
      </c>
      <c r="AS48" s="251">
        <f ca="1"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>0</v>
      </c>
      <c r="AT48" s="251">
        <f ca="1"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>0</v>
      </c>
      <c r="AU48" s="251">
        <f ca="1"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>0</v>
      </c>
      <c r="AV48" s="251">
        <f ca="1"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>0</v>
      </c>
      <c r="AW48" s="251">
        <f ca="1"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>0</v>
      </c>
      <c r="AX48" s="251">
        <f ca="1"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>0</v>
      </c>
      <c r="AY48" s="251">
        <f ca="1"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>0</v>
      </c>
      <c r="AZ48" s="24">
        <f ca="1">'Site Setup'!B47</f>
        <v>307</v>
      </c>
    </row>
    <row r="49" spans="1:52" ht="15.75" x14ac:dyDescent="0.25">
      <c r="A49" s="82" t="str">
        <f t="shared" ca="1" si="12"/>
        <v>N/A</v>
      </c>
      <c r="B49" s="97">
        <f ca="1"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>0</v>
      </c>
      <c r="C49" s="251">
        <f ca="1"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>0</v>
      </c>
      <c r="D49" s="251">
        <f ca="1"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>0</v>
      </c>
      <c r="E49" s="251">
        <f ca="1"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>0</v>
      </c>
      <c r="F49" s="251">
        <f ca="1"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>0</v>
      </c>
      <c r="G49" s="251">
        <f ca="1"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>0</v>
      </c>
      <c r="H49" s="251">
        <f ca="1"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>0</v>
      </c>
      <c r="I49" s="251">
        <f ca="1"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>0</v>
      </c>
      <c r="J49" s="251">
        <f ca="1"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>0</v>
      </c>
      <c r="K49" s="251">
        <f ca="1"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>0</v>
      </c>
      <c r="L49" s="251">
        <f ca="1"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>0</v>
      </c>
      <c r="M49" s="222">
        <f ca="1"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>0</v>
      </c>
      <c r="N49" s="222">
        <f ca="1"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>0</v>
      </c>
      <c r="O49" s="251">
        <f ca="1"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>0</v>
      </c>
      <c r="P49" s="251">
        <f ca="1"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>0</v>
      </c>
      <c r="Q49" s="251">
        <f ca="1"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>0</v>
      </c>
      <c r="R49" s="251">
        <f ca="1"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>0</v>
      </c>
      <c r="S49" s="251">
        <f ca="1"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>0</v>
      </c>
      <c r="T49" s="251">
        <f ca="1"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>0</v>
      </c>
      <c r="U49" s="251">
        <f ca="1"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>0</v>
      </c>
      <c r="V49" s="251">
        <f ca="1"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>0</v>
      </c>
      <c r="W49" s="251">
        <f ca="1"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>0</v>
      </c>
      <c r="X49" s="251">
        <f ca="1"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>0</v>
      </c>
      <c r="Y49" s="251">
        <f ca="1"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>0</v>
      </c>
      <c r="Z49" s="251">
        <f ca="1"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>0</v>
      </c>
      <c r="AA49" s="251">
        <f ca="1"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>0</v>
      </c>
      <c r="AB49" s="251">
        <f ca="1"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>0</v>
      </c>
      <c r="AC49" s="251">
        <f ca="1"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>0</v>
      </c>
      <c r="AD49" s="251">
        <f ca="1"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>0</v>
      </c>
      <c r="AE49" s="251">
        <f ca="1"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>0</v>
      </c>
      <c r="AF49" s="251">
        <f ca="1"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>0</v>
      </c>
      <c r="AG49" s="251">
        <f ca="1"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>0</v>
      </c>
      <c r="AH49" s="251">
        <f ca="1"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>0</v>
      </c>
      <c r="AI49" s="251">
        <f ca="1"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>0</v>
      </c>
      <c r="AJ49" s="251">
        <f ca="1"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>0</v>
      </c>
      <c r="AK49" s="251">
        <f ca="1"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>0</v>
      </c>
      <c r="AL49" s="251">
        <f ca="1"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>0</v>
      </c>
      <c r="AM49" s="251">
        <f ca="1"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>0</v>
      </c>
      <c r="AN49" s="251">
        <f ca="1"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>0</v>
      </c>
      <c r="AO49" s="251">
        <f ca="1"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>0</v>
      </c>
      <c r="AP49" s="251">
        <f ca="1"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>0</v>
      </c>
      <c r="AQ49" s="251">
        <f ca="1"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>0</v>
      </c>
      <c r="AR49" s="251">
        <f ca="1"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>0</v>
      </c>
      <c r="AS49" s="251">
        <f ca="1"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>0</v>
      </c>
      <c r="AT49" s="251">
        <f ca="1"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>0</v>
      </c>
      <c r="AU49" s="251">
        <f ca="1"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>0</v>
      </c>
      <c r="AV49" s="251">
        <f ca="1"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>0</v>
      </c>
      <c r="AW49" s="251">
        <f ca="1"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>0</v>
      </c>
      <c r="AX49" s="251">
        <f ca="1"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>0</v>
      </c>
      <c r="AY49" s="251">
        <f ca="1"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>0</v>
      </c>
      <c r="AZ49" s="24" t="str">
        <f ca="1">'Site Setup'!B48</f>
        <v/>
      </c>
    </row>
    <row r="50" spans="1:52" ht="15.75" x14ac:dyDescent="0.25">
      <c r="A50" s="82" t="str">
        <f t="shared" ca="1" si="12"/>
        <v>N/A</v>
      </c>
      <c r="B50" s="97">
        <f ca="1"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>0</v>
      </c>
      <c r="C50" s="251">
        <f ca="1"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>0</v>
      </c>
      <c r="D50" s="251">
        <f ca="1"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>0</v>
      </c>
      <c r="E50" s="251">
        <f ca="1"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>0</v>
      </c>
      <c r="F50" s="251">
        <f ca="1"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>0</v>
      </c>
      <c r="G50" s="251">
        <f ca="1"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>0</v>
      </c>
      <c r="H50" s="251">
        <f ca="1"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>0</v>
      </c>
      <c r="I50" s="251">
        <f ca="1"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>0</v>
      </c>
      <c r="J50" s="251">
        <f ca="1"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>0</v>
      </c>
      <c r="K50" s="251">
        <f ca="1"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>0</v>
      </c>
      <c r="L50" s="251">
        <f ca="1"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>0</v>
      </c>
      <c r="M50" s="222">
        <f ca="1"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>0</v>
      </c>
      <c r="N50" s="222">
        <f ca="1"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>0</v>
      </c>
      <c r="O50" s="251">
        <f ca="1"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>0</v>
      </c>
      <c r="P50" s="251">
        <f ca="1"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>0</v>
      </c>
      <c r="Q50" s="251">
        <f ca="1"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>0</v>
      </c>
      <c r="R50" s="251">
        <f ca="1"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>0</v>
      </c>
      <c r="S50" s="251">
        <f ca="1"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>0</v>
      </c>
      <c r="T50" s="251">
        <f ca="1"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>0</v>
      </c>
      <c r="U50" s="251">
        <f ca="1"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>0</v>
      </c>
      <c r="V50" s="251">
        <f ca="1"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>0</v>
      </c>
      <c r="W50" s="251">
        <f ca="1"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>0</v>
      </c>
      <c r="X50" s="251">
        <f ca="1"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>0</v>
      </c>
      <c r="Y50" s="251">
        <f ca="1"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>0</v>
      </c>
      <c r="Z50" s="251">
        <f ca="1"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>0</v>
      </c>
      <c r="AA50" s="251">
        <f ca="1"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>0</v>
      </c>
      <c r="AB50" s="251">
        <f ca="1"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>0</v>
      </c>
      <c r="AC50" s="251">
        <f ca="1"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>0</v>
      </c>
      <c r="AD50" s="251">
        <f ca="1"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>0</v>
      </c>
      <c r="AE50" s="251">
        <f ca="1"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>0</v>
      </c>
      <c r="AF50" s="251">
        <f ca="1"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>0</v>
      </c>
      <c r="AG50" s="251">
        <f ca="1"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>0</v>
      </c>
      <c r="AH50" s="251">
        <f ca="1"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>0</v>
      </c>
      <c r="AI50" s="251">
        <f ca="1"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>0</v>
      </c>
      <c r="AJ50" s="251">
        <f ca="1"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>0</v>
      </c>
      <c r="AK50" s="251">
        <f ca="1"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>0</v>
      </c>
      <c r="AL50" s="251">
        <f ca="1"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>0</v>
      </c>
      <c r="AM50" s="251">
        <f ca="1"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>0</v>
      </c>
      <c r="AN50" s="251">
        <f ca="1"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>0</v>
      </c>
      <c r="AO50" s="251">
        <f ca="1"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>0</v>
      </c>
      <c r="AP50" s="251">
        <f ca="1"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>0</v>
      </c>
      <c r="AQ50" s="251">
        <f ca="1"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>0</v>
      </c>
      <c r="AR50" s="251">
        <f ca="1"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>0</v>
      </c>
      <c r="AS50" s="251">
        <f ca="1"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>0</v>
      </c>
      <c r="AT50" s="251">
        <f ca="1"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>0</v>
      </c>
      <c r="AU50" s="251">
        <f ca="1"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>0</v>
      </c>
      <c r="AV50" s="251">
        <f ca="1"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>0</v>
      </c>
      <c r="AW50" s="251">
        <f ca="1"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>0</v>
      </c>
      <c r="AX50" s="251">
        <f ca="1"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>0</v>
      </c>
      <c r="AY50" s="251">
        <f ca="1"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>0</v>
      </c>
      <c r="AZ50" s="24" t="str">
        <f ca="1">'Site Setup'!B49</f>
        <v/>
      </c>
    </row>
    <row r="51" spans="1:52" ht="15.75" x14ac:dyDescent="0.25">
      <c r="A51" s="82" t="str">
        <f t="shared" ca="1" si="12"/>
        <v>N/A</v>
      </c>
      <c r="B51" s="97">
        <f ca="1"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>0</v>
      </c>
      <c r="C51" s="251">
        <f ca="1"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>0</v>
      </c>
      <c r="D51" s="251">
        <f ca="1"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>0</v>
      </c>
      <c r="E51" s="251">
        <f ca="1"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>0</v>
      </c>
      <c r="F51" s="251">
        <f ca="1"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>0</v>
      </c>
      <c r="G51" s="251">
        <f ca="1"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>0</v>
      </c>
      <c r="H51" s="251">
        <f ca="1"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>0</v>
      </c>
      <c r="I51" s="251">
        <f ca="1"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>0</v>
      </c>
      <c r="J51" s="251">
        <f ca="1"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>0</v>
      </c>
      <c r="K51" s="251">
        <f ca="1"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>0</v>
      </c>
      <c r="L51" s="251">
        <f ca="1"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>0</v>
      </c>
      <c r="M51" s="222">
        <f ca="1"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>0</v>
      </c>
      <c r="N51" s="222">
        <f ca="1"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>0</v>
      </c>
      <c r="O51" s="251">
        <f ca="1"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>0</v>
      </c>
      <c r="P51" s="251">
        <f ca="1"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>0</v>
      </c>
      <c r="Q51" s="251">
        <f ca="1"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>0</v>
      </c>
      <c r="R51" s="251">
        <f ca="1"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>0</v>
      </c>
      <c r="S51" s="251">
        <f ca="1"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>0</v>
      </c>
      <c r="T51" s="251">
        <f ca="1"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>0</v>
      </c>
      <c r="U51" s="251">
        <f ca="1"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>0</v>
      </c>
      <c r="V51" s="251">
        <f ca="1"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>0</v>
      </c>
      <c r="W51" s="251">
        <f ca="1"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>0</v>
      </c>
      <c r="X51" s="251">
        <f ca="1"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>0</v>
      </c>
      <c r="Y51" s="251">
        <f ca="1"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>0</v>
      </c>
      <c r="Z51" s="251">
        <f ca="1"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>0</v>
      </c>
      <c r="AA51" s="251">
        <f ca="1"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>0</v>
      </c>
      <c r="AB51" s="251">
        <f ca="1"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>0</v>
      </c>
      <c r="AC51" s="251">
        <f ca="1"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>0</v>
      </c>
      <c r="AD51" s="251">
        <f ca="1"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>0</v>
      </c>
      <c r="AE51" s="251">
        <f ca="1"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>0</v>
      </c>
      <c r="AF51" s="251">
        <f ca="1"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>0</v>
      </c>
      <c r="AG51" s="251">
        <f ca="1"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>0</v>
      </c>
      <c r="AH51" s="251">
        <f ca="1"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>0</v>
      </c>
      <c r="AI51" s="251">
        <f ca="1"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>0</v>
      </c>
      <c r="AJ51" s="251">
        <f ca="1"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>0</v>
      </c>
      <c r="AK51" s="251">
        <f ca="1"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>0</v>
      </c>
      <c r="AL51" s="251">
        <f ca="1"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>0</v>
      </c>
      <c r="AM51" s="251">
        <f ca="1"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>0</v>
      </c>
      <c r="AN51" s="251">
        <f ca="1"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>0</v>
      </c>
      <c r="AO51" s="251">
        <f ca="1"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>0</v>
      </c>
      <c r="AP51" s="251">
        <f ca="1"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>0</v>
      </c>
      <c r="AQ51" s="251">
        <f ca="1"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>0</v>
      </c>
      <c r="AR51" s="251">
        <f ca="1"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>0</v>
      </c>
      <c r="AS51" s="251">
        <f ca="1"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>0</v>
      </c>
      <c r="AT51" s="251">
        <f ca="1"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>0</v>
      </c>
      <c r="AU51" s="251">
        <f ca="1"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>0</v>
      </c>
      <c r="AV51" s="251">
        <f ca="1"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>0</v>
      </c>
      <c r="AW51" s="251">
        <f ca="1"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>0</v>
      </c>
      <c r="AX51" s="251">
        <f ca="1"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>0</v>
      </c>
      <c r="AY51" s="251">
        <f ca="1"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>0</v>
      </c>
      <c r="AZ51" s="24" t="str">
        <f ca="1">'Site Setup'!B50</f>
        <v/>
      </c>
    </row>
    <row r="52" spans="1:52" ht="15.75" x14ac:dyDescent="0.25">
      <c r="A52" s="82" t="str">
        <f t="shared" ca="1" si="12"/>
        <v>N/A</v>
      </c>
      <c r="B52" s="97">
        <f ca="1"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>0</v>
      </c>
      <c r="C52" s="251">
        <f ca="1"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>0</v>
      </c>
      <c r="D52" s="251">
        <f ca="1"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>0</v>
      </c>
      <c r="E52" s="251">
        <f ca="1"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>0</v>
      </c>
      <c r="F52" s="251">
        <f ca="1"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>0</v>
      </c>
      <c r="G52" s="251">
        <f ca="1"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>0</v>
      </c>
      <c r="H52" s="251">
        <f ca="1"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>0</v>
      </c>
      <c r="I52" s="251">
        <f ca="1"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>0</v>
      </c>
      <c r="J52" s="251">
        <f ca="1"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>0</v>
      </c>
      <c r="K52" s="251">
        <f ca="1"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>0</v>
      </c>
      <c r="L52" s="251">
        <f ca="1"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>0</v>
      </c>
      <c r="M52" s="222">
        <f ca="1"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>0</v>
      </c>
      <c r="N52" s="222">
        <f ca="1"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>0</v>
      </c>
      <c r="O52" s="251">
        <f ca="1"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>0</v>
      </c>
      <c r="P52" s="251">
        <f ca="1"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>0</v>
      </c>
      <c r="Q52" s="251">
        <f ca="1"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>0</v>
      </c>
      <c r="R52" s="251">
        <f ca="1"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>0</v>
      </c>
      <c r="S52" s="251">
        <f ca="1"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>0</v>
      </c>
      <c r="T52" s="251">
        <f ca="1"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>0</v>
      </c>
      <c r="U52" s="251">
        <f ca="1"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>0</v>
      </c>
      <c r="V52" s="251">
        <f ca="1"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>0</v>
      </c>
      <c r="W52" s="251">
        <f ca="1"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>0</v>
      </c>
      <c r="X52" s="251">
        <f ca="1"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>0</v>
      </c>
      <c r="Y52" s="251">
        <f ca="1"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>0</v>
      </c>
      <c r="Z52" s="251">
        <f ca="1"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>0</v>
      </c>
      <c r="AA52" s="251">
        <f ca="1"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>0</v>
      </c>
      <c r="AB52" s="251">
        <f ca="1"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>0</v>
      </c>
      <c r="AC52" s="251">
        <f ca="1"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>0</v>
      </c>
      <c r="AD52" s="251">
        <f ca="1"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>0</v>
      </c>
      <c r="AE52" s="251">
        <f ca="1"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>0</v>
      </c>
      <c r="AF52" s="251">
        <f ca="1"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>0</v>
      </c>
      <c r="AG52" s="251">
        <f ca="1"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>0</v>
      </c>
      <c r="AH52" s="251">
        <f ca="1"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>0</v>
      </c>
      <c r="AI52" s="251">
        <f ca="1"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>0</v>
      </c>
      <c r="AJ52" s="251">
        <f ca="1"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>0</v>
      </c>
      <c r="AK52" s="251">
        <f ca="1"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>0</v>
      </c>
      <c r="AL52" s="251">
        <f ca="1"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>0</v>
      </c>
      <c r="AM52" s="251">
        <f ca="1"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>0</v>
      </c>
      <c r="AN52" s="251">
        <f ca="1"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>0</v>
      </c>
      <c r="AO52" s="251">
        <f ca="1"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>0</v>
      </c>
      <c r="AP52" s="251">
        <f ca="1"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>0</v>
      </c>
      <c r="AQ52" s="251">
        <f ca="1"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>0</v>
      </c>
      <c r="AR52" s="251">
        <f ca="1"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>0</v>
      </c>
      <c r="AS52" s="251">
        <f ca="1"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>0</v>
      </c>
      <c r="AT52" s="251">
        <f ca="1"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>0</v>
      </c>
      <c r="AU52" s="251">
        <f ca="1"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>0</v>
      </c>
      <c r="AV52" s="251">
        <f ca="1"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>0</v>
      </c>
      <c r="AW52" s="251">
        <f ca="1"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>0</v>
      </c>
      <c r="AX52" s="251">
        <f ca="1"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>0</v>
      </c>
      <c r="AY52" s="251">
        <f ca="1"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>0</v>
      </c>
      <c r="AZ52" s="24" t="str">
        <f ca="1">'Site Setup'!B51</f>
        <v/>
      </c>
    </row>
    <row r="53" spans="1:52" ht="15.75" x14ac:dyDescent="0.25">
      <c r="A53" s="82" t="str">
        <f t="shared" ca="1" si="12"/>
        <v>N/A</v>
      </c>
      <c r="B53" s="97">
        <f ca="1"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>0</v>
      </c>
      <c r="C53" s="251">
        <f ca="1"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>0</v>
      </c>
      <c r="D53" s="251">
        <f ca="1"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>0</v>
      </c>
      <c r="E53" s="251">
        <f ca="1"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>0</v>
      </c>
      <c r="F53" s="251">
        <f ca="1"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>0</v>
      </c>
      <c r="G53" s="251">
        <f ca="1"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>0</v>
      </c>
      <c r="H53" s="251">
        <f ca="1"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>0</v>
      </c>
      <c r="I53" s="251">
        <f ca="1"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>0</v>
      </c>
      <c r="J53" s="251">
        <f ca="1"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>0</v>
      </c>
      <c r="K53" s="251">
        <f ca="1"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>0</v>
      </c>
      <c r="L53" s="251">
        <f ca="1"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>0</v>
      </c>
      <c r="M53" s="222">
        <f ca="1"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>0</v>
      </c>
      <c r="N53" s="222">
        <f ca="1"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>0</v>
      </c>
      <c r="O53" s="251">
        <f ca="1"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>0</v>
      </c>
      <c r="P53" s="251">
        <f ca="1"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>0</v>
      </c>
      <c r="Q53" s="251">
        <f ca="1"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>0</v>
      </c>
      <c r="R53" s="251">
        <f ca="1"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>0</v>
      </c>
      <c r="S53" s="251">
        <f ca="1"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>0</v>
      </c>
      <c r="T53" s="251">
        <f ca="1"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>0</v>
      </c>
      <c r="U53" s="251">
        <f ca="1"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>0</v>
      </c>
      <c r="V53" s="251">
        <f ca="1"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>0</v>
      </c>
      <c r="W53" s="251">
        <f ca="1"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>0</v>
      </c>
      <c r="X53" s="251">
        <f ca="1"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>0</v>
      </c>
      <c r="Y53" s="251">
        <f ca="1"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>0</v>
      </c>
      <c r="Z53" s="251">
        <f ca="1"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>0</v>
      </c>
      <c r="AA53" s="251">
        <f ca="1"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>0</v>
      </c>
      <c r="AB53" s="251">
        <f ca="1"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>0</v>
      </c>
      <c r="AC53" s="251">
        <f ca="1"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>0</v>
      </c>
      <c r="AD53" s="251">
        <f ca="1"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>0</v>
      </c>
      <c r="AE53" s="251">
        <f ca="1"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>0</v>
      </c>
      <c r="AF53" s="251">
        <f ca="1"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>0</v>
      </c>
      <c r="AG53" s="251">
        <f ca="1"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>0</v>
      </c>
      <c r="AH53" s="251">
        <f ca="1"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>0</v>
      </c>
      <c r="AI53" s="251">
        <f ca="1"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>0</v>
      </c>
      <c r="AJ53" s="251">
        <f ca="1"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>0</v>
      </c>
      <c r="AK53" s="251">
        <f ca="1"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>0</v>
      </c>
      <c r="AL53" s="251">
        <f ca="1"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>0</v>
      </c>
      <c r="AM53" s="251">
        <f ca="1"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>0</v>
      </c>
      <c r="AN53" s="251">
        <f ca="1"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>0</v>
      </c>
      <c r="AO53" s="251">
        <f ca="1"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>0</v>
      </c>
      <c r="AP53" s="251">
        <f ca="1"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>0</v>
      </c>
      <c r="AQ53" s="251">
        <f ca="1"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>0</v>
      </c>
      <c r="AR53" s="251">
        <f ca="1"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>0</v>
      </c>
      <c r="AS53" s="251">
        <f ca="1"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>0</v>
      </c>
      <c r="AT53" s="251">
        <f ca="1"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>0</v>
      </c>
      <c r="AU53" s="251">
        <f ca="1"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>0</v>
      </c>
      <c r="AV53" s="251">
        <f ca="1"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>0</v>
      </c>
      <c r="AW53" s="251">
        <f ca="1"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>0</v>
      </c>
      <c r="AX53" s="251">
        <f ca="1"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>0</v>
      </c>
      <c r="AY53" s="251">
        <f ca="1"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>0</v>
      </c>
      <c r="AZ53" s="24" t="str">
        <f ca="1">'Site Setup'!B52</f>
        <v/>
      </c>
    </row>
    <row r="54" spans="1:52" ht="15.75" x14ac:dyDescent="0.25">
      <c r="A54" s="82" t="str">
        <f t="shared" ca="1" si="12"/>
        <v>N/A</v>
      </c>
      <c r="B54" s="97">
        <f ca="1"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>0</v>
      </c>
      <c r="C54" s="251">
        <f ca="1"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>0</v>
      </c>
      <c r="D54" s="251">
        <f ca="1"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>0</v>
      </c>
      <c r="E54" s="251">
        <f ca="1"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>0</v>
      </c>
      <c r="F54" s="251">
        <f ca="1"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>0</v>
      </c>
      <c r="G54" s="251">
        <f ca="1"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>0</v>
      </c>
      <c r="H54" s="251">
        <f ca="1"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>0</v>
      </c>
      <c r="I54" s="251">
        <f ca="1"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>0</v>
      </c>
      <c r="J54" s="251">
        <f ca="1"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>0</v>
      </c>
      <c r="K54" s="251">
        <f ca="1"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>0</v>
      </c>
      <c r="L54" s="251">
        <f ca="1"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>0</v>
      </c>
      <c r="M54" s="222">
        <f ca="1"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>0</v>
      </c>
      <c r="N54" s="222">
        <f ca="1"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>0</v>
      </c>
      <c r="O54" s="251">
        <f ca="1"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>0</v>
      </c>
      <c r="P54" s="251">
        <f ca="1"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>0</v>
      </c>
      <c r="Q54" s="251">
        <f ca="1"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>0</v>
      </c>
      <c r="R54" s="251">
        <f ca="1"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>0</v>
      </c>
      <c r="S54" s="251">
        <f ca="1"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>0</v>
      </c>
      <c r="T54" s="251">
        <f ca="1"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>0</v>
      </c>
      <c r="U54" s="251">
        <f ca="1"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>0</v>
      </c>
      <c r="V54" s="251">
        <f ca="1"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>0</v>
      </c>
      <c r="W54" s="251">
        <f ca="1"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>0</v>
      </c>
      <c r="X54" s="251">
        <f ca="1"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>0</v>
      </c>
      <c r="Y54" s="251">
        <f ca="1"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>0</v>
      </c>
      <c r="Z54" s="251">
        <f ca="1"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>0</v>
      </c>
      <c r="AA54" s="251">
        <f ca="1"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>0</v>
      </c>
      <c r="AB54" s="251">
        <f ca="1"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>0</v>
      </c>
      <c r="AC54" s="251">
        <f ca="1"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>0</v>
      </c>
      <c r="AD54" s="251">
        <f ca="1"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>0</v>
      </c>
      <c r="AE54" s="251">
        <f ca="1"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>0</v>
      </c>
      <c r="AF54" s="251">
        <f ca="1"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>0</v>
      </c>
      <c r="AG54" s="251">
        <f ca="1"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>0</v>
      </c>
      <c r="AH54" s="251">
        <f ca="1"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>0</v>
      </c>
      <c r="AI54" s="251">
        <f ca="1"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>0</v>
      </c>
      <c r="AJ54" s="251">
        <f ca="1"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>0</v>
      </c>
      <c r="AK54" s="251">
        <f ca="1"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>0</v>
      </c>
      <c r="AL54" s="251">
        <f ca="1"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>0</v>
      </c>
      <c r="AM54" s="251">
        <f ca="1"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>0</v>
      </c>
      <c r="AN54" s="251">
        <f ca="1"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>0</v>
      </c>
      <c r="AO54" s="251">
        <f ca="1"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>0</v>
      </c>
      <c r="AP54" s="251">
        <f ca="1"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>0</v>
      </c>
      <c r="AQ54" s="251">
        <f ca="1"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>0</v>
      </c>
      <c r="AR54" s="251">
        <f ca="1"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>0</v>
      </c>
      <c r="AS54" s="251">
        <f ca="1"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>0</v>
      </c>
      <c r="AT54" s="251">
        <f ca="1"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>0</v>
      </c>
      <c r="AU54" s="251">
        <f ca="1"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>0</v>
      </c>
      <c r="AV54" s="251">
        <f ca="1"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>0</v>
      </c>
      <c r="AW54" s="251">
        <f ca="1"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>0</v>
      </c>
      <c r="AX54" s="251">
        <f ca="1"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>0</v>
      </c>
      <c r="AY54" s="251">
        <f ca="1"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>0</v>
      </c>
      <c r="AZ54" s="24" t="str">
        <f ca="1">'Site Setup'!B53</f>
        <v/>
      </c>
    </row>
    <row r="55" spans="1:52" ht="15.75" x14ac:dyDescent="0.25">
      <c r="A55" s="82" t="str">
        <f t="shared" ca="1" si="12"/>
        <v>N/A</v>
      </c>
      <c r="B55" s="97">
        <f ca="1"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>0</v>
      </c>
      <c r="C55" s="251">
        <f ca="1"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>0</v>
      </c>
      <c r="D55" s="251">
        <f ca="1"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>0</v>
      </c>
      <c r="E55" s="251">
        <f ca="1"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>0</v>
      </c>
      <c r="F55" s="251">
        <f ca="1"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>0</v>
      </c>
      <c r="G55" s="251">
        <f ca="1"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>0</v>
      </c>
      <c r="H55" s="251">
        <f ca="1"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>0</v>
      </c>
      <c r="I55" s="251">
        <f ca="1"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>0</v>
      </c>
      <c r="J55" s="251">
        <f ca="1"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>0</v>
      </c>
      <c r="K55" s="251">
        <f ca="1"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>0</v>
      </c>
      <c r="L55" s="251">
        <f ca="1"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>0</v>
      </c>
      <c r="M55" s="222">
        <f ca="1"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>0</v>
      </c>
      <c r="N55" s="222">
        <f ca="1"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>0</v>
      </c>
      <c r="O55" s="251">
        <f ca="1"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>0</v>
      </c>
      <c r="P55" s="251">
        <f ca="1"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>0</v>
      </c>
      <c r="Q55" s="251">
        <f ca="1"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>0</v>
      </c>
      <c r="R55" s="251">
        <f ca="1"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>0</v>
      </c>
      <c r="S55" s="251">
        <f ca="1"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>0</v>
      </c>
      <c r="T55" s="251">
        <f ca="1"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>0</v>
      </c>
      <c r="U55" s="251">
        <f ca="1"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>0</v>
      </c>
      <c r="V55" s="251">
        <f ca="1"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>0</v>
      </c>
      <c r="W55" s="251">
        <f ca="1"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>0</v>
      </c>
      <c r="X55" s="251">
        <f ca="1"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>0</v>
      </c>
      <c r="Y55" s="251">
        <f ca="1"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>0</v>
      </c>
      <c r="Z55" s="251">
        <f ca="1"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>0</v>
      </c>
      <c r="AA55" s="251">
        <f ca="1"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>0</v>
      </c>
      <c r="AB55" s="251">
        <f ca="1"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>0</v>
      </c>
      <c r="AC55" s="251">
        <f ca="1"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>0</v>
      </c>
      <c r="AD55" s="251">
        <f ca="1"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>0</v>
      </c>
      <c r="AE55" s="251">
        <f ca="1"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>0</v>
      </c>
      <c r="AF55" s="251">
        <f ca="1"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>0</v>
      </c>
      <c r="AG55" s="251">
        <f ca="1"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>0</v>
      </c>
      <c r="AH55" s="251">
        <f ca="1"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>0</v>
      </c>
      <c r="AI55" s="251">
        <f ca="1"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>0</v>
      </c>
      <c r="AJ55" s="251">
        <f ca="1"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>0</v>
      </c>
      <c r="AK55" s="251">
        <f ca="1"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>0</v>
      </c>
      <c r="AL55" s="251">
        <f ca="1"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>0</v>
      </c>
      <c r="AM55" s="251">
        <f ca="1"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>0</v>
      </c>
      <c r="AN55" s="251">
        <f ca="1"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>0</v>
      </c>
      <c r="AO55" s="251">
        <f ca="1"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>0</v>
      </c>
      <c r="AP55" s="251">
        <f ca="1"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>0</v>
      </c>
      <c r="AQ55" s="251">
        <f ca="1"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>0</v>
      </c>
      <c r="AR55" s="251">
        <f ca="1"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>0</v>
      </c>
      <c r="AS55" s="251">
        <f ca="1"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>0</v>
      </c>
      <c r="AT55" s="251">
        <f ca="1"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>0</v>
      </c>
      <c r="AU55" s="251">
        <f ca="1"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>0</v>
      </c>
      <c r="AV55" s="251">
        <f ca="1"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>0</v>
      </c>
      <c r="AW55" s="251">
        <f ca="1"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>0</v>
      </c>
      <c r="AX55" s="251">
        <f ca="1"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>0</v>
      </c>
      <c r="AY55" s="251">
        <f ca="1"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>0</v>
      </c>
      <c r="AZ55" s="24" t="str">
        <f ca="1">'Site Setup'!B54</f>
        <v/>
      </c>
    </row>
    <row r="56" spans="1:52" ht="15.75" x14ac:dyDescent="0.25">
      <c r="A56" s="82" t="str">
        <f t="shared" ca="1" si="12"/>
        <v>N/A</v>
      </c>
      <c r="B56" s="97">
        <f ca="1"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>0</v>
      </c>
      <c r="C56" s="251">
        <f ca="1"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>0</v>
      </c>
      <c r="D56" s="251">
        <f ca="1"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>0</v>
      </c>
      <c r="E56" s="251">
        <f ca="1"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>0</v>
      </c>
      <c r="F56" s="251">
        <f ca="1"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>0</v>
      </c>
      <c r="G56" s="251">
        <f ca="1"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>0</v>
      </c>
      <c r="H56" s="251">
        <f ca="1"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>0</v>
      </c>
      <c r="I56" s="251">
        <f ca="1"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>0</v>
      </c>
      <c r="J56" s="251">
        <f ca="1"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>0</v>
      </c>
      <c r="K56" s="251">
        <f ca="1"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>0</v>
      </c>
      <c r="L56" s="251">
        <f ca="1"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>0</v>
      </c>
      <c r="M56" s="222">
        <f ca="1"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>0</v>
      </c>
      <c r="N56" s="222">
        <f ca="1"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>0</v>
      </c>
      <c r="O56" s="251">
        <f ca="1"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>0</v>
      </c>
      <c r="P56" s="251">
        <f ca="1"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>0</v>
      </c>
      <c r="Q56" s="251">
        <f ca="1"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>0</v>
      </c>
      <c r="R56" s="251">
        <f ca="1"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>0</v>
      </c>
      <c r="S56" s="251">
        <f ca="1"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>0</v>
      </c>
      <c r="T56" s="251">
        <f ca="1"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>0</v>
      </c>
      <c r="U56" s="251">
        <f ca="1"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>0</v>
      </c>
      <c r="V56" s="251">
        <f ca="1"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>0</v>
      </c>
      <c r="W56" s="251">
        <f ca="1"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>0</v>
      </c>
      <c r="X56" s="251">
        <f ca="1"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>0</v>
      </c>
      <c r="Y56" s="251">
        <f ca="1"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>0</v>
      </c>
      <c r="Z56" s="251">
        <f ca="1"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>0</v>
      </c>
      <c r="AA56" s="251">
        <f ca="1"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>0</v>
      </c>
      <c r="AB56" s="251">
        <f ca="1"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>0</v>
      </c>
      <c r="AC56" s="251">
        <f ca="1"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>0</v>
      </c>
      <c r="AD56" s="251">
        <f ca="1"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>0</v>
      </c>
      <c r="AE56" s="251">
        <f ca="1"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>0</v>
      </c>
      <c r="AF56" s="251">
        <f ca="1"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>0</v>
      </c>
      <c r="AG56" s="251">
        <f ca="1"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>0</v>
      </c>
      <c r="AH56" s="251">
        <f ca="1"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>0</v>
      </c>
      <c r="AI56" s="251">
        <f ca="1"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>0</v>
      </c>
      <c r="AJ56" s="251">
        <f ca="1"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>0</v>
      </c>
      <c r="AK56" s="251">
        <f ca="1"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>0</v>
      </c>
      <c r="AL56" s="251">
        <f ca="1"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>0</v>
      </c>
      <c r="AM56" s="251">
        <f ca="1"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>0</v>
      </c>
      <c r="AN56" s="251">
        <f ca="1"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>0</v>
      </c>
      <c r="AO56" s="251">
        <f ca="1"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>0</v>
      </c>
      <c r="AP56" s="251">
        <f ca="1"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>0</v>
      </c>
      <c r="AQ56" s="251">
        <f ca="1"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>0</v>
      </c>
      <c r="AR56" s="251">
        <f ca="1"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>0</v>
      </c>
      <c r="AS56" s="251">
        <f ca="1"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>0</v>
      </c>
      <c r="AT56" s="251">
        <f ca="1"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>0</v>
      </c>
      <c r="AU56" s="251">
        <f ca="1"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>0</v>
      </c>
      <c r="AV56" s="251">
        <f ca="1"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>0</v>
      </c>
      <c r="AW56" s="251">
        <f ca="1"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>0</v>
      </c>
      <c r="AX56" s="251">
        <f ca="1"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>0</v>
      </c>
      <c r="AY56" s="251">
        <f ca="1"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>0</v>
      </c>
      <c r="AZ56" s="24" t="str">
        <f ca="1">'Site Setup'!B55</f>
        <v/>
      </c>
    </row>
    <row r="57" spans="1:52" ht="15.75" x14ac:dyDescent="0.25">
      <c r="A57" s="82" t="str">
        <f t="shared" ca="1" si="12"/>
        <v>N/A</v>
      </c>
      <c r="B57" s="97">
        <f ca="1"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>0</v>
      </c>
      <c r="C57" s="251">
        <f ca="1"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>0</v>
      </c>
      <c r="D57" s="251">
        <f ca="1"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>0</v>
      </c>
      <c r="E57" s="251">
        <f ca="1"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>0</v>
      </c>
      <c r="F57" s="251">
        <f ca="1"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>0</v>
      </c>
      <c r="G57" s="251">
        <f ca="1"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>0</v>
      </c>
      <c r="H57" s="251">
        <f ca="1"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>0</v>
      </c>
      <c r="I57" s="251">
        <f ca="1"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>0</v>
      </c>
      <c r="J57" s="251">
        <f ca="1"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>0</v>
      </c>
      <c r="K57" s="251">
        <f ca="1"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>0</v>
      </c>
      <c r="L57" s="251">
        <f ca="1"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>0</v>
      </c>
      <c r="M57" s="222">
        <f ca="1"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>0</v>
      </c>
      <c r="N57" s="222">
        <f ca="1"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>0</v>
      </c>
      <c r="O57" s="251">
        <f ca="1"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>0</v>
      </c>
      <c r="P57" s="251">
        <f ca="1"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>0</v>
      </c>
      <c r="Q57" s="251">
        <f ca="1"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>0</v>
      </c>
      <c r="R57" s="251">
        <f ca="1"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>0</v>
      </c>
      <c r="S57" s="251">
        <f ca="1"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>0</v>
      </c>
      <c r="T57" s="251">
        <f ca="1"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>0</v>
      </c>
      <c r="U57" s="251">
        <f ca="1"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>0</v>
      </c>
      <c r="V57" s="251">
        <f ca="1"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>0</v>
      </c>
      <c r="W57" s="251">
        <f ca="1"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>0</v>
      </c>
      <c r="X57" s="251">
        <f ca="1"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>0</v>
      </c>
      <c r="Y57" s="251">
        <f ca="1"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>0</v>
      </c>
      <c r="Z57" s="251">
        <f ca="1"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>0</v>
      </c>
      <c r="AA57" s="251">
        <f ca="1"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>0</v>
      </c>
      <c r="AB57" s="251">
        <f ca="1"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>0</v>
      </c>
      <c r="AC57" s="251">
        <f ca="1"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>0</v>
      </c>
      <c r="AD57" s="251">
        <f ca="1"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>0</v>
      </c>
      <c r="AE57" s="251">
        <f ca="1"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>0</v>
      </c>
      <c r="AF57" s="251">
        <f ca="1"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>0</v>
      </c>
      <c r="AG57" s="251">
        <f ca="1"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>0</v>
      </c>
      <c r="AH57" s="251">
        <f ca="1"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>0</v>
      </c>
      <c r="AI57" s="251">
        <f ca="1"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>0</v>
      </c>
      <c r="AJ57" s="251">
        <f ca="1"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>0</v>
      </c>
      <c r="AK57" s="251">
        <f ca="1"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>0</v>
      </c>
      <c r="AL57" s="251">
        <f ca="1"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>0</v>
      </c>
      <c r="AM57" s="251">
        <f ca="1"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>0</v>
      </c>
      <c r="AN57" s="251">
        <f ca="1"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>0</v>
      </c>
      <c r="AO57" s="251">
        <f ca="1"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>0</v>
      </c>
      <c r="AP57" s="251">
        <f ca="1"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>0</v>
      </c>
      <c r="AQ57" s="251">
        <f ca="1"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>0</v>
      </c>
      <c r="AR57" s="251">
        <f ca="1"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>0</v>
      </c>
      <c r="AS57" s="251">
        <f ca="1"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>0</v>
      </c>
      <c r="AT57" s="251">
        <f ca="1"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>0</v>
      </c>
      <c r="AU57" s="251">
        <f ca="1"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>0</v>
      </c>
      <c r="AV57" s="251">
        <f ca="1"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>0</v>
      </c>
      <c r="AW57" s="251">
        <f ca="1"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>0</v>
      </c>
      <c r="AX57" s="251">
        <f ca="1"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>0</v>
      </c>
      <c r="AY57" s="251">
        <f ca="1"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>0</v>
      </c>
      <c r="AZ57" s="24" t="str">
        <f ca="1">'Site Setup'!B56</f>
        <v/>
      </c>
    </row>
    <row r="58" spans="1:52" ht="15.75" x14ac:dyDescent="0.25">
      <c r="A58" s="82" t="str">
        <f t="shared" ca="1" si="12"/>
        <v>N/A</v>
      </c>
      <c r="B58" s="97">
        <f ca="1"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>0</v>
      </c>
      <c r="C58" s="251">
        <f ca="1"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>0</v>
      </c>
      <c r="D58" s="251">
        <f ca="1"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>0</v>
      </c>
      <c r="E58" s="251">
        <f ca="1"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>0</v>
      </c>
      <c r="F58" s="251">
        <f ca="1"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>0</v>
      </c>
      <c r="G58" s="251">
        <f ca="1"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>0</v>
      </c>
      <c r="H58" s="251">
        <f ca="1"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>0</v>
      </c>
      <c r="I58" s="251">
        <f ca="1"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>0</v>
      </c>
      <c r="J58" s="251">
        <f ca="1"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>0</v>
      </c>
      <c r="K58" s="251">
        <f ca="1"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>0</v>
      </c>
      <c r="L58" s="251">
        <f ca="1"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>0</v>
      </c>
      <c r="M58" s="222">
        <f ca="1"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>0</v>
      </c>
      <c r="N58" s="222">
        <f ca="1"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>0</v>
      </c>
      <c r="O58" s="251">
        <f ca="1"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>0</v>
      </c>
      <c r="P58" s="251">
        <f ca="1"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>0</v>
      </c>
      <c r="Q58" s="251">
        <f ca="1"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>0</v>
      </c>
      <c r="R58" s="251">
        <f ca="1"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>0</v>
      </c>
      <c r="S58" s="251">
        <f ca="1"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>0</v>
      </c>
      <c r="T58" s="251">
        <f ca="1"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>0</v>
      </c>
      <c r="U58" s="251">
        <f ca="1"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>0</v>
      </c>
      <c r="V58" s="251">
        <f ca="1"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>0</v>
      </c>
      <c r="W58" s="251">
        <f ca="1"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>0</v>
      </c>
      <c r="X58" s="251">
        <f ca="1"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>0</v>
      </c>
      <c r="Y58" s="251">
        <f ca="1"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>0</v>
      </c>
      <c r="Z58" s="251">
        <f ca="1"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>0</v>
      </c>
      <c r="AA58" s="251">
        <f ca="1"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>0</v>
      </c>
      <c r="AB58" s="251">
        <f ca="1"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>0</v>
      </c>
      <c r="AC58" s="251">
        <f ca="1"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>0</v>
      </c>
      <c r="AD58" s="251">
        <f ca="1"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>0</v>
      </c>
      <c r="AE58" s="251">
        <f ca="1"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>0</v>
      </c>
      <c r="AF58" s="251">
        <f ca="1"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>0</v>
      </c>
      <c r="AG58" s="251">
        <f ca="1"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>0</v>
      </c>
      <c r="AH58" s="251">
        <f ca="1"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>0</v>
      </c>
      <c r="AI58" s="251">
        <f ca="1"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>0</v>
      </c>
      <c r="AJ58" s="251">
        <f ca="1"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>0</v>
      </c>
      <c r="AK58" s="251">
        <f ca="1"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>0</v>
      </c>
      <c r="AL58" s="251">
        <f ca="1"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>0</v>
      </c>
      <c r="AM58" s="251">
        <f ca="1"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>0</v>
      </c>
      <c r="AN58" s="251">
        <f ca="1"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>0</v>
      </c>
      <c r="AO58" s="251">
        <f ca="1"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>0</v>
      </c>
      <c r="AP58" s="251">
        <f ca="1"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>0</v>
      </c>
      <c r="AQ58" s="251">
        <f ca="1"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>0</v>
      </c>
      <c r="AR58" s="251">
        <f ca="1"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>0</v>
      </c>
      <c r="AS58" s="251">
        <f ca="1"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>0</v>
      </c>
      <c r="AT58" s="251">
        <f ca="1"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>0</v>
      </c>
      <c r="AU58" s="251">
        <f ca="1"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>0</v>
      </c>
      <c r="AV58" s="251">
        <f ca="1"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>0</v>
      </c>
      <c r="AW58" s="251">
        <f ca="1"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>0</v>
      </c>
      <c r="AX58" s="251">
        <f ca="1"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>0</v>
      </c>
      <c r="AY58" s="251">
        <f ca="1"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>0</v>
      </c>
      <c r="AZ58" s="24" t="str">
        <f ca="1">'Site Setup'!B57</f>
        <v/>
      </c>
    </row>
    <row r="59" spans="1:52" ht="16.5" thickBot="1" x14ac:dyDescent="0.3">
      <c r="A59" s="82" t="str">
        <f t="shared" ca="1" si="12"/>
        <v>N/A</v>
      </c>
      <c r="B59" s="97">
        <f ca="1"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>0</v>
      </c>
      <c r="C59" s="251">
        <f ca="1"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>0</v>
      </c>
      <c r="D59" s="251">
        <f ca="1"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>0</v>
      </c>
      <c r="E59" s="251">
        <f ca="1"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>0</v>
      </c>
      <c r="F59" s="251">
        <f ca="1"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>0</v>
      </c>
      <c r="G59" s="251">
        <f ca="1"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>0</v>
      </c>
      <c r="H59" s="251">
        <f ca="1"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>0</v>
      </c>
      <c r="I59" s="251">
        <f ca="1"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>0</v>
      </c>
      <c r="J59" s="251">
        <f ca="1"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>0</v>
      </c>
      <c r="K59" s="251">
        <f ca="1"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>0</v>
      </c>
      <c r="L59" s="251">
        <f ca="1"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>0</v>
      </c>
      <c r="M59" s="223">
        <f ca="1"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>0</v>
      </c>
      <c r="N59" s="223">
        <f ca="1"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>0</v>
      </c>
      <c r="O59" s="251">
        <f ca="1"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>0</v>
      </c>
      <c r="P59" s="251">
        <f ca="1"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>0</v>
      </c>
      <c r="Q59" s="251">
        <f ca="1"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>0</v>
      </c>
      <c r="R59" s="251">
        <f ca="1"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>0</v>
      </c>
      <c r="S59" s="251">
        <f ca="1"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>0</v>
      </c>
      <c r="T59" s="251">
        <f ca="1"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>0</v>
      </c>
      <c r="U59" s="251">
        <f ca="1"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>0</v>
      </c>
      <c r="V59" s="251">
        <f ca="1"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>0</v>
      </c>
      <c r="W59" s="251">
        <f ca="1"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>0</v>
      </c>
      <c r="X59" s="251">
        <f ca="1"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>0</v>
      </c>
      <c r="Y59" s="251">
        <f ca="1"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>0</v>
      </c>
      <c r="Z59" s="251">
        <f ca="1"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>0</v>
      </c>
      <c r="AA59" s="251">
        <f ca="1"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>0</v>
      </c>
      <c r="AB59" s="251">
        <f ca="1"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>0</v>
      </c>
      <c r="AC59" s="251">
        <f ca="1"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>0</v>
      </c>
      <c r="AD59" s="251">
        <f ca="1"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>0</v>
      </c>
      <c r="AE59" s="251">
        <f ca="1"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>0</v>
      </c>
      <c r="AF59" s="251">
        <f ca="1"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>0</v>
      </c>
      <c r="AG59" s="251">
        <f ca="1"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>0</v>
      </c>
      <c r="AH59" s="251">
        <f ca="1"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>0</v>
      </c>
      <c r="AI59" s="251">
        <f ca="1"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>0</v>
      </c>
      <c r="AJ59" s="251">
        <f ca="1"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>0</v>
      </c>
      <c r="AK59" s="251">
        <f ca="1"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>0</v>
      </c>
      <c r="AL59" s="251">
        <f ca="1"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>0</v>
      </c>
      <c r="AM59" s="251">
        <f ca="1"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>0</v>
      </c>
      <c r="AN59" s="251">
        <f ca="1"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>0</v>
      </c>
      <c r="AO59" s="251">
        <f ca="1"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>0</v>
      </c>
      <c r="AP59" s="251">
        <f ca="1"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>0</v>
      </c>
      <c r="AQ59" s="251">
        <f ca="1"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>0</v>
      </c>
      <c r="AR59" s="251">
        <f ca="1"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>0</v>
      </c>
      <c r="AS59" s="251">
        <f ca="1"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>0</v>
      </c>
      <c r="AT59" s="251">
        <f ca="1"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>0</v>
      </c>
      <c r="AU59" s="251">
        <f ca="1"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>0</v>
      </c>
      <c r="AV59" s="251">
        <f ca="1"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>0</v>
      </c>
      <c r="AW59" s="251">
        <f ca="1"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>0</v>
      </c>
      <c r="AX59" s="251">
        <f ca="1"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>0</v>
      </c>
      <c r="AY59" s="251">
        <f ca="1"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>0</v>
      </c>
      <c r="AZ59" s="24" t="str">
        <f ca="1">'Site Setup'!B58</f>
        <v/>
      </c>
    </row>
    <row r="60" spans="1:52" ht="16.5" thickBot="1" x14ac:dyDescent="0.3">
      <c r="A60" s="103" t="s">
        <v>17</v>
      </c>
      <c r="B60" s="104">
        <f ca="1">SUM(B40:B59)</f>
        <v>0</v>
      </c>
      <c r="C60" s="104">
        <f t="shared" ref="C60:D60" ca="1" si="13">SUM(C40:C59)</f>
        <v>0</v>
      </c>
      <c r="D60" s="104">
        <f t="shared" ca="1" si="13"/>
        <v>0</v>
      </c>
      <c r="E60" s="104">
        <f t="shared" ref="E60:H60" ca="1" si="14">SUM(E40:E59)</f>
        <v>0</v>
      </c>
      <c r="F60" s="104">
        <f t="shared" ca="1" si="14"/>
        <v>0</v>
      </c>
      <c r="G60" s="104">
        <f t="shared" ca="1" si="14"/>
        <v>0</v>
      </c>
      <c r="H60" s="104">
        <f t="shared" ca="1" si="14"/>
        <v>0</v>
      </c>
      <c r="I60" s="104">
        <f t="shared" ref="I60:N60" ca="1" si="15">SUM(I40:I59)</f>
        <v>0</v>
      </c>
      <c r="J60" s="104">
        <f t="shared" ca="1" si="15"/>
        <v>0</v>
      </c>
      <c r="K60" s="104">
        <f t="shared" ca="1" si="15"/>
        <v>0</v>
      </c>
      <c r="L60" s="104">
        <f t="shared" ca="1" si="15"/>
        <v>0</v>
      </c>
      <c r="M60" s="104">
        <f t="shared" ca="1" si="15"/>
        <v>0</v>
      </c>
      <c r="N60" s="104">
        <f t="shared" ca="1" si="15"/>
        <v>0</v>
      </c>
      <c r="O60" s="252">
        <f t="shared" ref="O60:P60" ca="1" si="16">SUM(O40:O59)</f>
        <v>0</v>
      </c>
      <c r="P60" s="252">
        <f t="shared" ca="1" si="16"/>
        <v>0</v>
      </c>
      <c r="Q60" s="252">
        <f t="shared" ref="Q60:R60" ca="1" si="17">SUM(Q40:Q59)</f>
        <v>0</v>
      </c>
      <c r="R60" s="252">
        <f t="shared" ca="1" si="17"/>
        <v>0</v>
      </c>
      <c r="S60" s="252">
        <f t="shared" ref="S60:Z60" ca="1" si="18">SUM(S40:S59)</f>
        <v>0</v>
      </c>
      <c r="T60" s="252">
        <f t="shared" ca="1" si="18"/>
        <v>0</v>
      </c>
      <c r="U60" s="252">
        <f t="shared" ca="1" si="18"/>
        <v>0</v>
      </c>
      <c r="V60" s="252">
        <f t="shared" ca="1" si="18"/>
        <v>0</v>
      </c>
      <c r="W60" s="252">
        <f t="shared" ca="1" si="18"/>
        <v>0</v>
      </c>
      <c r="X60" s="252">
        <f t="shared" ca="1" si="18"/>
        <v>0</v>
      </c>
      <c r="Y60" s="252">
        <f t="shared" ca="1" si="18"/>
        <v>0</v>
      </c>
      <c r="Z60" s="252">
        <f t="shared" ca="1" si="18"/>
        <v>0</v>
      </c>
      <c r="AA60" s="252">
        <f t="shared" ref="AA60:AR60" ca="1" si="19">SUM(AA40:AA59)</f>
        <v>0</v>
      </c>
      <c r="AB60" s="252">
        <f t="shared" ca="1" si="19"/>
        <v>0</v>
      </c>
      <c r="AC60" s="252">
        <f t="shared" ca="1" si="19"/>
        <v>0</v>
      </c>
      <c r="AD60" s="252">
        <f t="shared" ca="1" si="19"/>
        <v>0</v>
      </c>
      <c r="AE60" s="252">
        <f t="shared" ca="1" si="19"/>
        <v>0</v>
      </c>
      <c r="AF60" s="252">
        <f t="shared" ca="1" si="19"/>
        <v>0</v>
      </c>
      <c r="AG60" s="252">
        <f t="shared" ca="1" si="19"/>
        <v>0</v>
      </c>
      <c r="AH60" s="252">
        <f t="shared" ca="1" si="19"/>
        <v>0</v>
      </c>
      <c r="AI60" s="252">
        <f t="shared" ca="1" si="19"/>
        <v>0</v>
      </c>
      <c r="AJ60" s="252">
        <f t="shared" ca="1" si="19"/>
        <v>0</v>
      </c>
      <c r="AK60" s="252">
        <f t="shared" ca="1" si="19"/>
        <v>0</v>
      </c>
      <c r="AL60" s="252">
        <f t="shared" ca="1" si="19"/>
        <v>0</v>
      </c>
      <c r="AM60" s="252">
        <f t="shared" ca="1" si="19"/>
        <v>0</v>
      </c>
      <c r="AN60" s="252">
        <f t="shared" ca="1" si="19"/>
        <v>0</v>
      </c>
      <c r="AO60" s="252">
        <f t="shared" ca="1" si="19"/>
        <v>0</v>
      </c>
      <c r="AP60" s="252">
        <f t="shared" ca="1" si="19"/>
        <v>0</v>
      </c>
      <c r="AQ60" s="252">
        <f t="shared" ca="1" si="19"/>
        <v>0</v>
      </c>
      <c r="AR60" s="252">
        <f t="shared" ca="1" si="19"/>
        <v>0</v>
      </c>
      <c r="AS60" s="252">
        <f t="shared" ref="AS60:AY60" ca="1" si="20">SUM(AS40:AS59)</f>
        <v>0</v>
      </c>
      <c r="AT60" s="252">
        <f t="shared" ca="1" si="20"/>
        <v>0</v>
      </c>
      <c r="AU60" s="252">
        <f t="shared" ca="1" si="20"/>
        <v>0</v>
      </c>
      <c r="AV60" s="252">
        <f t="shared" ca="1" si="20"/>
        <v>0</v>
      </c>
      <c r="AW60" s="252">
        <f t="shared" ca="1" si="20"/>
        <v>0</v>
      </c>
      <c r="AX60" s="252">
        <f t="shared" ca="1" si="20"/>
        <v>0</v>
      </c>
      <c r="AY60" s="252">
        <f t="shared" ca="1" si="20"/>
        <v>0</v>
      </c>
      <c r="AZ60" s="486"/>
    </row>
    <row r="61" spans="1:52" ht="15.75" thickBot="1" x14ac:dyDescent="0.3">
      <c r="A61" s="499"/>
      <c r="B61" s="417"/>
      <c r="C61" s="417"/>
      <c r="D61" s="417"/>
      <c r="E61" s="417"/>
      <c r="F61" s="417"/>
      <c r="G61" s="417"/>
      <c r="H61" s="417"/>
      <c r="I61" s="417"/>
      <c r="J61" s="488"/>
      <c r="K61" s="488"/>
      <c r="L61" s="486"/>
      <c r="M61" s="486"/>
      <c r="N61" s="486"/>
      <c r="O61" s="486"/>
      <c r="P61" s="486"/>
      <c r="Q61" s="486"/>
      <c r="R61" s="486"/>
      <c r="S61" s="486"/>
      <c r="T61" s="486"/>
      <c r="U61" s="486"/>
      <c r="V61" s="486"/>
      <c r="W61" s="486"/>
      <c r="X61" s="486"/>
      <c r="Y61" s="486"/>
      <c r="Z61" s="486"/>
      <c r="AA61" s="486"/>
      <c r="AB61" s="486"/>
      <c r="AC61" s="486"/>
      <c r="AD61" s="486"/>
      <c r="AE61" s="486"/>
      <c r="AF61" s="486"/>
      <c r="AG61" s="486"/>
      <c r="AH61" s="486"/>
      <c r="AI61" s="486"/>
      <c r="AJ61" s="486"/>
      <c r="AK61" s="486"/>
      <c r="AL61" s="486"/>
      <c r="AM61" s="486"/>
      <c r="AN61" s="486"/>
      <c r="AO61" s="486"/>
      <c r="AP61" s="486"/>
      <c r="AQ61" s="486"/>
      <c r="AR61" s="486"/>
      <c r="AS61" s="486"/>
      <c r="AT61" s="486"/>
      <c r="AU61" s="486"/>
    </row>
    <row r="62" spans="1:52" ht="16.5" thickBot="1" x14ac:dyDescent="0.3">
      <c r="A62" s="158" t="s">
        <v>115</v>
      </c>
      <c r="B62" s="606" t="s">
        <v>198</v>
      </c>
      <c r="C62" s="607"/>
      <c r="D62" s="177"/>
      <c r="E62" s="511"/>
      <c r="F62" s="608" t="s">
        <v>217</v>
      </c>
      <c r="G62" s="608"/>
      <c r="H62" s="608"/>
      <c r="I62" s="497"/>
      <c r="J62" s="497"/>
      <c r="K62" s="497"/>
      <c r="L62" s="497"/>
      <c r="M62" s="497"/>
      <c r="N62" s="498"/>
      <c r="O62" s="494"/>
      <c r="P62" s="486"/>
      <c r="Q62" s="486"/>
      <c r="R62" s="486"/>
      <c r="S62" s="486"/>
      <c r="T62" s="486"/>
      <c r="U62" s="486"/>
      <c r="V62" s="486"/>
      <c r="W62" s="486"/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486"/>
      <c r="AJ62" s="486"/>
      <c r="AK62" s="486"/>
      <c r="AL62" s="486"/>
      <c r="AM62" s="486"/>
      <c r="AN62" s="486"/>
      <c r="AO62" s="486"/>
      <c r="AP62" s="486"/>
      <c r="AQ62" s="486"/>
      <c r="AR62" s="486"/>
      <c r="AS62" s="486"/>
      <c r="AT62" s="486"/>
      <c r="AU62" s="486"/>
    </row>
    <row r="63" spans="1:52" ht="16.5" thickBot="1" x14ac:dyDescent="0.3">
      <c r="A63" s="133" t="s">
        <v>56</v>
      </c>
      <c r="B63" s="165" t="s">
        <v>530</v>
      </c>
      <c r="C63" s="513" t="str">
        <f t="shared" ref="C63:P63" ca="1" si="21">C12</f>
        <v>MissingHazmatLabel</v>
      </c>
      <c r="D63" s="515" t="str">
        <f t="shared" ca="1" si="21"/>
        <v>ExtraHazmatLabel</v>
      </c>
      <c r="E63" s="515" t="str">
        <f t="shared" ca="1" si="21"/>
        <v>NonShippableHazmat</v>
      </c>
      <c r="F63" s="147" t="str">
        <f t="shared" ca="1" si="21"/>
        <v>LargeBoxFail</v>
      </c>
      <c r="G63" s="148" t="str">
        <f t="shared" ca="1" si="21"/>
        <v>WeightOutOfTolerance</v>
      </c>
      <c r="H63" s="217" t="str">
        <f t="shared" ca="1" si="21"/>
        <v>StopToAppy</v>
      </c>
      <c r="I63" s="149" t="str">
        <f t="shared" ca="1" si="21"/>
        <v>AutoFlushFailure</v>
      </c>
      <c r="J63" s="546" t="str">
        <f t="shared" ca="1" si="21"/>
        <v>NoSorterAvailable</v>
      </c>
      <c r="K63" s="146" t="str">
        <f t="shared" ca="1" si="21"/>
        <v>BufferzoneLostRetry</v>
      </c>
      <c r="L63" s="147" t="str">
        <f t="shared" ca="1" si="21"/>
        <v>Apply1lostretry</v>
      </c>
      <c r="M63" s="148" t="str">
        <f t="shared" ca="1" si="21"/>
        <v>Apply2lostretry</v>
      </c>
      <c r="N63" s="149" t="str">
        <f t="shared" ca="1" si="21"/>
        <v>VerifyZoneLostRetry</v>
      </c>
      <c r="O63" s="150" t="str">
        <f t="shared" ca="1" si="21"/>
        <v>KODivertFailed</v>
      </c>
      <c r="P63" s="217" t="str">
        <f t="shared" ca="1" si="21"/>
        <v>Divert2Failed</v>
      </c>
      <c r="Q63" s="217" t="str">
        <f t="shared" ref="Q63:AQ63" ca="1" si="22">Q12</f>
        <v>JamAtMeter1</v>
      </c>
      <c r="R63" s="217" t="str">
        <f t="shared" ca="1" si="22"/>
        <v>JamAtMeter2Exit</v>
      </c>
      <c r="S63" s="217" t="str">
        <f t="shared" ca="1" si="22"/>
        <v>JamAtScaleInd</v>
      </c>
      <c r="T63" s="217" t="str">
        <f t="shared" ca="1" si="22"/>
        <v>JamAtScaleExitPE</v>
      </c>
      <c r="U63" s="217" t="str">
        <f t="shared" ca="1" si="22"/>
        <v>JamAtApply1Xfr</v>
      </c>
      <c r="V63" s="217" t="str">
        <f t="shared" ca="1" si="22"/>
        <v>JamAtApply2Xfr</v>
      </c>
      <c r="W63" s="217" t="str">
        <f t="shared" ca="1" si="22"/>
        <v>JamAtVerifyInd</v>
      </c>
      <c r="X63" s="217" t="str">
        <f t="shared" ca="1" si="22"/>
        <v>JamAtDivert1</v>
      </c>
      <c r="Y63" s="217" t="str">
        <f t="shared" ca="1" si="22"/>
        <v>JamAtDivert2Chute</v>
      </c>
      <c r="Z63" s="217" t="str">
        <f t="shared" ca="1" si="22"/>
        <v>JamAtDivert2Tkwy</v>
      </c>
      <c r="AA63" s="217" t="str">
        <f t="shared" ca="1" si="22"/>
        <v>JamAtStraightExit</v>
      </c>
      <c r="AB63" s="217" t="str">
        <f t="shared" ca="1" si="22"/>
        <v>FlatOnDivert2Tkwy</v>
      </c>
      <c r="AC63" s="217" t="str">
        <f t="shared" ca="1" si="22"/>
        <v>LPFailOnLostRtry</v>
      </c>
      <c r="AD63" s="217" t="str">
        <f t="shared" ca="1" si="22"/>
        <v>LostPkgsAtBuffer</v>
      </c>
      <c r="AE63" s="217" t="str">
        <f t="shared" ca="1" si="22"/>
        <v>LostPkgsApply1Ind</v>
      </c>
      <c r="AF63" s="217" t="str">
        <f t="shared" ca="1" si="22"/>
        <v>LostPkgsApply2Ind</v>
      </c>
      <c r="AG63" s="217" t="str">
        <f t="shared" ca="1" si="22"/>
        <v>LostPkgsVerifyInd</v>
      </c>
      <c r="AH63" s="217" t="str">
        <f t="shared" ca="1" si="22"/>
        <v>Apply1FailedRelease</v>
      </c>
      <c r="AI63" s="217" t="str">
        <f t="shared" ca="1" si="22"/>
        <v>Apply2FailedRelease</v>
      </c>
      <c r="AJ63" s="217" t="str">
        <f t="shared" ca="1" si="22"/>
        <v>AutoFlushing</v>
      </c>
      <c r="AK63" s="217" t="str">
        <f t="shared" ca="1" si="22"/>
        <v>1FrequentVacFailure</v>
      </c>
      <c r="AL63" s="217" t="str">
        <f t="shared" ca="1" si="22"/>
        <v>2FrequentVacFailure</v>
      </c>
      <c r="AM63" s="217" t="str">
        <f t="shared" ca="1" si="22"/>
        <v>1NoLabelOnTamp</v>
      </c>
      <c r="AN63" s="217" t="str">
        <f t="shared" ca="1" si="22"/>
        <v>2NoLabelOnTamp</v>
      </c>
      <c r="AO63" s="217" t="str">
        <f t="shared" ca="1" si="22"/>
        <v>1ScannerOutOfSync</v>
      </c>
      <c r="AP63" s="217" t="str">
        <f t="shared" ca="1" si="22"/>
        <v>2ScannerOutOfSync</v>
      </c>
      <c r="AQ63" s="217" t="str">
        <f t="shared" ca="1" si="22"/>
        <v>EventServerOffline</v>
      </c>
    </row>
    <row r="64" spans="1:52" ht="15.75" x14ac:dyDescent="0.25">
      <c r="A64" s="218" t="str">
        <f t="shared" ref="A64:A83" ca="1" si="23">A13</f>
        <v>SLAM101 Line 1</v>
      </c>
      <c r="B64" s="238" t="str">
        <f ca="1">IF($B13&lt;'Site Setup'!$B$11,"",SUM(C64:AQ64))</f>
        <v/>
      </c>
      <c r="C64" s="220" t="str">
        <f ca="1">IF($B13&lt;'Site Setup'!$B$11,"",IFERROR((C40+D40)/(C$60+D$60),0))</f>
        <v/>
      </c>
      <c r="D64" s="220" t="str">
        <f ca="1">IF($B13&lt;'Site Setup'!$B$11,"",IFERROR((E40+F40)/(E$60+F$60),0))</f>
        <v/>
      </c>
      <c r="E64" s="220" t="str">
        <f ca="1">IF($B13&lt;'Site Setup'!$B$11,"",IFERROR((G40+H40)/(F$60+G$60),0))</f>
        <v/>
      </c>
      <c r="F64" s="220" t="str">
        <f ca="1">IF($B13&lt;'Site Setup'!$B$11,"",IFERROR((I40+J40)/(I$60+J$60),0))</f>
        <v/>
      </c>
      <c r="G64" s="220" t="str">
        <f ca="1">IF($B13&lt;'Site Setup'!$B$11,"",IFERROR((K40+L40)/(K$60+L$60),0))</f>
        <v/>
      </c>
      <c r="H64" s="220" t="str">
        <f ca="1">IF($B13&lt;'Site Setup'!$B$11,"",IFERROR((M40+N40)/(M$60+N$60),0))</f>
        <v/>
      </c>
      <c r="I64" s="220" t="str">
        <f ca="1">IF($B13&lt;'Site Setup'!$B$11,"",IFERROR((O40+P40)/(O$60+P$60),0))</f>
        <v/>
      </c>
      <c r="J64" s="220" t="str">
        <f ca="1">IF($B13&lt;'Site Setup'!$B$11,"",IFERROR((Q40+R40)/(Q$60+R$60),0))</f>
        <v/>
      </c>
      <c r="K64" s="220" t="str">
        <f ca="1">IF($B13&lt;'Site Setup'!$B$11,"",IFERROR((S40)/S$60,0))</f>
        <v/>
      </c>
      <c r="L64" s="220" t="str">
        <f ca="1">IF($B13&lt;'Site Setup'!$B$11,"",IFERROR((T40)/T$60,0))</f>
        <v/>
      </c>
      <c r="M64" s="220" t="str">
        <f ca="1">IF($B13&lt;'Site Setup'!$B$11,"",IFERROR((U40)/U$60,0))</f>
        <v/>
      </c>
      <c r="N64" s="220" t="str">
        <f ca="1">IF($B13&lt;'Site Setup'!$B$11,"",IFERROR((V40)/V$60,0))</f>
        <v/>
      </c>
      <c r="O64" s="220" t="str">
        <f ca="1">IF($B13&lt;'Site Setup'!$B$11,"",IFERROR((W40)/W$60,0))</f>
        <v/>
      </c>
      <c r="P64" s="220" t="str">
        <f ca="1">IF($B13&lt;'Site Setup'!$B$11,"",IFERROR((X40)/X$60,0))</f>
        <v/>
      </c>
      <c r="Q64" s="220" t="str">
        <f ca="1">IF($B13&lt;'Site Setup'!$B$11,"",IFERROR((Y40)/Y$60,0))</f>
        <v/>
      </c>
      <c r="R64" s="220" t="str">
        <f ca="1">IF($B13&lt;'Site Setup'!$B$11,"",IFERROR((Z40)/Z$60,0))</f>
        <v/>
      </c>
      <c r="S64" s="220" t="str">
        <f ca="1">IF($B13&lt;'Site Setup'!$B$11,"",IFERROR((AA40)/AA$60,0))</f>
        <v/>
      </c>
      <c r="T64" s="220" t="str">
        <f ca="1">IF($B13&lt;'Site Setup'!$B$11,"",IFERROR((AB40)/AB$60,0))</f>
        <v/>
      </c>
      <c r="U64" s="220" t="str">
        <f ca="1">IF($B13&lt;'Site Setup'!$B$11,"",IFERROR((AC40)/AC$60,0))</f>
        <v/>
      </c>
      <c r="V64" s="220" t="str">
        <f ca="1">IF($B13&lt;'Site Setup'!$B$11,"",IFERROR((AD40)/AD$60,0))</f>
        <v/>
      </c>
      <c r="W64" s="220" t="str">
        <f ca="1">IF($B13&lt;'Site Setup'!$B$11,"",IFERROR((AE40)/AE$60,0))</f>
        <v/>
      </c>
      <c r="X64" s="220" t="str">
        <f ca="1">IF($B13&lt;'Site Setup'!$B$11,"",IFERROR((AF40)/AF$60,0))</f>
        <v/>
      </c>
      <c r="Y64" s="220" t="str">
        <f ca="1">IF($B13&lt;'Site Setup'!$B$11,"",IFERROR((AG40)/AG$60,0))</f>
        <v/>
      </c>
      <c r="Z64" s="220" t="str">
        <f ca="1">IF($B13&lt;'Site Setup'!$B$11,"",IFERROR((AH40)/AH$60,0))</f>
        <v/>
      </c>
      <c r="AA64" s="220" t="str">
        <f ca="1">IF($B13&lt;'Site Setup'!$B$11,"",IFERROR((AI40)/AI$60,0))</f>
        <v/>
      </c>
      <c r="AB64" s="220" t="str">
        <f ca="1">IF($B13&lt;'Site Setup'!$B$11,"",IFERROR((AJ40)/AJ$60,0))</f>
        <v/>
      </c>
      <c r="AC64" s="220" t="str">
        <f ca="1">IF($B13&lt;'Site Setup'!$B$11,"",IFERROR((AK40)/AK$60,0))</f>
        <v/>
      </c>
      <c r="AD64" s="220" t="str">
        <f ca="1">IF($B13&lt;'Site Setup'!$B$11,"",IFERROR((AL40)/AL$60,0))</f>
        <v/>
      </c>
      <c r="AE64" s="220" t="str">
        <f ca="1">IF($B13&lt;'Site Setup'!$B$11,"",IFERROR((AM40)/AM$60,0))</f>
        <v/>
      </c>
      <c r="AF64" s="220" t="str">
        <f ca="1">IF($B13&lt;'Site Setup'!$B$11,"",IFERROR((AN40)/AN$60,0))</f>
        <v/>
      </c>
      <c r="AG64" s="220" t="str">
        <f ca="1">IF($B13&lt;'Site Setup'!$B$11,"",IFERROR((AO40)/AO$60,0))</f>
        <v/>
      </c>
      <c r="AH64" s="220" t="str">
        <f ca="1">IF($B13&lt;'Site Setup'!$B$11,"",IFERROR((AP40)/AP$60,0))</f>
        <v/>
      </c>
      <c r="AI64" s="220" t="str">
        <f ca="1">IF($B13&lt;'Site Setup'!$B$11,"",IFERROR((AQ40)/AQ$60,0))</f>
        <v/>
      </c>
      <c r="AJ64" s="220" t="str">
        <f ca="1">IF($B13&lt;'Site Setup'!$B$11,"",IFERROR((AR40)/AR$60,0))</f>
        <v/>
      </c>
      <c r="AK64" s="220" t="str">
        <f ca="1">IF($B13&lt;'Site Setup'!$B$11,"",IFERROR((AS40)/AS$60,0))</f>
        <v/>
      </c>
      <c r="AL64" s="220" t="str">
        <f ca="1">IF($B13&lt;'Site Setup'!$B$11,"",IFERROR((AT40)/AT$60,0))</f>
        <v/>
      </c>
      <c r="AM64" s="220" t="str">
        <f ca="1">IF($B13&lt;'Site Setup'!$B$11,"",IFERROR((AU40)/AU$60,0))</f>
        <v/>
      </c>
      <c r="AN64" s="220" t="str">
        <f ca="1">IF($B13&lt;'Site Setup'!$B$11,"",IFERROR((AV40)/AV$60,0))</f>
        <v/>
      </c>
      <c r="AO64" s="220" t="str">
        <f ca="1">IF($B13&lt;'Site Setup'!$B$11,"",IFERROR((AW40)/AW$60,0))</f>
        <v/>
      </c>
      <c r="AP64" s="220" t="str">
        <f ca="1">IF($B13&lt;'Site Setup'!$B$11,"",IFERROR((AX40)/AX$60,0))</f>
        <v/>
      </c>
      <c r="AQ64" s="220" t="str">
        <f ca="1">IF($B13&lt;'Site Setup'!$B$11,"",IFERROR((AY40)/AY$60,0))</f>
        <v/>
      </c>
    </row>
    <row r="65" spans="1:43" ht="15.75" x14ac:dyDescent="0.25">
      <c r="A65" s="218" t="str">
        <f t="shared" ca="1" si="23"/>
        <v>SLAM102 Line 2</v>
      </c>
      <c r="B65" s="239" t="str">
        <f ca="1">IF($B14&lt;'Site Setup'!$B$11,"",SUM(C65:AQ65))</f>
        <v/>
      </c>
      <c r="C65" s="128" t="str">
        <f ca="1">IF($B14&lt;'Site Setup'!$B$11,"",IFERROR((C41+D41)/(C$60+D$60),0))</f>
        <v/>
      </c>
      <c r="D65" s="128" t="str">
        <f ca="1">IF($B14&lt;'Site Setup'!$B$11,"",IFERROR((E41+F41)/(E$60+F$60),0))</f>
        <v/>
      </c>
      <c r="E65" s="128" t="str">
        <f ca="1">IF($B14&lt;'Site Setup'!$B$11,"",IFERROR((G41+H41)/(F$60+G$60),0))</f>
        <v/>
      </c>
      <c r="F65" s="128" t="str">
        <f ca="1">IF($B14&lt;'Site Setup'!$B$11,"",IFERROR((I41+J41)/(I$60+J$60),0))</f>
        <v/>
      </c>
      <c r="G65" s="128" t="str">
        <f ca="1">IF($B14&lt;'Site Setup'!$B$11,"",IFERROR((K41+L41)/(K$60+L$60),0))</f>
        <v/>
      </c>
      <c r="H65" s="128" t="str">
        <f ca="1">IF($B14&lt;'Site Setup'!$B$11,"",IFERROR((M41+N41)/(M$60+N$60),0))</f>
        <v/>
      </c>
      <c r="I65" s="128" t="str">
        <f ca="1">IF($B14&lt;'Site Setup'!$B$11,"",IFERROR((O41+P41)/(O$60+P$60),0))</f>
        <v/>
      </c>
      <c r="J65" s="128" t="str">
        <f ca="1">IF($B14&lt;'Site Setup'!$B$11,"",IFERROR((Q41+R41)/(Q$60+R$60),0))</f>
        <v/>
      </c>
      <c r="K65" s="128" t="str">
        <f ca="1">IF($B14&lt;'Site Setup'!$B$11,"",IFERROR((S41)/S$60,0))</f>
        <v/>
      </c>
      <c r="L65" s="128" t="str">
        <f ca="1">IF($B14&lt;'Site Setup'!$B$11,"",IFERROR((T41)/T$60,0))</f>
        <v/>
      </c>
      <c r="M65" s="128" t="str">
        <f ca="1">IF($B14&lt;'Site Setup'!$B$11,"",IFERROR((U41)/U$60,0))</f>
        <v/>
      </c>
      <c r="N65" s="128" t="str">
        <f ca="1">IF($B14&lt;'Site Setup'!$B$11,"",IFERROR((V41)/V$60,0))</f>
        <v/>
      </c>
      <c r="O65" s="128" t="str">
        <f ca="1">IF($B14&lt;'Site Setup'!$B$11,"",IFERROR((W41)/W$60,0))</f>
        <v/>
      </c>
      <c r="P65" s="128" t="str">
        <f ca="1">IF($B14&lt;'Site Setup'!$B$11,"",IFERROR((X41)/X$60,0))</f>
        <v/>
      </c>
      <c r="Q65" s="128" t="str">
        <f ca="1">IF($B14&lt;'Site Setup'!$B$11,"",IFERROR((Y41)/Y$60,0))</f>
        <v/>
      </c>
      <c r="R65" s="128" t="str">
        <f ca="1">IF($B14&lt;'Site Setup'!$B$11,"",IFERROR((Z41)/Z$60,0))</f>
        <v/>
      </c>
      <c r="S65" s="128" t="str">
        <f ca="1">IF($B14&lt;'Site Setup'!$B$11,"",IFERROR((AA41)/AA$60,0))</f>
        <v/>
      </c>
      <c r="T65" s="128" t="str">
        <f ca="1">IF($B14&lt;'Site Setup'!$B$11,"",IFERROR((AB41)/AB$60,0))</f>
        <v/>
      </c>
      <c r="U65" s="128" t="str">
        <f ca="1">IF($B14&lt;'Site Setup'!$B$11,"",IFERROR((AC41)/AC$60,0))</f>
        <v/>
      </c>
      <c r="V65" s="128" t="str">
        <f ca="1">IF($B14&lt;'Site Setup'!$B$11,"",IFERROR((AD41)/AD$60,0))</f>
        <v/>
      </c>
      <c r="W65" s="128" t="str">
        <f ca="1">IF($B14&lt;'Site Setup'!$B$11,"",IFERROR((AE41)/AE$60,0))</f>
        <v/>
      </c>
      <c r="X65" s="128" t="str">
        <f ca="1">IF($B14&lt;'Site Setup'!$B$11,"",IFERROR((AF41)/AF$60,0))</f>
        <v/>
      </c>
      <c r="Y65" s="128" t="str">
        <f ca="1">IF($B14&lt;'Site Setup'!$B$11,"",IFERROR((AG41)/AG$60,0))</f>
        <v/>
      </c>
      <c r="Z65" s="128" t="str">
        <f ca="1">IF($B14&lt;'Site Setup'!$B$11,"",IFERROR((AH41)/AH$60,0))</f>
        <v/>
      </c>
      <c r="AA65" s="128" t="str">
        <f ca="1">IF($B14&lt;'Site Setup'!$B$11,"",IFERROR((AI41)/AI$60,0))</f>
        <v/>
      </c>
      <c r="AB65" s="128" t="str">
        <f ca="1">IF($B14&lt;'Site Setup'!$B$11,"",IFERROR((AJ41)/AJ$60,0))</f>
        <v/>
      </c>
      <c r="AC65" s="128" t="str">
        <f ca="1">IF($B14&lt;'Site Setup'!$B$11,"",IFERROR((AK41)/AK$60,0))</f>
        <v/>
      </c>
      <c r="AD65" s="128" t="str">
        <f ca="1">IF($B14&lt;'Site Setup'!$B$11,"",IFERROR((AL41)/AL$60,0))</f>
        <v/>
      </c>
      <c r="AE65" s="128" t="str">
        <f ca="1">IF($B14&lt;'Site Setup'!$B$11,"",IFERROR((AM41)/AM$60,0))</f>
        <v/>
      </c>
      <c r="AF65" s="128" t="str">
        <f ca="1">IF($B14&lt;'Site Setup'!$B$11,"",IFERROR((AN41)/AN$60,0))</f>
        <v/>
      </c>
      <c r="AG65" s="128" t="str">
        <f ca="1">IF($B14&lt;'Site Setup'!$B$11,"",IFERROR((AO41)/AO$60,0))</f>
        <v/>
      </c>
      <c r="AH65" s="128" t="str">
        <f ca="1">IF($B14&lt;'Site Setup'!$B$11,"",IFERROR((AP41)/AP$60,0))</f>
        <v/>
      </c>
      <c r="AI65" s="128" t="str">
        <f ca="1">IF($B14&lt;'Site Setup'!$B$11,"",IFERROR((AQ41)/AQ$60,0))</f>
        <v/>
      </c>
      <c r="AJ65" s="128" t="str">
        <f ca="1">IF($B14&lt;'Site Setup'!$B$11,"",IFERROR((AR41)/AR$60,0))</f>
        <v/>
      </c>
      <c r="AK65" s="128" t="str">
        <f ca="1">IF($B14&lt;'Site Setup'!$B$11,"",IFERROR((AS41)/AS$60,0))</f>
        <v/>
      </c>
      <c r="AL65" s="128" t="str">
        <f ca="1">IF($B14&lt;'Site Setup'!$B$11,"",IFERROR((AT41)/AT$60,0))</f>
        <v/>
      </c>
      <c r="AM65" s="128" t="str">
        <f ca="1">IF($B14&lt;'Site Setup'!$B$11,"",IFERROR((AU41)/AU$60,0))</f>
        <v/>
      </c>
      <c r="AN65" s="128" t="str">
        <f ca="1">IF($B14&lt;'Site Setup'!$B$11,"",IFERROR((AV41)/AV$60,0))</f>
        <v/>
      </c>
      <c r="AO65" s="128" t="str">
        <f ca="1">IF($B14&lt;'Site Setup'!$B$11,"",IFERROR((AW41)/AW$60,0))</f>
        <v/>
      </c>
      <c r="AP65" s="128" t="str">
        <f ca="1">IF($B14&lt;'Site Setup'!$B$11,"",IFERROR((AX41)/AX$60,0))</f>
        <v/>
      </c>
      <c r="AQ65" s="128" t="str">
        <f ca="1">IF($B14&lt;'Site Setup'!$B$11,"",IFERROR((AY41)/AY$60,0))</f>
        <v/>
      </c>
    </row>
    <row r="66" spans="1:43" ht="15.75" x14ac:dyDescent="0.25">
      <c r="A66" s="218" t="str">
        <f t="shared" ca="1" si="23"/>
        <v>SLAM103 Line 3</v>
      </c>
      <c r="B66" s="239" t="str">
        <f ca="1">IF($B15&lt;'Site Setup'!$B$11,"",SUM(C66:AQ66))</f>
        <v/>
      </c>
      <c r="C66" s="128" t="str">
        <f ca="1">IF($B15&lt;'Site Setup'!$B$11,"",IFERROR((C42+D42)/(C$60+D$60),0))</f>
        <v/>
      </c>
      <c r="D66" s="128" t="str">
        <f ca="1">IF($B15&lt;'Site Setup'!$B$11,"",IFERROR((E42+F42)/(E$60+F$60),0))</f>
        <v/>
      </c>
      <c r="E66" s="128" t="str">
        <f ca="1">IF($B15&lt;'Site Setup'!$B$11,"",IFERROR((G42+H42)/(F$60+G$60),0))</f>
        <v/>
      </c>
      <c r="F66" s="128" t="str">
        <f ca="1">IF($B15&lt;'Site Setup'!$B$11,"",IFERROR((I42+J42)/(I$60+J$60),0))</f>
        <v/>
      </c>
      <c r="G66" s="128" t="str">
        <f ca="1">IF($B15&lt;'Site Setup'!$B$11,"",IFERROR((K42+L42)/(K$60+L$60),0))</f>
        <v/>
      </c>
      <c r="H66" s="128" t="str">
        <f ca="1">IF($B15&lt;'Site Setup'!$B$11,"",IFERROR((M42+N42)/(M$60+N$60),0))</f>
        <v/>
      </c>
      <c r="I66" s="128" t="str">
        <f ca="1">IF($B15&lt;'Site Setup'!$B$11,"",IFERROR((O42+P42)/(O$60+P$60),0))</f>
        <v/>
      </c>
      <c r="J66" s="128" t="str">
        <f ca="1">IF($B15&lt;'Site Setup'!$B$11,"",IFERROR((Q42+R42)/(Q$60+R$60),0))</f>
        <v/>
      </c>
      <c r="K66" s="128" t="str">
        <f ca="1">IF($B15&lt;'Site Setup'!$B$11,"",IFERROR((S42)/S$60,0))</f>
        <v/>
      </c>
      <c r="L66" s="128" t="str">
        <f ca="1">IF($B15&lt;'Site Setup'!$B$11,"",IFERROR((T42)/T$60,0))</f>
        <v/>
      </c>
      <c r="M66" s="128" t="str">
        <f ca="1">IF($B15&lt;'Site Setup'!$B$11,"",IFERROR((U42)/U$60,0))</f>
        <v/>
      </c>
      <c r="N66" s="128" t="str">
        <f ca="1">IF($B15&lt;'Site Setup'!$B$11,"",IFERROR((V42)/V$60,0))</f>
        <v/>
      </c>
      <c r="O66" s="128" t="str">
        <f ca="1">IF($B15&lt;'Site Setup'!$B$11,"",IFERROR((W42)/W$60,0))</f>
        <v/>
      </c>
      <c r="P66" s="128" t="str">
        <f ca="1">IF($B15&lt;'Site Setup'!$B$11,"",IFERROR((X42)/X$60,0))</f>
        <v/>
      </c>
      <c r="Q66" s="128" t="str">
        <f ca="1">IF($B15&lt;'Site Setup'!$B$11,"",IFERROR((Y42)/Y$60,0))</f>
        <v/>
      </c>
      <c r="R66" s="128" t="str">
        <f ca="1">IF($B15&lt;'Site Setup'!$B$11,"",IFERROR((Z42)/Z$60,0))</f>
        <v/>
      </c>
      <c r="S66" s="128" t="str">
        <f ca="1">IF($B15&lt;'Site Setup'!$B$11,"",IFERROR((AA42)/AA$60,0))</f>
        <v/>
      </c>
      <c r="T66" s="128" t="str">
        <f ca="1">IF($B15&lt;'Site Setup'!$B$11,"",IFERROR((AB42)/AB$60,0))</f>
        <v/>
      </c>
      <c r="U66" s="128" t="str">
        <f ca="1">IF($B15&lt;'Site Setup'!$B$11,"",IFERROR((AC42)/AC$60,0))</f>
        <v/>
      </c>
      <c r="V66" s="128" t="str">
        <f ca="1">IF($B15&lt;'Site Setup'!$B$11,"",IFERROR((AD42)/AD$60,0))</f>
        <v/>
      </c>
      <c r="W66" s="128" t="str">
        <f ca="1">IF($B15&lt;'Site Setup'!$B$11,"",IFERROR((AE42)/AE$60,0))</f>
        <v/>
      </c>
      <c r="X66" s="128" t="str">
        <f ca="1">IF($B15&lt;'Site Setup'!$B$11,"",IFERROR((AF42)/AF$60,0))</f>
        <v/>
      </c>
      <c r="Y66" s="128" t="str">
        <f ca="1">IF($B15&lt;'Site Setup'!$B$11,"",IFERROR((AG42)/AG$60,0))</f>
        <v/>
      </c>
      <c r="Z66" s="128" t="str">
        <f ca="1">IF($B15&lt;'Site Setup'!$B$11,"",IFERROR((AH42)/AH$60,0))</f>
        <v/>
      </c>
      <c r="AA66" s="128" t="str">
        <f ca="1">IF($B15&lt;'Site Setup'!$B$11,"",IFERROR((AI42)/AI$60,0))</f>
        <v/>
      </c>
      <c r="AB66" s="128" t="str">
        <f ca="1">IF($B15&lt;'Site Setup'!$B$11,"",IFERROR((AJ42)/AJ$60,0))</f>
        <v/>
      </c>
      <c r="AC66" s="128" t="str">
        <f ca="1">IF($B15&lt;'Site Setup'!$B$11,"",IFERROR((AK42)/AK$60,0))</f>
        <v/>
      </c>
      <c r="AD66" s="128" t="str">
        <f ca="1">IF($B15&lt;'Site Setup'!$B$11,"",IFERROR((AL42)/AL$60,0))</f>
        <v/>
      </c>
      <c r="AE66" s="128" t="str">
        <f ca="1">IF($B15&lt;'Site Setup'!$B$11,"",IFERROR((AM42)/AM$60,0))</f>
        <v/>
      </c>
      <c r="AF66" s="128" t="str">
        <f ca="1">IF($B15&lt;'Site Setup'!$B$11,"",IFERROR((AN42)/AN$60,0))</f>
        <v/>
      </c>
      <c r="AG66" s="128" t="str">
        <f ca="1">IF($B15&lt;'Site Setup'!$B$11,"",IFERROR((AO42)/AO$60,0))</f>
        <v/>
      </c>
      <c r="AH66" s="128" t="str">
        <f ca="1">IF($B15&lt;'Site Setup'!$B$11,"",IFERROR((AP42)/AP$60,0))</f>
        <v/>
      </c>
      <c r="AI66" s="128" t="str">
        <f ca="1">IF($B15&lt;'Site Setup'!$B$11,"",IFERROR((AQ42)/AQ$60,0))</f>
        <v/>
      </c>
      <c r="AJ66" s="128" t="str">
        <f ca="1">IF($B15&lt;'Site Setup'!$B$11,"",IFERROR((AR42)/AR$60,0))</f>
        <v/>
      </c>
      <c r="AK66" s="128" t="str">
        <f ca="1">IF($B15&lt;'Site Setup'!$B$11,"",IFERROR((AS42)/AS$60,0))</f>
        <v/>
      </c>
      <c r="AL66" s="128" t="str">
        <f ca="1">IF($B15&lt;'Site Setup'!$B$11,"",IFERROR((AT42)/AT$60,0))</f>
        <v/>
      </c>
      <c r="AM66" s="128" t="str">
        <f ca="1">IF($B15&lt;'Site Setup'!$B$11,"",IFERROR((AU42)/AU$60,0))</f>
        <v/>
      </c>
      <c r="AN66" s="128" t="str">
        <f ca="1">IF($B15&lt;'Site Setup'!$B$11,"",IFERROR((AV42)/AV$60,0))</f>
        <v/>
      </c>
      <c r="AO66" s="128" t="str">
        <f ca="1">IF($B15&lt;'Site Setup'!$B$11,"",IFERROR((AW42)/AW$60,0))</f>
        <v/>
      </c>
      <c r="AP66" s="128" t="str">
        <f ca="1">IF($B15&lt;'Site Setup'!$B$11,"",IFERROR((AX42)/AX$60,0))</f>
        <v/>
      </c>
      <c r="AQ66" s="128" t="str">
        <f ca="1">IF($B15&lt;'Site Setup'!$B$11,"",IFERROR((AY42)/AY$60,0))</f>
        <v/>
      </c>
    </row>
    <row r="67" spans="1:43" ht="15.75" x14ac:dyDescent="0.25">
      <c r="A67" s="218" t="str">
        <f t="shared" ca="1" si="23"/>
        <v>SLAM208 Line 18</v>
      </c>
      <c r="B67" s="239" t="str">
        <f ca="1">IF($B16&lt;'Site Setup'!$B$11,"",SUM(C67:AQ67))</f>
        <v/>
      </c>
      <c r="C67" s="128" t="str">
        <f ca="1">IF($B16&lt;'Site Setup'!$B$11,"",IFERROR((C43+D43)/(C$60+D$60),0))</f>
        <v/>
      </c>
      <c r="D67" s="128" t="str">
        <f ca="1">IF($B16&lt;'Site Setup'!$B$11,"",IFERROR((E43+F43)/(E$60+F$60),0))</f>
        <v/>
      </c>
      <c r="E67" s="128" t="str">
        <f ca="1">IF($B16&lt;'Site Setup'!$B$11,"",IFERROR((G43+H43)/(F$60+G$60),0))</f>
        <v/>
      </c>
      <c r="F67" s="128" t="str">
        <f ca="1">IF($B16&lt;'Site Setup'!$B$11,"",IFERROR((I43+J43)/(I$60+J$60),0))</f>
        <v/>
      </c>
      <c r="G67" s="128" t="str">
        <f ca="1">IF($B16&lt;'Site Setup'!$B$11,"",IFERROR((K43+L43)/(K$60+L$60),0))</f>
        <v/>
      </c>
      <c r="H67" s="128" t="str">
        <f ca="1">IF($B16&lt;'Site Setup'!$B$11,"",IFERROR((M43+N43)/(M$60+N$60),0))</f>
        <v/>
      </c>
      <c r="I67" s="128" t="str">
        <f ca="1">IF($B16&lt;'Site Setup'!$B$11,"",IFERROR((O43+P43)/(O$60+P$60),0))</f>
        <v/>
      </c>
      <c r="J67" s="128" t="str">
        <f ca="1">IF($B16&lt;'Site Setup'!$B$11,"",IFERROR((Q43+R43)/(Q$60+R$60),0))</f>
        <v/>
      </c>
      <c r="K67" s="128" t="str">
        <f ca="1">IF($B16&lt;'Site Setup'!$B$11,"",IFERROR((S43)/S$60,0))</f>
        <v/>
      </c>
      <c r="L67" s="128" t="str">
        <f ca="1">IF($B16&lt;'Site Setup'!$B$11,"",IFERROR((T43)/T$60,0))</f>
        <v/>
      </c>
      <c r="M67" s="128" t="str">
        <f ca="1">IF($B16&lt;'Site Setup'!$B$11,"",IFERROR((U43)/U$60,0))</f>
        <v/>
      </c>
      <c r="N67" s="128" t="str">
        <f ca="1">IF($B16&lt;'Site Setup'!$B$11,"",IFERROR((V43)/V$60,0))</f>
        <v/>
      </c>
      <c r="O67" s="128" t="str">
        <f ca="1">IF($B16&lt;'Site Setup'!$B$11,"",IFERROR((W43)/W$60,0))</f>
        <v/>
      </c>
      <c r="P67" s="128" t="str">
        <f ca="1">IF($B16&lt;'Site Setup'!$B$11,"",IFERROR((X43)/X$60,0))</f>
        <v/>
      </c>
      <c r="Q67" s="128" t="str">
        <f ca="1">IF($B16&lt;'Site Setup'!$B$11,"",IFERROR((Y43)/Y$60,0))</f>
        <v/>
      </c>
      <c r="R67" s="128" t="str">
        <f ca="1">IF($B16&lt;'Site Setup'!$B$11,"",IFERROR((Z43)/Z$60,0))</f>
        <v/>
      </c>
      <c r="S67" s="128" t="str">
        <f ca="1">IF($B16&lt;'Site Setup'!$B$11,"",IFERROR((AA43)/AA$60,0))</f>
        <v/>
      </c>
      <c r="T67" s="128" t="str">
        <f ca="1">IF($B16&lt;'Site Setup'!$B$11,"",IFERROR((AB43)/AB$60,0))</f>
        <v/>
      </c>
      <c r="U67" s="128" t="str">
        <f ca="1">IF($B16&lt;'Site Setup'!$B$11,"",IFERROR((AC43)/AC$60,0))</f>
        <v/>
      </c>
      <c r="V67" s="128" t="str">
        <f ca="1">IF($B16&lt;'Site Setup'!$B$11,"",IFERROR((AD43)/AD$60,0))</f>
        <v/>
      </c>
      <c r="W67" s="128" t="str">
        <f ca="1">IF($B16&lt;'Site Setup'!$B$11,"",IFERROR((AE43)/AE$60,0))</f>
        <v/>
      </c>
      <c r="X67" s="128" t="str">
        <f ca="1">IF($B16&lt;'Site Setup'!$B$11,"",IFERROR((AF43)/AF$60,0))</f>
        <v/>
      </c>
      <c r="Y67" s="128" t="str">
        <f ca="1">IF($B16&lt;'Site Setup'!$B$11,"",IFERROR((AG43)/AG$60,0))</f>
        <v/>
      </c>
      <c r="Z67" s="128" t="str">
        <f ca="1">IF($B16&lt;'Site Setup'!$B$11,"",IFERROR((AH43)/AH$60,0))</f>
        <v/>
      </c>
      <c r="AA67" s="128" t="str">
        <f ca="1">IF($B16&lt;'Site Setup'!$B$11,"",IFERROR((AI43)/AI$60,0))</f>
        <v/>
      </c>
      <c r="AB67" s="128" t="str">
        <f ca="1">IF($B16&lt;'Site Setup'!$B$11,"",IFERROR((AJ43)/AJ$60,0))</f>
        <v/>
      </c>
      <c r="AC67" s="128" t="str">
        <f ca="1">IF($B16&lt;'Site Setup'!$B$11,"",IFERROR((AK43)/AK$60,0))</f>
        <v/>
      </c>
      <c r="AD67" s="128" t="str">
        <f ca="1">IF($B16&lt;'Site Setup'!$B$11,"",IFERROR((AL43)/AL$60,0))</f>
        <v/>
      </c>
      <c r="AE67" s="128" t="str">
        <f ca="1">IF($B16&lt;'Site Setup'!$B$11,"",IFERROR((AM43)/AM$60,0))</f>
        <v/>
      </c>
      <c r="AF67" s="128" t="str">
        <f ca="1">IF($B16&lt;'Site Setup'!$B$11,"",IFERROR((AN43)/AN$60,0))</f>
        <v/>
      </c>
      <c r="AG67" s="128" t="str">
        <f ca="1">IF($B16&lt;'Site Setup'!$B$11,"",IFERROR((AO43)/AO$60,0))</f>
        <v/>
      </c>
      <c r="AH67" s="128" t="str">
        <f ca="1">IF($B16&lt;'Site Setup'!$B$11,"",IFERROR((AP43)/AP$60,0))</f>
        <v/>
      </c>
      <c r="AI67" s="128" t="str">
        <f ca="1">IF($B16&lt;'Site Setup'!$B$11,"",IFERROR((AQ43)/AQ$60,0))</f>
        <v/>
      </c>
      <c r="AJ67" s="128" t="str">
        <f ca="1">IF($B16&lt;'Site Setup'!$B$11,"",IFERROR((AR43)/AR$60,0))</f>
        <v/>
      </c>
      <c r="AK67" s="128" t="str">
        <f ca="1">IF($B16&lt;'Site Setup'!$B$11,"",IFERROR((AS43)/AS$60,0))</f>
        <v/>
      </c>
      <c r="AL67" s="128" t="str">
        <f ca="1">IF($B16&lt;'Site Setup'!$B$11,"",IFERROR((AT43)/AT$60,0))</f>
        <v/>
      </c>
      <c r="AM67" s="128" t="str">
        <f ca="1">IF($B16&lt;'Site Setup'!$B$11,"",IFERROR((AU43)/AU$60,0))</f>
        <v/>
      </c>
      <c r="AN67" s="128" t="str">
        <f ca="1">IF($B16&lt;'Site Setup'!$B$11,"",IFERROR((AV43)/AV$60,0))</f>
        <v/>
      </c>
      <c r="AO67" s="128" t="str">
        <f ca="1">IF($B16&lt;'Site Setup'!$B$11,"",IFERROR((AW43)/AW$60,0))</f>
        <v/>
      </c>
      <c r="AP67" s="128" t="str">
        <f ca="1">IF($B16&lt;'Site Setup'!$B$11,"",IFERROR((AX43)/AX$60,0))</f>
        <v/>
      </c>
      <c r="AQ67" s="128" t="str">
        <f ca="1">IF($B16&lt;'Site Setup'!$B$11,"",IFERROR((AY43)/AY$60,0))</f>
        <v/>
      </c>
    </row>
    <row r="68" spans="1:43" ht="15.75" x14ac:dyDescent="0.25">
      <c r="A68" s="218" t="str">
        <f t="shared" ca="1" si="23"/>
        <v>SLAM209 Line 19</v>
      </c>
      <c r="B68" s="239" t="str">
        <f ca="1">IF($B17&lt;'Site Setup'!$B$11,"",SUM(C68:AQ68))</f>
        <v/>
      </c>
      <c r="C68" s="128" t="str">
        <f ca="1">IF($B17&lt;'Site Setup'!$B$11,"",IFERROR((C44+D44)/(C$60+D$60),0))</f>
        <v/>
      </c>
      <c r="D68" s="128" t="str">
        <f ca="1">IF($B17&lt;'Site Setup'!$B$11,"",IFERROR((E44+F44)/(E$60+F$60),0))</f>
        <v/>
      </c>
      <c r="E68" s="128" t="str">
        <f ca="1">IF($B17&lt;'Site Setup'!$B$11,"",IFERROR((G44+H44)/(F$60+G$60),0))</f>
        <v/>
      </c>
      <c r="F68" s="128" t="str">
        <f ca="1">IF($B17&lt;'Site Setup'!$B$11,"",IFERROR((I44+J44)/(I$60+J$60),0))</f>
        <v/>
      </c>
      <c r="G68" s="128" t="str">
        <f ca="1">IF($B17&lt;'Site Setup'!$B$11,"",IFERROR((K44+L44)/(K$60+L$60),0))</f>
        <v/>
      </c>
      <c r="H68" s="128" t="str">
        <f ca="1">IF($B17&lt;'Site Setup'!$B$11,"",IFERROR((M44+N44)/(M$60+N$60),0))</f>
        <v/>
      </c>
      <c r="I68" s="128" t="str">
        <f ca="1">IF($B17&lt;'Site Setup'!$B$11,"",IFERROR((O44+P44)/(O$60+P$60),0))</f>
        <v/>
      </c>
      <c r="J68" s="128" t="str">
        <f ca="1">IF($B17&lt;'Site Setup'!$B$11,"",IFERROR((Q44+R44)/(Q$60+R$60),0))</f>
        <v/>
      </c>
      <c r="K68" s="128" t="str">
        <f ca="1">IF($B17&lt;'Site Setup'!$B$11,"",IFERROR((S44)/S$60,0))</f>
        <v/>
      </c>
      <c r="L68" s="128" t="str">
        <f ca="1">IF($B17&lt;'Site Setup'!$B$11,"",IFERROR((T44)/T$60,0))</f>
        <v/>
      </c>
      <c r="M68" s="128" t="str">
        <f ca="1">IF($B17&lt;'Site Setup'!$B$11,"",IFERROR((U44)/U$60,0))</f>
        <v/>
      </c>
      <c r="N68" s="128" t="str">
        <f ca="1">IF($B17&lt;'Site Setup'!$B$11,"",IFERROR((V44)/V$60,0))</f>
        <v/>
      </c>
      <c r="O68" s="128" t="str">
        <f ca="1">IF($B17&lt;'Site Setup'!$B$11,"",IFERROR((W44)/W$60,0))</f>
        <v/>
      </c>
      <c r="P68" s="128" t="str">
        <f ca="1">IF($B17&lt;'Site Setup'!$B$11,"",IFERROR((X44)/X$60,0))</f>
        <v/>
      </c>
      <c r="Q68" s="128" t="str">
        <f ca="1">IF($B17&lt;'Site Setup'!$B$11,"",IFERROR((Y44)/Y$60,0))</f>
        <v/>
      </c>
      <c r="R68" s="128" t="str">
        <f ca="1">IF($B17&lt;'Site Setup'!$B$11,"",IFERROR((Z44)/Z$60,0))</f>
        <v/>
      </c>
      <c r="S68" s="128" t="str">
        <f ca="1">IF($B17&lt;'Site Setup'!$B$11,"",IFERROR((AA44)/AA$60,0))</f>
        <v/>
      </c>
      <c r="T68" s="128" t="str">
        <f ca="1">IF($B17&lt;'Site Setup'!$B$11,"",IFERROR((AB44)/AB$60,0))</f>
        <v/>
      </c>
      <c r="U68" s="128" t="str">
        <f ca="1">IF($B17&lt;'Site Setup'!$B$11,"",IFERROR((AC44)/AC$60,0))</f>
        <v/>
      </c>
      <c r="V68" s="128" t="str">
        <f ca="1">IF($B17&lt;'Site Setup'!$B$11,"",IFERROR((AD44)/AD$60,0))</f>
        <v/>
      </c>
      <c r="W68" s="128" t="str">
        <f ca="1">IF($B17&lt;'Site Setup'!$B$11,"",IFERROR((AE44)/AE$60,0))</f>
        <v/>
      </c>
      <c r="X68" s="128" t="str">
        <f ca="1">IF($B17&lt;'Site Setup'!$B$11,"",IFERROR((AF44)/AF$60,0))</f>
        <v/>
      </c>
      <c r="Y68" s="128" t="str">
        <f ca="1">IF($B17&lt;'Site Setup'!$B$11,"",IFERROR((AG44)/AG$60,0))</f>
        <v/>
      </c>
      <c r="Z68" s="128" t="str">
        <f ca="1">IF($B17&lt;'Site Setup'!$B$11,"",IFERROR((AH44)/AH$60,0))</f>
        <v/>
      </c>
      <c r="AA68" s="128" t="str">
        <f ca="1">IF($B17&lt;'Site Setup'!$B$11,"",IFERROR((AI44)/AI$60,0))</f>
        <v/>
      </c>
      <c r="AB68" s="128" t="str">
        <f ca="1">IF($B17&lt;'Site Setup'!$B$11,"",IFERROR((AJ44)/AJ$60,0))</f>
        <v/>
      </c>
      <c r="AC68" s="128" t="str">
        <f ca="1">IF($B17&lt;'Site Setup'!$B$11,"",IFERROR((AK44)/AK$60,0))</f>
        <v/>
      </c>
      <c r="AD68" s="128" t="str">
        <f ca="1">IF($B17&lt;'Site Setup'!$B$11,"",IFERROR((AL44)/AL$60,0))</f>
        <v/>
      </c>
      <c r="AE68" s="128" t="str">
        <f ca="1">IF($B17&lt;'Site Setup'!$B$11,"",IFERROR((AM44)/AM$60,0))</f>
        <v/>
      </c>
      <c r="AF68" s="128" t="str">
        <f ca="1">IF($B17&lt;'Site Setup'!$B$11,"",IFERROR((AN44)/AN$60,0))</f>
        <v/>
      </c>
      <c r="AG68" s="128" t="str">
        <f ca="1">IF($B17&lt;'Site Setup'!$B$11,"",IFERROR((AO44)/AO$60,0))</f>
        <v/>
      </c>
      <c r="AH68" s="128" t="str">
        <f ca="1">IF($B17&lt;'Site Setup'!$B$11,"",IFERROR((AP44)/AP$60,0))</f>
        <v/>
      </c>
      <c r="AI68" s="128" t="str">
        <f ca="1">IF($B17&lt;'Site Setup'!$B$11,"",IFERROR((AQ44)/AQ$60,0))</f>
        <v/>
      </c>
      <c r="AJ68" s="128" t="str">
        <f ca="1">IF($B17&lt;'Site Setup'!$B$11,"",IFERROR((AR44)/AR$60,0))</f>
        <v/>
      </c>
      <c r="AK68" s="128" t="str">
        <f ca="1">IF($B17&lt;'Site Setup'!$B$11,"",IFERROR((AS44)/AS$60,0))</f>
        <v/>
      </c>
      <c r="AL68" s="128" t="str">
        <f ca="1">IF($B17&lt;'Site Setup'!$B$11,"",IFERROR((AT44)/AT$60,0))</f>
        <v/>
      </c>
      <c r="AM68" s="128" t="str">
        <f ca="1">IF($B17&lt;'Site Setup'!$B$11,"",IFERROR((AU44)/AU$60,0))</f>
        <v/>
      </c>
      <c r="AN68" s="128" t="str">
        <f ca="1">IF($B17&lt;'Site Setup'!$B$11,"",IFERROR((AV44)/AV$60,0))</f>
        <v/>
      </c>
      <c r="AO68" s="128" t="str">
        <f ca="1">IF($B17&lt;'Site Setup'!$B$11,"",IFERROR((AW44)/AW$60,0))</f>
        <v/>
      </c>
      <c r="AP68" s="128" t="str">
        <f ca="1">IF($B17&lt;'Site Setup'!$B$11,"",IFERROR((AX44)/AX$60,0))</f>
        <v/>
      </c>
      <c r="AQ68" s="128" t="str">
        <f ca="1">IF($B17&lt;'Site Setup'!$B$11,"",IFERROR((AY44)/AY$60,0))</f>
        <v/>
      </c>
    </row>
    <row r="69" spans="1:43" ht="15.75" x14ac:dyDescent="0.25">
      <c r="A69" s="218" t="str">
        <f t="shared" ca="1" si="23"/>
        <v>SLAM210 Line 20</v>
      </c>
      <c r="B69" s="239" t="str">
        <f ca="1">IF($B18&lt;'Site Setup'!$B$11,"",SUM(C69:AQ69))</f>
        <v/>
      </c>
      <c r="C69" s="128" t="str">
        <f ca="1">IF($B18&lt;'Site Setup'!$B$11,"",IFERROR((C45+D45)/(C$60+D$60),0))</f>
        <v/>
      </c>
      <c r="D69" s="128" t="str">
        <f ca="1">IF($B18&lt;'Site Setup'!$B$11,"",IFERROR((E45+F45)/(E$60+F$60),0))</f>
        <v/>
      </c>
      <c r="E69" s="128" t="str">
        <f ca="1">IF($B18&lt;'Site Setup'!$B$11,"",IFERROR((G45+H45)/(F$60+G$60),0))</f>
        <v/>
      </c>
      <c r="F69" s="128" t="str">
        <f ca="1">IF($B18&lt;'Site Setup'!$B$11,"",IFERROR((I45+J45)/(I$60+J$60),0))</f>
        <v/>
      </c>
      <c r="G69" s="128" t="str">
        <f ca="1">IF($B18&lt;'Site Setup'!$B$11,"",IFERROR((K45+L45)/(K$60+L$60),0))</f>
        <v/>
      </c>
      <c r="H69" s="128" t="str">
        <f ca="1">IF($B18&lt;'Site Setup'!$B$11,"",IFERROR((M45+N45)/(M$60+N$60),0))</f>
        <v/>
      </c>
      <c r="I69" s="128" t="str">
        <f ca="1">IF($B18&lt;'Site Setup'!$B$11,"",IFERROR((O45+P45)/(O$60+P$60),0))</f>
        <v/>
      </c>
      <c r="J69" s="128" t="str">
        <f ca="1">IF($B18&lt;'Site Setup'!$B$11,"",IFERROR((Q45+R45)/(Q$60+R$60),0))</f>
        <v/>
      </c>
      <c r="K69" s="128" t="str">
        <f ca="1">IF($B18&lt;'Site Setup'!$B$11,"",IFERROR((S45)/S$60,0))</f>
        <v/>
      </c>
      <c r="L69" s="128" t="str">
        <f ca="1">IF($B18&lt;'Site Setup'!$B$11,"",IFERROR((T45)/T$60,0))</f>
        <v/>
      </c>
      <c r="M69" s="128" t="str">
        <f ca="1">IF($B18&lt;'Site Setup'!$B$11,"",IFERROR((U45)/U$60,0))</f>
        <v/>
      </c>
      <c r="N69" s="128" t="str">
        <f ca="1">IF($B18&lt;'Site Setup'!$B$11,"",IFERROR((V45)/V$60,0))</f>
        <v/>
      </c>
      <c r="O69" s="128" t="str">
        <f ca="1">IF($B18&lt;'Site Setup'!$B$11,"",IFERROR((W45)/W$60,0))</f>
        <v/>
      </c>
      <c r="P69" s="128" t="str">
        <f ca="1">IF($B18&lt;'Site Setup'!$B$11,"",IFERROR((X45)/X$60,0))</f>
        <v/>
      </c>
      <c r="Q69" s="128" t="str">
        <f ca="1">IF($B18&lt;'Site Setup'!$B$11,"",IFERROR((Y45)/Y$60,0))</f>
        <v/>
      </c>
      <c r="R69" s="128" t="str">
        <f ca="1">IF($B18&lt;'Site Setup'!$B$11,"",IFERROR((Z45)/Z$60,0))</f>
        <v/>
      </c>
      <c r="S69" s="128" t="str">
        <f ca="1">IF($B18&lt;'Site Setup'!$B$11,"",IFERROR((AA45)/AA$60,0))</f>
        <v/>
      </c>
      <c r="T69" s="128" t="str">
        <f ca="1">IF($B18&lt;'Site Setup'!$B$11,"",IFERROR((AB45)/AB$60,0))</f>
        <v/>
      </c>
      <c r="U69" s="128" t="str">
        <f ca="1">IF($B18&lt;'Site Setup'!$B$11,"",IFERROR((AC45)/AC$60,0))</f>
        <v/>
      </c>
      <c r="V69" s="128" t="str">
        <f ca="1">IF($B18&lt;'Site Setup'!$B$11,"",IFERROR((AD45)/AD$60,0))</f>
        <v/>
      </c>
      <c r="W69" s="128" t="str">
        <f ca="1">IF($B18&lt;'Site Setup'!$B$11,"",IFERROR((AE45)/AE$60,0))</f>
        <v/>
      </c>
      <c r="X69" s="128" t="str">
        <f ca="1">IF($B18&lt;'Site Setup'!$B$11,"",IFERROR((AF45)/AF$60,0))</f>
        <v/>
      </c>
      <c r="Y69" s="128" t="str">
        <f ca="1">IF($B18&lt;'Site Setup'!$B$11,"",IFERROR((AG45)/AG$60,0))</f>
        <v/>
      </c>
      <c r="Z69" s="128" t="str">
        <f ca="1">IF($B18&lt;'Site Setup'!$B$11,"",IFERROR((AH45)/AH$60,0))</f>
        <v/>
      </c>
      <c r="AA69" s="128" t="str">
        <f ca="1">IF($B18&lt;'Site Setup'!$B$11,"",IFERROR((AI45)/AI$60,0))</f>
        <v/>
      </c>
      <c r="AB69" s="128" t="str">
        <f ca="1">IF($B18&lt;'Site Setup'!$B$11,"",IFERROR((AJ45)/AJ$60,0))</f>
        <v/>
      </c>
      <c r="AC69" s="128" t="str">
        <f ca="1">IF($B18&lt;'Site Setup'!$B$11,"",IFERROR((AK45)/AK$60,0))</f>
        <v/>
      </c>
      <c r="AD69" s="128" t="str">
        <f ca="1">IF($B18&lt;'Site Setup'!$B$11,"",IFERROR((AL45)/AL$60,0))</f>
        <v/>
      </c>
      <c r="AE69" s="128" t="str">
        <f ca="1">IF($B18&lt;'Site Setup'!$B$11,"",IFERROR((AM45)/AM$60,0))</f>
        <v/>
      </c>
      <c r="AF69" s="128" t="str">
        <f ca="1">IF($B18&lt;'Site Setup'!$B$11,"",IFERROR((AN45)/AN$60,0))</f>
        <v/>
      </c>
      <c r="AG69" s="128" t="str">
        <f ca="1">IF($B18&lt;'Site Setup'!$B$11,"",IFERROR((AO45)/AO$60,0))</f>
        <v/>
      </c>
      <c r="AH69" s="128" t="str">
        <f ca="1">IF($B18&lt;'Site Setup'!$B$11,"",IFERROR((AP45)/AP$60,0))</f>
        <v/>
      </c>
      <c r="AI69" s="128" t="str">
        <f ca="1">IF($B18&lt;'Site Setup'!$B$11,"",IFERROR((AQ45)/AQ$60,0))</f>
        <v/>
      </c>
      <c r="AJ69" s="128" t="str">
        <f ca="1">IF($B18&lt;'Site Setup'!$B$11,"",IFERROR((AR45)/AR$60,0))</f>
        <v/>
      </c>
      <c r="AK69" s="128" t="str">
        <f ca="1">IF($B18&lt;'Site Setup'!$B$11,"",IFERROR((AS45)/AS$60,0))</f>
        <v/>
      </c>
      <c r="AL69" s="128" t="str">
        <f ca="1">IF($B18&lt;'Site Setup'!$B$11,"",IFERROR((AT45)/AT$60,0))</f>
        <v/>
      </c>
      <c r="AM69" s="128" t="str">
        <f ca="1">IF($B18&lt;'Site Setup'!$B$11,"",IFERROR((AU45)/AU$60,0))</f>
        <v/>
      </c>
      <c r="AN69" s="128" t="str">
        <f ca="1">IF($B18&lt;'Site Setup'!$B$11,"",IFERROR((AV45)/AV$60,0))</f>
        <v/>
      </c>
      <c r="AO69" s="128" t="str">
        <f ca="1">IF($B18&lt;'Site Setup'!$B$11,"",IFERROR((AW45)/AW$60,0))</f>
        <v/>
      </c>
      <c r="AP69" s="128" t="str">
        <f ca="1">IF($B18&lt;'Site Setup'!$B$11,"",IFERROR((AX45)/AX$60,0))</f>
        <v/>
      </c>
      <c r="AQ69" s="128" t="str">
        <f ca="1">IF($B18&lt;'Site Setup'!$B$11,"",IFERROR((AY45)/AY$60,0))</f>
        <v/>
      </c>
    </row>
    <row r="70" spans="1:43" ht="15.75" x14ac:dyDescent="0.25">
      <c r="A70" s="218" t="str">
        <f t="shared" ca="1" si="23"/>
        <v>SLAM304 Line 24</v>
      </c>
      <c r="B70" s="239" t="str">
        <f ca="1">IF($B19&lt;'Site Setup'!$B$11,"",SUM(C70:AQ70))</f>
        <v/>
      </c>
      <c r="C70" s="128" t="str">
        <f ca="1">IF($B19&lt;'Site Setup'!$B$11,"",IFERROR((C46+D46)/(C$60+D$60),0))</f>
        <v/>
      </c>
      <c r="D70" s="128" t="str">
        <f ca="1">IF($B19&lt;'Site Setup'!$B$11,"",IFERROR((E46+F46)/(E$60+F$60),0))</f>
        <v/>
      </c>
      <c r="E70" s="128" t="str">
        <f ca="1">IF($B19&lt;'Site Setup'!$B$11,"",IFERROR((G46+H46)/(F$60+G$60),0))</f>
        <v/>
      </c>
      <c r="F70" s="128" t="str">
        <f ca="1">IF($B19&lt;'Site Setup'!$B$11,"",IFERROR((I46+J46)/(I$60+J$60),0))</f>
        <v/>
      </c>
      <c r="G70" s="128" t="str">
        <f ca="1">IF($B19&lt;'Site Setup'!$B$11,"",IFERROR((K46+L46)/(K$60+L$60),0))</f>
        <v/>
      </c>
      <c r="H70" s="128" t="str">
        <f ca="1">IF($B19&lt;'Site Setup'!$B$11,"",IFERROR((M46+N46)/(M$60+N$60),0))</f>
        <v/>
      </c>
      <c r="I70" s="128" t="str">
        <f ca="1">IF($B19&lt;'Site Setup'!$B$11,"",IFERROR((O46+P46)/(O$60+P$60),0))</f>
        <v/>
      </c>
      <c r="J70" s="128" t="str">
        <f ca="1">IF($B19&lt;'Site Setup'!$B$11,"",IFERROR((Q46+R46)/(Q$60+R$60),0))</f>
        <v/>
      </c>
      <c r="K70" s="128" t="str">
        <f ca="1">IF($B19&lt;'Site Setup'!$B$11,"",IFERROR((S46)/S$60,0))</f>
        <v/>
      </c>
      <c r="L70" s="128" t="str">
        <f ca="1">IF($B19&lt;'Site Setup'!$B$11,"",IFERROR((T46)/T$60,0))</f>
        <v/>
      </c>
      <c r="M70" s="128" t="str">
        <f ca="1">IF($B19&lt;'Site Setup'!$B$11,"",IFERROR((U46)/U$60,0))</f>
        <v/>
      </c>
      <c r="N70" s="128" t="str">
        <f ca="1">IF($B19&lt;'Site Setup'!$B$11,"",IFERROR((V46)/V$60,0))</f>
        <v/>
      </c>
      <c r="O70" s="128" t="str">
        <f ca="1">IF($B19&lt;'Site Setup'!$B$11,"",IFERROR((W46)/W$60,0))</f>
        <v/>
      </c>
      <c r="P70" s="128" t="str">
        <f ca="1">IF($B19&lt;'Site Setup'!$B$11,"",IFERROR((X46)/X$60,0))</f>
        <v/>
      </c>
      <c r="Q70" s="128" t="str">
        <f ca="1">IF($B19&lt;'Site Setup'!$B$11,"",IFERROR((Y46)/Y$60,0))</f>
        <v/>
      </c>
      <c r="R70" s="128" t="str">
        <f ca="1">IF($B19&lt;'Site Setup'!$B$11,"",IFERROR((Z46)/Z$60,0))</f>
        <v/>
      </c>
      <c r="S70" s="128" t="str">
        <f ca="1">IF($B19&lt;'Site Setup'!$B$11,"",IFERROR((AA46)/AA$60,0))</f>
        <v/>
      </c>
      <c r="T70" s="128" t="str">
        <f ca="1">IF($B19&lt;'Site Setup'!$B$11,"",IFERROR((AB46)/AB$60,0))</f>
        <v/>
      </c>
      <c r="U70" s="128" t="str">
        <f ca="1">IF($B19&lt;'Site Setup'!$B$11,"",IFERROR((AC46)/AC$60,0))</f>
        <v/>
      </c>
      <c r="V70" s="128" t="str">
        <f ca="1">IF($B19&lt;'Site Setup'!$B$11,"",IFERROR((AD46)/AD$60,0))</f>
        <v/>
      </c>
      <c r="W70" s="128" t="str">
        <f ca="1">IF($B19&lt;'Site Setup'!$B$11,"",IFERROR((AE46)/AE$60,0))</f>
        <v/>
      </c>
      <c r="X70" s="128" t="str">
        <f ca="1">IF($B19&lt;'Site Setup'!$B$11,"",IFERROR((AF46)/AF$60,0))</f>
        <v/>
      </c>
      <c r="Y70" s="128" t="str">
        <f ca="1">IF($B19&lt;'Site Setup'!$B$11,"",IFERROR((AG46)/AG$60,0))</f>
        <v/>
      </c>
      <c r="Z70" s="128" t="str">
        <f ca="1">IF($B19&lt;'Site Setup'!$B$11,"",IFERROR((AH46)/AH$60,0))</f>
        <v/>
      </c>
      <c r="AA70" s="128" t="str">
        <f ca="1">IF($B19&lt;'Site Setup'!$B$11,"",IFERROR((AI46)/AI$60,0))</f>
        <v/>
      </c>
      <c r="AB70" s="128" t="str">
        <f ca="1">IF($B19&lt;'Site Setup'!$B$11,"",IFERROR((AJ46)/AJ$60,0))</f>
        <v/>
      </c>
      <c r="AC70" s="128" t="str">
        <f ca="1">IF($B19&lt;'Site Setup'!$B$11,"",IFERROR((AK46)/AK$60,0))</f>
        <v/>
      </c>
      <c r="AD70" s="128" t="str">
        <f ca="1">IF($B19&lt;'Site Setup'!$B$11,"",IFERROR((AL46)/AL$60,0))</f>
        <v/>
      </c>
      <c r="AE70" s="128" t="str">
        <f ca="1">IF($B19&lt;'Site Setup'!$B$11,"",IFERROR((AM46)/AM$60,0))</f>
        <v/>
      </c>
      <c r="AF70" s="128" t="str">
        <f ca="1">IF($B19&lt;'Site Setup'!$B$11,"",IFERROR((AN46)/AN$60,0))</f>
        <v/>
      </c>
      <c r="AG70" s="128" t="str">
        <f ca="1">IF($B19&lt;'Site Setup'!$B$11,"",IFERROR((AO46)/AO$60,0))</f>
        <v/>
      </c>
      <c r="AH70" s="128" t="str">
        <f ca="1">IF($B19&lt;'Site Setup'!$B$11,"",IFERROR((AP46)/AP$60,0))</f>
        <v/>
      </c>
      <c r="AI70" s="128" t="str">
        <f ca="1">IF($B19&lt;'Site Setup'!$B$11,"",IFERROR((AQ46)/AQ$60,0))</f>
        <v/>
      </c>
      <c r="AJ70" s="128" t="str">
        <f ca="1">IF($B19&lt;'Site Setup'!$B$11,"",IFERROR((AR46)/AR$60,0))</f>
        <v/>
      </c>
      <c r="AK70" s="128" t="str">
        <f ca="1">IF($B19&lt;'Site Setup'!$B$11,"",IFERROR((AS46)/AS$60,0))</f>
        <v/>
      </c>
      <c r="AL70" s="128" t="str">
        <f ca="1">IF($B19&lt;'Site Setup'!$B$11,"",IFERROR((AT46)/AT$60,0))</f>
        <v/>
      </c>
      <c r="AM70" s="128" t="str">
        <f ca="1">IF($B19&lt;'Site Setup'!$B$11,"",IFERROR((AU46)/AU$60,0))</f>
        <v/>
      </c>
      <c r="AN70" s="128" t="str">
        <f ca="1">IF($B19&lt;'Site Setup'!$B$11,"",IFERROR((AV46)/AV$60,0))</f>
        <v/>
      </c>
      <c r="AO70" s="128" t="str">
        <f ca="1">IF($B19&lt;'Site Setup'!$B$11,"",IFERROR((AW46)/AW$60,0))</f>
        <v/>
      </c>
      <c r="AP70" s="128" t="str">
        <f ca="1">IF($B19&lt;'Site Setup'!$B$11,"",IFERROR((AX46)/AX$60,0))</f>
        <v/>
      </c>
      <c r="AQ70" s="128" t="str">
        <f ca="1">IF($B19&lt;'Site Setup'!$B$11,"",IFERROR((AY46)/AY$60,0))</f>
        <v/>
      </c>
    </row>
    <row r="71" spans="1:43" ht="15.75" x14ac:dyDescent="0.25">
      <c r="A71" s="218" t="str">
        <f t="shared" ca="1" si="23"/>
        <v>SLAM305 Line 25</v>
      </c>
      <c r="B71" s="239" t="str">
        <f ca="1">IF($B20&lt;'Site Setup'!$B$11,"",SUM(C71:AQ71))</f>
        <v/>
      </c>
      <c r="C71" s="128" t="str">
        <f ca="1">IF($B20&lt;'Site Setup'!$B$11,"",IFERROR((C47+D47)/(C$60+D$60),0))</f>
        <v/>
      </c>
      <c r="D71" s="128" t="str">
        <f ca="1">IF($B20&lt;'Site Setup'!$B$11,"",IFERROR((E47+F47)/(E$60+F$60),0))</f>
        <v/>
      </c>
      <c r="E71" s="128" t="str">
        <f ca="1">IF($B20&lt;'Site Setup'!$B$11,"",IFERROR((G47+H47)/(F$60+G$60),0))</f>
        <v/>
      </c>
      <c r="F71" s="128" t="str">
        <f ca="1">IF($B20&lt;'Site Setup'!$B$11,"",IFERROR((I47+J47)/(I$60+J$60),0))</f>
        <v/>
      </c>
      <c r="G71" s="128" t="str">
        <f ca="1">IF($B20&lt;'Site Setup'!$B$11,"",IFERROR((K47+L47)/(K$60+L$60),0))</f>
        <v/>
      </c>
      <c r="H71" s="128" t="str">
        <f ca="1">IF($B20&lt;'Site Setup'!$B$11,"",IFERROR((M47+N47)/(M$60+N$60),0))</f>
        <v/>
      </c>
      <c r="I71" s="128" t="str">
        <f ca="1">IF($B20&lt;'Site Setup'!$B$11,"",IFERROR((O47+P47)/(O$60+P$60),0))</f>
        <v/>
      </c>
      <c r="J71" s="128" t="str">
        <f ca="1">IF($B20&lt;'Site Setup'!$B$11,"",IFERROR((Q47+R47)/(Q$60+R$60),0))</f>
        <v/>
      </c>
      <c r="K71" s="128" t="str">
        <f ca="1">IF($B20&lt;'Site Setup'!$B$11,"",IFERROR((S47)/S$60,0))</f>
        <v/>
      </c>
      <c r="L71" s="128" t="str">
        <f ca="1">IF($B20&lt;'Site Setup'!$B$11,"",IFERROR((T47)/T$60,0))</f>
        <v/>
      </c>
      <c r="M71" s="128" t="str">
        <f ca="1">IF($B20&lt;'Site Setup'!$B$11,"",IFERROR((U47)/U$60,0))</f>
        <v/>
      </c>
      <c r="N71" s="128" t="str">
        <f ca="1">IF($B20&lt;'Site Setup'!$B$11,"",IFERROR((V47)/V$60,0))</f>
        <v/>
      </c>
      <c r="O71" s="128" t="str">
        <f ca="1">IF($B20&lt;'Site Setup'!$B$11,"",IFERROR((W47)/W$60,0))</f>
        <v/>
      </c>
      <c r="P71" s="128" t="str">
        <f ca="1">IF($B20&lt;'Site Setup'!$B$11,"",IFERROR((X47)/X$60,0))</f>
        <v/>
      </c>
      <c r="Q71" s="128" t="str">
        <f ca="1">IF($B20&lt;'Site Setup'!$B$11,"",IFERROR((Y47)/Y$60,0))</f>
        <v/>
      </c>
      <c r="R71" s="128" t="str">
        <f ca="1">IF($B20&lt;'Site Setup'!$B$11,"",IFERROR((Z47)/Z$60,0))</f>
        <v/>
      </c>
      <c r="S71" s="128" t="str">
        <f ca="1">IF($B20&lt;'Site Setup'!$B$11,"",IFERROR((AA47)/AA$60,0))</f>
        <v/>
      </c>
      <c r="T71" s="128" t="str">
        <f ca="1">IF($B20&lt;'Site Setup'!$B$11,"",IFERROR((AB47)/AB$60,0))</f>
        <v/>
      </c>
      <c r="U71" s="128" t="str">
        <f ca="1">IF($B20&lt;'Site Setup'!$B$11,"",IFERROR((AC47)/AC$60,0))</f>
        <v/>
      </c>
      <c r="V71" s="128" t="str">
        <f ca="1">IF($B20&lt;'Site Setup'!$B$11,"",IFERROR((AD47)/AD$60,0))</f>
        <v/>
      </c>
      <c r="W71" s="128" t="str">
        <f ca="1">IF($B20&lt;'Site Setup'!$B$11,"",IFERROR((AE47)/AE$60,0))</f>
        <v/>
      </c>
      <c r="X71" s="128" t="str">
        <f ca="1">IF($B20&lt;'Site Setup'!$B$11,"",IFERROR((AF47)/AF$60,0))</f>
        <v/>
      </c>
      <c r="Y71" s="128" t="str">
        <f ca="1">IF($B20&lt;'Site Setup'!$B$11,"",IFERROR((AG47)/AG$60,0))</f>
        <v/>
      </c>
      <c r="Z71" s="128" t="str">
        <f ca="1">IF($B20&lt;'Site Setup'!$B$11,"",IFERROR((AH47)/AH$60,0))</f>
        <v/>
      </c>
      <c r="AA71" s="128" t="str">
        <f ca="1">IF($B20&lt;'Site Setup'!$B$11,"",IFERROR((AI47)/AI$60,0))</f>
        <v/>
      </c>
      <c r="AB71" s="128" t="str">
        <f ca="1">IF($B20&lt;'Site Setup'!$B$11,"",IFERROR((AJ47)/AJ$60,0))</f>
        <v/>
      </c>
      <c r="AC71" s="128" t="str">
        <f ca="1">IF($B20&lt;'Site Setup'!$B$11,"",IFERROR((AK47)/AK$60,0))</f>
        <v/>
      </c>
      <c r="AD71" s="128" t="str">
        <f ca="1">IF($B20&lt;'Site Setup'!$B$11,"",IFERROR((AL47)/AL$60,0))</f>
        <v/>
      </c>
      <c r="AE71" s="128" t="str">
        <f ca="1">IF($B20&lt;'Site Setup'!$B$11,"",IFERROR((AM47)/AM$60,0))</f>
        <v/>
      </c>
      <c r="AF71" s="128" t="str">
        <f ca="1">IF($B20&lt;'Site Setup'!$B$11,"",IFERROR((AN47)/AN$60,0))</f>
        <v/>
      </c>
      <c r="AG71" s="128" t="str">
        <f ca="1">IF($B20&lt;'Site Setup'!$B$11,"",IFERROR((AO47)/AO$60,0))</f>
        <v/>
      </c>
      <c r="AH71" s="128" t="str">
        <f ca="1">IF($B20&lt;'Site Setup'!$B$11,"",IFERROR((AP47)/AP$60,0))</f>
        <v/>
      </c>
      <c r="AI71" s="128" t="str">
        <f ca="1">IF($B20&lt;'Site Setup'!$B$11,"",IFERROR((AQ47)/AQ$60,0))</f>
        <v/>
      </c>
      <c r="AJ71" s="128" t="str">
        <f ca="1">IF($B20&lt;'Site Setup'!$B$11,"",IFERROR((AR47)/AR$60,0))</f>
        <v/>
      </c>
      <c r="AK71" s="128" t="str">
        <f ca="1">IF($B20&lt;'Site Setup'!$B$11,"",IFERROR((AS47)/AS$60,0))</f>
        <v/>
      </c>
      <c r="AL71" s="128" t="str">
        <f ca="1">IF($B20&lt;'Site Setup'!$B$11,"",IFERROR((AT47)/AT$60,0))</f>
        <v/>
      </c>
      <c r="AM71" s="128" t="str">
        <f ca="1">IF($B20&lt;'Site Setup'!$B$11,"",IFERROR((AU47)/AU$60,0))</f>
        <v/>
      </c>
      <c r="AN71" s="128" t="str">
        <f ca="1">IF($B20&lt;'Site Setup'!$B$11,"",IFERROR((AV47)/AV$60,0))</f>
        <v/>
      </c>
      <c r="AO71" s="128" t="str">
        <f ca="1">IF($B20&lt;'Site Setup'!$B$11,"",IFERROR((AW47)/AW$60,0))</f>
        <v/>
      </c>
      <c r="AP71" s="128" t="str">
        <f ca="1">IF($B20&lt;'Site Setup'!$B$11,"",IFERROR((AX47)/AX$60,0))</f>
        <v/>
      </c>
      <c r="AQ71" s="128" t="str">
        <f ca="1">IF($B20&lt;'Site Setup'!$B$11,"",IFERROR((AY47)/AY$60,0))</f>
        <v/>
      </c>
    </row>
    <row r="72" spans="1:43" ht="15.75" x14ac:dyDescent="0.25">
      <c r="A72" s="218" t="str">
        <f t="shared" ca="1" si="23"/>
        <v>SLAM307 Line 27</v>
      </c>
      <c r="B72" s="239" t="str">
        <f ca="1">IF($B21&lt;'Site Setup'!$B$11,"",SUM(C72:AQ72))</f>
        <v/>
      </c>
      <c r="C72" s="128" t="str">
        <f ca="1">IF($B21&lt;'Site Setup'!$B$11,"",IFERROR((C48+D48)/(C$60+D$60),0))</f>
        <v/>
      </c>
      <c r="D72" s="128" t="str">
        <f ca="1">IF($B21&lt;'Site Setup'!$B$11,"",IFERROR((E48+F48)/(E$60+F$60),0))</f>
        <v/>
      </c>
      <c r="E72" s="128" t="str">
        <f ca="1">IF($B21&lt;'Site Setup'!$B$11,"",IFERROR((G48+H48)/(F$60+G$60),0))</f>
        <v/>
      </c>
      <c r="F72" s="128" t="str">
        <f ca="1">IF($B21&lt;'Site Setup'!$B$11,"",IFERROR((I48+J48)/(I$60+J$60),0))</f>
        <v/>
      </c>
      <c r="G72" s="128" t="str">
        <f ca="1">IF($B21&lt;'Site Setup'!$B$11,"",IFERROR((K48+L48)/(K$60+L$60),0))</f>
        <v/>
      </c>
      <c r="H72" s="128" t="str">
        <f ca="1">IF($B21&lt;'Site Setup'!$B$11,"",IFERROR((M48+N48)/(M$60+N$60),0))</f>
        <v/>
      </c>
      <c r="I72" s="128" t="str">
        <f ca="1">IF($B21&lt;'Site Setup'!$B$11,"",IFERROR((O48+P48)/(O$60+P$60),0))</f>
        <v/>
      </c>
      <c r="J72" s="128" t="str">
        <f ca="1">IF($B21&lt;'Site Setup'!$B$11,"",IFERROR((Q48+R48)/(Q$60+R$60),0))</f>
        <v/>
      </c>
      <c r="K72" s="128" t="str">
        <f ca="1">IF($B21&lt;'Site Setup'!$B$11,"",IFERROR((S48)/S$60,0))</f>
        <v/>
      </c>
      <c r="L72" s="128" t="str">
        <f ca="1">IF($B21&lt;'Site Setup'!$B$11,"",IFERROR((T48)/T$60,0))</f>
        <v/>
      </c>
      <c r="M72" s="128" t="str">
        <f ca="1">IF($B21&lt;'Site Setup'!$B$11,"",IFERROR((U48)/U$60,0))</f>
        <v/>
      </c>
      <c r="N72" s="128" t="str">
        <f ca="1">IF($B21&lt;'Site Setup'!$B$11,"",IFERROR((V48)/V$60,0))</f>
        <v/>
      </c>
      <c r="O72" s="128" t="str">
        <f ca="1">IF($B21&lt;'Site Setup'!$B$11,"",IFERROR((W48)/W$60,0))</f>
        <v/>
      </c>
      <c r="P72" s="128" t="str">
        <f ca="1">IF($B21&lt;'Site Setup'!$B$11,"",IFERROR((X48)/X$60,0))</f>
        <v/>
      </c>
      <c r="Q72" s="128" t="str">
        <f ca="1">IF($B21&lt;'Site Setup'!$B$11,"",IFERROR((Y48)/Y$60,0))</f>
        <v/>
      </c>
      <c r="R72" s="128" t="str">
        <f ca="1">IF($B21&lt;'Site Setup'!$B$11,"",IFERROR((Z48)/Z$60,0))</f>
        <v/>
      </c>
      <c r="S72" s="128" t="str">
        <f ca="1">IF($B21&lt;'Site Setup'!$B$11,"",IFERROR((AA48)/AA$60,0))</f>
        <v/>
      </c>
      <c r="T72" s="128" t="str">
        <f ca="1">IF($B21&lt;'Site Setup'!$B$11,"",IFERROR((AB48)/AB$60,0))</f>
        <v/>
      </c>
      <c r="U72" s="128" t="str">
        <f ca="1">IF($B21&lt;'Site Setup'!$B$11,"",IFERROR((AC48)/AC$60,0))</f>
        <v/>
      </c>
      <c r="V72" s="128" t="str">
        <f ca="1">IF($B21&lt;'Site Setup'!$B$11,"",IFERROR((AD48)/AD$60,0))</f>
        <v/>
      </c>
      <c r="W72" s="128" t="str">
        <f ca="1">IF($B21&lt;'Site Setup'!$B$11,"",IFERROR((AE48)/AE$60,0))</f>
        <v/>
      </c>
      <c r="X72" s="128" t="str">
        <f ca="1">IF($B21&lt;'Site Setup'!$B$11,"",IFERROR((AF48)/AF$60,0))</f>
        <v/>
      </c>
      <c r="Y72" s="128" t="str">
        <f ca="1">IF($B21&lt;'Site Setup'!$B$11,"",IFERROR((AG48)/AG$60,0))</f>
        <v/>
      </c>
      <c r="Z72" s="128" t="str">
        <f ca="1">IF($B21&lt;'Site Setup'!$B$11,"",IFERROR((AH48)/AH$60,0))</f>
        <v/>
      </c>
      <c r="AA72" s="128" t="str">
        <f ca="1">IF($B21&lt;'Site Setup'!$B$11,"",IFERROR((AI48)/AI$60,0))</f>
        <v/>
      </c>
      <c r="AB72" s="128" t="str">
        <f ca="1">IF($B21&lt;'Site Setup'!$B$11,"",IFERROR((AJ48)/AJ$60,0))</f>
        <v/>
      </c>
      <c r="AC72" s="128" t="str">
        <f ca="1">IF($B21&lt;'Site Setup'!$B$11,"",IFERROR((AK48)/AK$60,0))</f>
        <v/>
      </c>
      <c r="AD72" s="128" t="str">
        <f ca="1">IF($B21&lt;'Site Setup'!$B$11,"",IFERROR((AL48)/AL$60,0))</f>
        <v/>
      </c>
      <c r="AE72" s="128" t="str">
        <f ca="1">IF($B21&lt;'Site Setup'!$B$11,"",IFERROR((AM48)/AM$60,0))</f>
        <v/>
      </c>
      <c r="AF72" s="128" t="str">
        <f ca="1">IF($B21&lt;'Site Setup'!$B$11,"",IFERROR((AN48)/AN$60,0))</f>
        <v/>
      </c>
      <c r="AG72" s="128" t="str">
        <f ca="1">IF($B21&lt;'Site Setup'!$B$11,"",IFERROR((AO48)/AO$60,0))</f>
        <v/>
      </c>
      <c r="AH72" s="128" t="str">
        <f ca="1">IF($B21&lt;'Site Setup'!$B$11,"",IFERROR((AP48)/AP$60,0))</f>
        <v/>
      </c>
      <c r="AI72" s="128" t="str">
        <f ca="1">IF($B21&lt;'Site Setup'!$B$11,"",IFERROR((AQ48)/AQ$60,0))</f>
        <v/>
      </c>
      <c r="AJ72" s="128" t="str">
        <f ca="1">IF($B21&lt;'Site Setup'!$B$11,"",IFERROR((AR48)/AR$60,0))</f>
        <v/>
      </c>
      <c r="AK72" s="128" t="str">
        <f ca="1">IF($B21&lt;'Site Setup'!$B$11,"",IFERROR((AS48)/AS$60,0))</f>
        <v/>
      </c>
      <c r="AL72" s="128" t="str">
        <f ca="1">IF($B21&lt;'Site Setup'!$B$11,"",IFERROR((AT48)/AT$60,0))</f>
        <v/>
      </c>
      <c r="AM72" s="128" t="str">
        <f ca="1">IF($B21&lt;'Site Setup'!$B$11,"",IFERROR((AU48)/AU$60,0))</f>
        <v/>
      </c>
      <c r="AN72" s="128" t="str">
        <f ca="1">IF($B21&lt;'Site Setup'!$B$11,"",IFERROR((AV48)/AV$60,0))</f>
        <v/>
      </c>
      <c r="AO72" s="128" t="str">
        <f ca="1">IF($B21&lt;'Site Setup'!$B$11,"",IFERROR((AW48)/AW$60,0))</f>
        <v/>
      </c>
      <c r="AP72" s="128" t="str">
        <f ca="1">IF($B21&lt;'Site Setup'!$B$11,"",IFERROR((AX48)/AX$60,0))</f>
        <v/>
      </c>
      <c r="AQ72" s="128" t="str">
        <f ca="1">IF($B21&lt;'Site Setup'!$B$11,"",IFERROR((AY48)/AY$60,0))</f>
        <v/>
      </c>
    </row>
    <row r="73" spans="1:43" ht="15.75" x14ac:dyDescent="0.25">
      <c r="A73" s="218" t="str">
        <f t="shared" ca="1" si="23"/>
        <v>N/A</v>
      </c>
      <c r="B73" s="239" t="str">
        <f ca="1">IF($B22&lt;'Site Setup'!$B$11,"",SUM(C73:AQ73))</f>
        <v/>
      </c>
      <c r="C73" s="128" t="str">
        <f ca="1">IF($B22&lt;'Site Setup'!$B$11,"",IFERROR((C49+D49)/(C$60+D$60),0))</f>
        <v/>
      </c>
      <c r="D73" s="128" t="str">
        <f ca="1">IF($B22&lt;'Site Setup'!$B$11,"",IFERROR((E49+F49)/(E$60+F$60),0))</f>
        <v/>
      </c>
      <c r="E73" s="128" t="str">
        <f ca="1">IF($B22&lt;'Site Setup'!$B$11,"",IFERROR((G49+H49)/(F$60+G$60),0))</f>
        <v/>
      </c>
      <c r="F73" s="128" t="str">
        <f ca="1">IF($B22&lt;'Site Setup'!$B$11,"",IFERROR((I49+J49)/(I$60+J$60),0))</f>
        <v/>
      </c>
      <c r="G73" s="128" t="str">
        <f ca="1">IF($B22&lt;'Site Setup'!$B$11,"",IFERROR((K49+L49)/(K$60+L$60),0))</f>
        <v/>
      </c>
      <c r="H73" s="128" t="str">
        <f ca="1">IF($B22&lt;'Site Setup'!$B$11,"",IFERROR((M49+N49)/(M$60+N$60),0))</f>
        <v/>
      </c>
      <c r="I73" s="128" t="str">
        <f ca="1">IF($B22&lt;'Site Setup'!$B$11,"",IFERROR((O49+P49)/(O$60+P$60),0))</f>
        <v/>
      </c>
      <c r="J73" s="128" t="str">
        <f ca="1">IF($B22&lt;'Site Setup'!$B$11,"",IFERROR((Q49+R49)/(Q$60+R$60),0))</f>
        <v/>
      </c>
      <c r="K73" s="128" t="str">
        <f ca="1">IF($B22&lt;'Site Setup'!$B$11,"",IFERROR((S49)/S$60,0))</f>
        <v/>
      </c>
      <c r="L73" s="128" t="str">
        <f ca="1">IF($B22&lt;'Site Setup'!$B$11,"",IFERROR((T49)/T$60,0))</f>
        <v/>
      </c>
      <c r="M73" s="128" t="str">
        <f ca="1">IF($B22&lt;'Site Setup'!$B$11,"",IFERROR((U49)/U$60,0))</f>
        <v/>
      </c>
      <c r="N73" s="128" t="str">
        <f ca="1">IF($B22&lt;'Site Setup'!$B$11,"",IFERROR((V49)/V$60,0))</f>
        <v/>
      </c>
      <c r="O73" s="128" t="str">
        <f ca="1">IF($B22&lt;'Site Setup'!$B$11,"",IFERROR((W49)/W$60,0))</f>
        <v/>
      </c>
      <c r="P73" s="128" t="str">
        <f ca="1">IF($B22&lt;'Site Setup'!$B$11,"",IFERROR((X49)/X$60,0))</f>
        <v/>
      </c>
      <c r="Q73" s="128" t="str">
        <f ca="1">IF($B22&lt;'Site Setup'!$B$11,"",IFERROR((Y49)/Y$60,0))</f>
        <v/>
      </c>
      <c r="R73" s="128" t="str">
        <f ca="1">IF($B22&lt;'Site Setup'!$B$11,"",IFERROR((Z49)/Z$60,0))</f>
        <v/>
      </c>
      <c r="S73" s="128" t="str">
        <f ca="1">IF($B22&lt;'Site Setup'!$B$11,"",IFERROR((AA49)/AA$60,0))</f>
        <v/>
      </c>
      <c r="T73" s="128" t="str">
        <f ca="1">IF($B22&lt;'Site Setup'!$B$11,"",IFERROR((AB49)/AB$60,0))</f>
        <v/>
      </c>
      <c r="U73" s="128" t="str">
        <f ca="1">IF($B22&lt;'Site Setup'!$B$11,"",IFERROR((AC49)/AC$60,0))</f>
        <v/>
      </c>
      <c r="V73" s="128" t="str">
        <f ca="1">IF($B22&lt;'Site Setup'!$B$11,"",IFERROR((AD49)/AD$60,0))</f>
        <v/>
      </c>
      <c r="W73" s="128" t="str">
        <f ca="1">IF($B22&lt;'Site Setup'!$B$11,"",IFERROR((AE49)/AE$60,0))</f>
        <v/>
      </c>
      <c r="X73" s="128" t="str">
        <f ca="1">IF($B22&lt;'Site Setup'!$B$11,"",IFERROR((AF49)/AF$60,0))</f>
        <v/>
      </c>
      <c r="Y73" s="128" t="str">
        <f ca="1">IF($B22&lt;'Site Setup'!$B$11,"",IFERROR((AG49)/AG$60,0))</f>
        <v/>
      </c>
      <c r="Z73" s="128" t="str">
        <f ca="1">IF($B22&lt;'Site Setup'!$B$11,"",IFERROR((AH49)/AH$60,0))</f>
        <v/>
      </c>
      <c r="AA73" s="128" t="str">
        <f ca="1">IF($B22&lt;'Site Setup'!$B$11,"",IFERROR((AI49)/AI$60,0))</f>
        <v/>
      </c>
      <c r="AB73" s="128" t="str">
        <f ca="1">IF($B22&lt;'Site Setup'!$B$11,"",IFERROR((AJ49)/AJ$60,0))</f>
        <v/>
      </c>
      <c r="AC73" s="128" t="str">
        <f ca="1">IF($B22&lt;'Site Setup'!$B$11,"",IFERROR((AK49)/AK$60,0))</f>
        <v/>
      </c>
      <c r="AD73" s="128" t="str">
        <f ca="1">IF($B22&lt;'Site Setup'!$B$11,"",IFERROR((AL49)/AL$60,0))</f>
        <v/>
      </c>
      <c r="AE73" s="128" t="str">
        <f ca="1">IF($B22&lt;'Site Setup'!$B$11,"",IFERROR((AM49)/AM$60,0))</f>
        <v/>
      </c>
      <c r="AF73" s="128" t="str">
        <f ca="1">IF($B22&lt;'Site Setup'!$B$11,"",IFERROR((AN49)/AN$60,0))</f>
        <v/>
      </c>
      <c r="AG73" s="128" t="str">
        <f ca="1">IF($B22&lt;'Site Setup'!$B$11,"",IFERROR((AO49)/AO$60,0))</f>
        <v/>
      </c>
      <c r="AH73" s="128" t="str">
        <f ca="1">IF($B22&lt;'Site Setup'!$B$11,"",IFERROR((AP49)/AP$60,0))</f>
        <v/>
      </c>
      <c r="AI73" s="128" t="str">
        <f ca="1">IF($B22&lt;'Site Setup'!$B$11,"",IFERROR((AQ49)/AQ$60,0))</f>
        <v/>
      </c>
      <c r="AJ73" s="128" t="str">
        <f ca="1">IF($B22&lt;'Site Setup'!$B$11,"",IFERROR((AR49)/AR$60,0))</f>
        <v/>
      </c>
      <c r="AK73" s="128" t="str">
        <f ca="1">IF($B22&lt;'Site Setup'!$B$11,"",IFERROR((AS49)/AS$60,0))</f>
        <v/>
      </c>
      <c r="AL73" s="128" t="str">
        <f ca="1">IF($B22&lt;'Site Setup'!$B$11,"",IFERROR((AT49)/AT$60,0))</f>
        <v/>
      </c>
      <c r="AM73" s="128" t="str">
        <f ca="1">IF($B22&lt;'Site Setup'!$B$11,"",IFERROR((AU49)/AU$60,0))</f>
        <v/>
      </c>
      <c r="AN73" s="128" t="str">
        <f ca="1">IF($B22&lt;'Site Setup'!$B$11,"",IFERROR((AV49)/AV$60,0))</f>
        <v/>
      </c>
      <c r="AO73" s="128" t="str">
        <f ca="1">IF($B22&lt;'Site Setup'!$B$11,"",IFERROR((AW49)/AW$60,0))</f>
        <v/>
      </c>
      <c r="AP73" s="128" t="str">
        <f ca="1">IF($B22&lt;'Site Setup'!$B$11,"",IFERROR((AX49)/AX$60,0))</f>
        <v/>
      </c>
      <c r="AQ73" s="128" t="str">
        <f ca="1">IF($B22&lt;'Site Setup'!$B$11,"",IFERROR((AY49)/AY$60,0))</f>
        <v/>
      </c>
    </row>
    <row r="74" spans="1:43" ht="15.75" x14ac:dyDescent="0.25">
      <c r="A74" s="218" t="str">
        <f t="shared" ca="1" si="23"/>
        <v>N/A</v>
      </c>
      <c r="B74" s="239" t="str">
        <f ca="1">IF($B23&lt;'Site Setup'!$B$11,"",SUM(C74:AQ74))</f>
        <v/>
      </c>
      <c r="C74" s="128" t="str">
        <f ca="1">IF($B23&lt;'Site Setup'!$B$11,"",IFERROR((C50+D50)/(C$60+D$60),0))</f>
        <v/>
      </c>
      <c r="D74" s="128" t="str">
        <f ca="1">IF($B23&lt;'Site Setup'!$B$11,"",IFERROR((E50+F50)/(E$60+F$60),0))</f>
        <v/>
      </c>
      <c r="E74" s="128" t="str">
        <f ca="1">IF($B23&lt;'Site Setup'!$B$11,"",IFERROR((G50+H50)/(F$60+G$60),0))</f>
        <v/>
      </c>
      <c r="F74" s="128" t="str">
        <f ca="1">IF($B23&lt;'Site Setup'!$B$11,"",IFERROR((I50+J50)/(I$60+J$60),0))</f>
        <v/>
      </c>
      <c r="G74" s="128" t="str">
        <f ca="1">IF($B23&lt;'Site Setup'!$B$11,"",IFERROR((K50+L50)/(K$60+L$60),0))</f>
        <v/>
      </c>
      <c r="H74" s="128" t="str">
        <f ca="1">IF($B23&lt;'Site Setup'!$B$11,"",IFERROR((M50+N50)/(M$60+N$60),0))</f>
        <v/>
      </c>
      <c r="I74" s="128" t="str">
        <f ca="1">IF($B23&lt;'Site Setup'!$B$11,"",IFERROR((O50+P50)/(O$60+P$60),0))</f>
        <v/>
      </c>
      <c r="J74" s="128" t="str">
        <f ca="1">IF($B23&lt;'Site Setup'!$B$11,"",IFERROR((Q50+R50)/(Q$60+R$60),0))</f>
        <v/>
      </c>
      <c r="K74" s="128" t="str">
        <f ca="1">IF($B23&lt;'Site Setup'!$B$11,"",IFERROR((S50)/S$60,0))</f>
        <v/>
      </c>
      <c r="L74" s="128" t="str">
        <f ca="1">IF($B23&lt;'Site Setup'!$B$11,"",IFERROR((T50)/T$60,0))</f>
        <v/>
      </c>
      <c r="M74" s="128" t="str">
        <f ca="1">IF($B23&lt;'Site Setup'!$B$11,"",IFERROR((U50)/U$60,0))</f>
        <v/>
      </c>
      <c r="N74" s="128" t="str">
        <f ca="1">IF($B23&lt;'Site Setup'!$B$11,"",IFERROR((V50)/V$60,0))</f>
        <v/>
      </c>
      <c r="O74" s="128" t="str">
        <f ca="1">IF($B23&lt;'Site Setup'!$B$11,"",IFERROR((W50)/W$60,0))</f>
        <v/>
      </c>
      <c r="P74" s="128" t="str">
        <f ca="1">IF($B23&lt;'Site Setup'!$B$11,"",IFERROR((X50)/X$60,0))</f>
        <v/>
      </c>
      <c r="Q74" s="128" t="str">
        <f ca="1">IF($B23&lt;'Site Setup'!$B$11,"",IFERROR((Y50)/Y$60,0))</f>
        <v/>
      </c>
      <c r="R74" s="128" t="str">
        <f ca="1">IF($B23&lt;'Site Setup'!$B$11,"",IFERROR((Z50)/Z$60,0))</f>
        <v/>
      </c>
      <c r="S74" s="128" t="str">
        <f ca="1">IF($B23&lt;'Site Setup'!$B$11,"",IFERROR((AA50)/AA$60,0))</f>
        <v/>
      </c>
      <c r="T74" s="128" t="str">
        <f ca="1">IF($B23&lt;'Site Setup'!$B$11,"",IFERROR((AB50)/AB$60,0))</f>
        <v/>
      </c>
      <c r="U74" s="128" t="str">
        <f ca="1">IF($B23&lt;'Site Setup'!$B$11,"",IFERROR((AC50)/AC$60,0))</f>
        <v/>
      </c>
      <c r="V74" s="128" t="str">
        <f ca="1">IF($B23&lt;'Site Setup'!$B$11,"",IFERROR((AD50)/AD$60,0))</f>
        <v/>
      </c>
      <c r="W74" s="128" t="str">
        <f ca="1">IF($B23&lt;'Site Setup'!$B$11,"",IFERROR((AE50)/AE$60,0))</f>
        <v/>
      </c>
      <c r="X74" s="128" t="str">
        <f ca="1">IF($B23&lt;'Site Setup'!$B$11,"",IFERROR((AF50)/AF$60,0))</f>
        <v/>
      </c>
      <c r="Y74" s="128" t="str">
        <f ca="1">IF($B23&lt;'Site Setup'!$B$11,"",IFERROR((AG50)/AG$60,0))</f>
        <v/>
      </c>
      <c r="Z74" s="128" t="str">
        <f ca="1">IF($B23&lt;'Site Setup'!$B$11,"",IFERROR((AH50)/AH$60,0))</f>
        <v/>
      </c>
      <c r="AA74" s="128" t="str">
        <f ca="1">IF($B23&lt;'Site Setup'!$B$11,"",IFERROR((AI50)/AI$60,0))</f>
        <v/>
      </c>
      <c r="AB74" s="128" t="str">
        <f ca="1">IF($B23&lt;'Site Setup'!$B$11,"",IFERROR((AJ50)/AJ$60,0))</f>
        <v/>
      </c>
      <c r="AC74" s="128" t="str">
        <f ca="1">IF($B23&lt;'Site Setup'!$B$11,"",IFERROR((AK50)/AK$60,0))</f>
        <v/>
      </c>
      <c r="AD74" s="128" t="str">
        <f ca="1">IF($B23&lt;'Site Setup'!$B$11,"",IFERROR((AL50)/AL$60,0))</f>
        <v/>
      </c>
      <c r="AE74" s="128" t="str">
        <f ca="1">IF($B23&lt;'Site Setup'!$B$11,"",IFERROR((AM50)/AM$60,0))</f>
        <v/>
      </c>
      <c r="AF74" s="128" t="str">
        <f ca="1">IF($B23&lt;'Site Setup'!$B$11,"",IFERROR((AN50)/AN$60,0))</f>
        <v/>
      </c>
      <c r="AG74" s="128" t="str">
        <f ca="1">IF($B23&lt;'Site Setup'!$B$11,"",IFERROR((AO50)/AO$60,0))</f>
        <v/>
      </c>
      <c r="AH74" s="128" t="str">
        <f ca="1">IF($B23&lt;'Site Setup'!$B$11,"",IFERROR((AP50)/AP$60,0))</f>
        <v/>
      </c>
      <c r="AI74" s="128" t="str">
        <f ca="1">IF($B23&lt;'Site Setup'!$B$11,"",IFERROR((AQ50)/AQ$60,0))</f>
        <v/>
      </c>
      <c r="AJ74" s="128" t="str">
        <f ca="1">IF($B23&lt;'Site Setup'!$B$11,"",IFERROR((AR50)/AR$60,0))</f>
        <v/>
      </c>
      <c r="AK74" s="128" t="str">
        <f ca="1">IF($B23&lt;'Site Setup'!$B$11,"",IFERROR((AS50)/AS$60,0))</f>
        <v/>
      </c>
      <c r="AL74" s="128" t="str">
        <f ca="1">IF($B23&lt;'Site Setup'!$B$11,"",IFERROR((AT50)/AT$60,0))</f>
        <v/>
      </c>
      <c r="AM74" s="128" t="str">
        <f ca="1">IF($B23&lt;'Site Setup'!$B$11,"",IFERROR((AU50)/AU$60,0))</f>
        <v/>
      </c>
      <c r="AN74" s="128" t="str">
        <f ca="1">IF($B23&lt;'Site Setup'!$B$11,"",IFERROR((AV50)/AV$60,0))</f>
        <v/>
      </c>
      <c r="AO74" s="128" t="str">
        <f ca="1">IF($B23&lt;'Site Setup'!$B$11,"",IFERROR((AW50)/AW$60,0))</f>
        <v/>
      </c>
      <c r="AP74" s="128" t="str">
        <f ca="1">IF($B23&lt;'Site Setup'!$B$11,"",IFERROR((AX50)/AX$60,0))</f>
        <v/>
      </c>
      <c r="AQ74" s="128" t="str">
        <f ca="1">IF($B23&lt;'Site Setup'!$B$11,"",IFERROR((AY50)/AY$60,0))</f>
        <v/>
      </c>
    </row>
    <row r="75" spans="1:43" ht="15.75" x14ac:dyDescent="0.25">
      <c r="A75" s="218" t="str">
        <f t="shared" ca="1" si="23"/>
        <v>N/A</v>
      </c>
      <c r="B75" s="239" t="str">
        <f ca="1">IF($B24&lt;'Site Setup'!$B$11,"",SUM(C75:AQ75))</f>
        <v/>
      </c>
      <c r="C75" s="128" t="str">
        <f ca="1">IF($B24&lt;'Site Setup'!$B$11,"",IFERROR((C51+D51)/(C$60+D$60),0))</f>
        <v/>
      </c>
      <c r="D75" s="128" t="str">
        <f ca="1">IF($B24&lt;'Site Setup'!$B$11,"",IFERROR((E51+F51)/(E$60+F$60),0))</f>
        <v/>
      </c>
      <c r="E75" s="128" t="str">
        <f ca="1">IF($B24&lt;'Site Setup'!$B$11,"",IFERROR((G51+H51)/(F$60+G$60),0))</f>
        <v/>
      </c>
      <c r="F75" s="128" t="str">
        <f ca="1">IF($B24&lt;'Site Setup'!$B$11,"",IFERROR((I51+J51)/(I$60+J$60),0))</f>
        <v/>
      </c>
      <c r="G75" s="128" t="str">
        <f ca="1">IF($B24&lt;'Site Setup'!$B$11,"",IFERROR((K51+L51)/(K$60+L$60),0))</f>
        <v/>
      </c>
      <c r="H75" s="128" t="str">
        <f ca="1">IF($B24&lt;'Site Setup'!$B$11,"",IFERROR((M51+N51)/(M$60+N$60),0))</f>
        <v/>
      </c>
      <c r="I75" s="128" t="str">
        <f ca="1">IF($B24&lt;'Site Setup'!$B$11,"",IFERROR((O51+P51)/(O$60+P$60),0))</f>
        <v/>
      </c>
      <c r="J75" s="128" t="str">
        <f ca="1">IF($B24&lt;'Site Setup'!$B$11,"",IFERROR((Q51+R51)/(Q$60+R$60),0))</f>
        <v/>
      </c>
      <c r="K75" s="128" t="str">
        <f ca="1">IF($B24&lt;'Site Setup'!$B$11,"",IFERROR((S51)/S$60,0))</f>
        <v/>
      </c>
      <c r="L75" s="128" t="str">
        <f ca="1">IF($B24&lt;'Site Setup'!$B$11,"",IFERROR((T51)/T$60,0))</f>
        <v/>
      </c>
      <c r="M75" s="128" t="str">
        <f ca="1">IF($B24&lt;'Site Setup'!$B$11,"",IFERROR((U51)/U$60,0))</f>
        <v/>
      </c>
      <c r="N75" s="128" t="str">
        <f ca="1">IF($B24&lt;'Site Setup'!$B$11,"",IFERROR((V51)/V$60,0))</f>
        <v/>
      </c>
      <c r="O75" s="128" t="str">
        <f ca="1">IF($B24&lt;'Site Setup'!$B$11,"",IFERROR((W51)/W$60,0))</f>
        <v/>
      </c>
      <c r="P75" s="128" t="str">
        <f ca="1">IF($B24&lt;'Site Setup'!$B$11,"",IFERROR((X51)/X$60,0))</f>
        <v/>
      </c>
      <c r="Q75" s="128" t="str">
        <f ca="1">IF($B24&lt;'Site Setup'!$B$11,"",IFERROR((Y51)/Y$60,0))</f>
        <v/>
      </c>
      <c r="R75" s="128" t="str">
        <f ca="1">IF($B24&lt;'Site Setup'!$B$11,"",IFERROR((Z51)/Z$60,0))</f>
        <v/>
      </c>
      <c r="S75" s="128" t="str">
        <f ca="1">IF($B24&lt;'Site Setup'!$B$11,"",IFERROR((AA51)/AA$60,0))</f>
        <v/>
      </c>
      <c r="T75" s="128" t="str">
        <f ca="1">IF($B24&lt;'Site Setup'!$B$11,"",IFERROR((AB51)/AB$60,0))</f>
        <v/>
      </c>
      <c r="U75" s="128" t="str">
        <f ca="1">IF($B24&lt;'Site Setup'!$B$11,"",IFERROR((AC51)/AC$60,0))</f>
        <v/>
      </c>
      <c r="V75" s="128" t="str">
        <f ca="1">IF($B24&lt;'Site Setup'!$B$11,"",IFERROR((AD51)/AD$60,0))</f>
        <v/>
      </c>
      <c r="W75" s="128" t="str">
        <f ca="1">IF($B24&lt;'Site Setup'!$B$11,"",IFERROR((AE51)/AE$60,0))</f>
        <v/>
      </c>
      <c r="X75" s="128" t="str">
        <f ca="1">IF($B24&lt;'Site Setup'!$B$11,"",IFERROR((AF51)/AF$60,0))</f>
        <v/>
      </c>
      <c r="Y75" s="128" t="str">
        <f ca="1">IF($B24&lt;'Site Setup'!$B$11,"",IFERROR((AG51)/AG$60,0))</f>
        <v/>
      </c>
      <c r="Z75" s="128" t="str">
        <f ca="1">IF($B24&lt;'Site Setup'!$B$11,"",IFERROR((AH51)/AH$60,0))</f>
        <v/>
      </c>
      <c r="AA75" s="128" t="str">
        <f ca="1">IF($B24&lt;'Site Setup'!$B$11,"",IFERROR((AI51)/AI$60,0))</f>
        <v/>
      </c>
      <c r="AB75" s="128" t="str">
        <f ca="1">IF($B24&lt;'Site Setup'!$B$11,"",IFERROR((AJ51)/AJ$60,0))</f>
        <v/>
      </c>
      <c r="AC75" s="128" t="str">
        <f ca="1">IF($B24&lt;'Site Setup'!$B$11,"",IFERROR((AK51)/AK$60,0))</f>
        <v/>
      </c>
      <c r="AD75" s="128" t="str">
        <f ca="1">IF($B24&lt;'Site Setup'!$B$11,"",IFERROR((AL51)/AL$60,0))</f>
        <v/>
      </c>
      <c r="AE75" s="128" t="str">
        <f ca="1">IF($B24&lt;'Site Setup'!$B$11,"",IFERROR((AM51)/AM$60,0))</f>
        <v/>
      </c>
      <c r="AF75" s="128" t="str">
        <f ca="1">IF($B24&lt;'Site Setup'!$B$11,"",IFERROR((AN51)/AN$60,0))</f>
        <v/>
      </c>
      <c r="AG75" s="128" t="str">
        <f ca="1">IF($B24&lt;'Site Setup'!$B$11,"",IFERROR((AO51)/AO$60,0))</f>
        <v/>
      </c>
      <c r="AH75" s="128" t="str">
        <f ca="1">IF($B24&lt;'Site Setup'!$B$11,"",IFERROR((AP51)/AP$60,0))</f>
        <v/>
      </c>
      <c r="AI75" s="128" t="str">
        <f ca="1">IF($B24&lt;'Site Setup'!$B$11,"",IFERROR((AQ51)/AQ$60,0))</f>
        <v/>
      </c>
      <c r="AJ75" s="128" t="str">
        <f ca="1">IF($B24&lt;'Site Setup'!$B$11,"",IFERROR((AR51)/AR$60,0))</f>
        <v/>
      </c>
      <c r="AK75" s="128" t="str">
        <f ca="1">IF($B24&lt;'Site Setup'!$B$11,"",IFERROR((AS51)/AS$60,0))</f>
        <v/>
      </c>
      <c r="AL75" s="128" t="str">
        <f ca="1">IF($B24&lt;'Site Setup'!$B$11,"",IFERROR((AT51)/AT$60,0))</f>
        <v/>
      </c>
      <c r="AM75" s="128" t="str">
        <f ca="1">IF($B24&lt;'Site Setup'!$B$11,"",IFERROR((AU51)/AU$60,0))</f>
        <v/>
      </c>
      <c r="AN75" s="128" t="str">
        <f ca="1">IF($B24&lt;'Site Setup'!$B$11,"",IFERROR((AV51)/AV$60,0))</f>
        <v/>
      </c>
      <c r="AO75" s="128" t="str">
        <f ca="1">IF($B24&lt;'Site Setup'!$B$11,"",IFERROR((AW51)/AW$60,0))</f>
        <v/>
      </c>
      <c r="AP75" s="128" t="str">
        <f ca="1">IF($B24&lt;'Site Setup'!$B$11,"",IFERROR((AX51)/AX$60,0))</f>
        <v/>
      </c>
      <c r="AQ75" s="128" t="str">
        <f ca="1">IF($B24&lt;'Site Setup'!$B$11,"",IFERROR((AY51)/AY$60,0))</f>
        <v/>
      </c>
    </row>
    <row r="76" spans="1:43" ht="15.75" x14ac:dyDescent="0.25">
      <c r="A76" s="218" t="str">
        <f t="shared" ca="1" si="23"/>
        <v>N/A</v>
      </c>
      <c r="B76" s="239" t="str">
        <f ca="1">IF($B25&lt;'Site Setup'!$B$11,"",SUM(C76:AQ76))</f>
        <v/>
      </c>
      <c r="C76" s="128" t="str">
        <f ca="1">IF($B25&lt;'Site Setup'!$B$11,"",IFERROR((C52+D52)/(C$60+D$60),0))</f>
        <v/>
      </c>
      <c r="D76" s="128" t="str">
        <f ca="1">IF($B25&lt;'Site Setup'!$B$11,"",IFERROR((E52+F52)/(E$60+F$60),0))</f>
        <v/>
      </c>
      <c r="E76" s="128" t="str">
        <f ca="1">IF($B25&lt;'Site Setup'!$B$11,"",IFERROR((G52+H52)/(F$60+G$60),0))</f>
        <v/>
      </c>
      <c r="F76" s="128" t="str">
        <f ca="1">IF($B25&lt;'Site Setup'!$B$11,"",IFERROR((I52+J52)/(I$60+J$60),0))</f>
        <v/>
      </c>
      <c r="G76" s="128" t="str">
        <f ca="1">IF($B25&lt;'Site Setup'!$B$11,"",IFERROR((K52+L52)/(K$60+L$60),0))</f>
        <v/>
      </c>
      <c r="H76" s="128" t="str">
        <f ca="1">IF($B25&lt;'Site Setup'!$B$11,"",IFERROR((M52+N52)/(M$60+N$60),0))</f>
        <v/>
      </c>
      <c r="I76" s="128" t="str">
        <f ca="1">IF($B25&lt;'Site Setup'!$B$11,"",IFERROR((O52+P52)/(O$60+P$60),0))</f>
        <v/>
      </c>
      <c r="J76" s="128" t="str">
        <f ca="1">IF($B25&lt;'Site Setup'!$B$11,"",IFERROR((Q52+R52)/(Q$60+R$60),0))</f>
        <v/>
      </c>
      <c r="K76" s="128" t="str">
        <f ca="1">IF($B25&lt;'Site Setup'!$B$11,"",IFERROR((S52)/S$60,0))</f>
        <v/>
      </c>
      <c r="L76" s="128" t="str">
        <f ca="1">IF($B25&lt;'Site Setup'!$B$11,"",IFERROR((T52)/T$60,0))</f>
        <v/>
      </c>
      <c r="M76" s="128" t="str">
        <f ca="1">IF($B25&lt;'Site Setup'!$B$11,"",IFERROR((U52)/U$60,0))</f>
        <v/>
      </c>
      <c r="N76" s="128" t="str">
        <f ca="1">IF($B25&lt;'Site Setup'!$B$11,"",IFERROR((V52)/V$60,0))</f>
        <v/>
      </c>
      <c r="O76" s="128" t="str">
        <f ca="1">IF($B25&lt;'Site Setup'!$B$11,"",IFERROR((W52)/W$60,0))</f>
        <v/>
      </c>
      <c r="P76" s="128" t="str">
        <f ca="1">IF($B25&lt;'Site Setup'!$B$11,"",IFERROR((X52)/X$60,0))</f>
        <v/>
      </c>
      <c r="Q76" s="128" t="str">
        <f ca="1">IF($B25&lt;'Site Setup'!$B$11,"",IFERROR((Y52)/Y$60,0))</f>
        <v/>
      </c>
      <c r="R76" s="128" t="str">
        <f ca="1">IF($B25&lt;'Site Setup'!$B$11,"",IFERROR((Z52)/Z$60,0))</f>
        <v/>
      </c>
      <c r="S76" s="128" t="str">
        <f ca="1">IF($B25&lt;'Site Setup'!$B$11,"",IFERROR((AA52)/AA$60,0))</f>
        <v/>
      </c>
      <c r="T76" s="128" t="str">
        <f ca="1">IF($B25&lt;'Site Setup'!$B$11,"",IFERROR((AB52)/AB$60,0))</f>
        <v/>
      </c>
      <c r="U76" s="128" t="str">
        <f ca="1">IF($B25&lt;'Site Setup'!$B$11,"",IFERROR((AC52)/AC$60,0))</f>
        <v/>
      </c>
      <c r="V76" s="128" t="str">
        <f ca="1">IF($B25&lt;'Site Setup'!$B$11,"",IFERROR((AD52)/AD$60,0))</f>
        <v/>
      </c>
      <c r="W76" s="128" t="str">
        <f ca="1">IF($B25&lt;'Site Setup'!$B$11,"",IFERROR((AE52)/AE$60,0))</f>
        <v/>
      </c>
      <c r="X76" s="128" t="str">
        <f ca="1">IF($B25&lt;'Site Setup'!$B$11,"",IFERROR((AF52)/AF$60,0))</f>
        <v/>
      </c>
      <c r="Y76" s="128" t="str">
        <f ca="1">IF($B25&lt;'Site Setup'!$B$11,"",IFERROR((AG52)/AG$60,0))</f>
        <v/>
      </c>
      <c r="Z76" s="128" t="str">
        <f ca="1">IF($B25&lt;'Site Setup'!$B$11,"",IFERROR((AH52)/AH$60,0))</f>
        <v/>
      </c>
      <c r="AA76" s="128" t="str">
        <f ca="1">IF($B25&lt;'Site Setup'!$B$11,"",IFERROR((AI52)/AI$60,0))</f>
        <v/>
      </c>
      <c r="AB76" s="128" t="str">
        <f ca="1">IF($B25&lt;'Site Setup'!$B$11,"",IFERROR((AJ52)/AJ$60,0))</f>
        <v/>
      </c>
      <c r="AC76" s="128" t="str">
        <f ca="1">IF($B25&lt;'Site Setup'!$B$11,"",IFERROR((AK52)/AK$60,0))</f>
        <v/>
      </c>
      <c r="AD76" s="128" t="str">
        <f ca="1">IF($B25&lt;'Site Setup'!$B$11,"",IFERROR((AL52)/AL$60,0))</f>
        <v/>
      </c>
      <c r="AE76" s="128" t="str">
        <f ca="1">IF($B25&lt;'Site Setup'!$B$11,"",IFERROR((AM52)/AM$60,0))</f>
        <v/>
      </c>
      <c r="AF76" s="128" t="str">
        <f ca="1">IF($B25&lt;'Site Setup'!$B$11,"",IFERROR((AN52)/AN$60,0))</f>
        <v/>
      </c>
      <c r="AG76" s="128" t="str">
        <f ca="1">IF($B25&lt;'Site Setup'!$B$11,"",IFERROR((AO52)/AO$60,0))</f>
        <v/>
      </c>
      <c r="AH76" s="128" t="str">
        <f ca="1">IF($B25&lt;'Site Setup'!$B$11,"",IFERROR((AP52)/AP$60,0))</f>
        <v/>
      </c>
      <c r="AI76" s="128" t="str">
        <f ca="1">IF($B25&lt;'Site Setup'!$B$11,"",IFERROR((AQ52)/AQ$60,0))</f>
        <v/>
      </c>
      <c r="AJ76" s="128" t="str">
        <f ca="1">IF($B25&lt;'Site Setup'!$B$11,"",IFERROR((AR52)/AR$60,0))</f>
        <v/>
      </c>
      <c r="AK76" s="128" t="str">
        <f ca="1">IF($B25&lt;'Site Setup'!$B$11,"",IFERROR((AS52)/AS$60,0))</f>
        <v/>
      </c>
      <c r="AL76" s="128" t="str">
        <f ca="1">IF($B25&lt;'Site Setup'!$B$11,"",IFERROR((AT52)/AT$60,0))</f>
        <v/>
      </c>
      <c r="AM76" s="128" t="str">
        <f ca="1">IF($B25&lt;'Site Setup'!$B$11,"",IFERROR((AU52)/AU$60,0))</f>
        <v/>
      </c>
      <c r="AN76" s="128" t="str">
        <f ca="1">IF($B25&lt;'Site Setup'!$B$11,"",IFERROR((AV52)/AV$60,0))</f>
        <v/>
      </c>
      <c r="AO76" s="128" t="str">
        <f ca="1">IF($B25&lt;'Site Setup'!$B$11,"",IFERROR((AW52)/AW$60,0))</f>
        <v/>
      </c>
      <c r="AP76" s="128" t="str">
        <f ca="1">IF($B25&lt;'Site Setup'!$B$11,"",IFERROR((AX52)/AX$60,0))</f>
        <v/>
      </c>
      <c r="AQ76" s="128" t="str">
        <f ca="1">IF($B25&lt;'Site Setup'!$B$11,"",IFERROR((AY52)/AY$60,0))</f>
        <v/>
      </c>
    </row>
    <row r="77" spans="1:43" ht="15.75" x14ac:dyDescent="0.25">
      <c r="A77" s="218" t="str">
        <f t="shared" ca="1" si="23"/>
        <v>N/A</v>
      </c>
      <c r="B77" s="239" t="str">
        <f ca="1">IF($B26&lt;'Site Setup'!$B$11,"",SUM(C77:AQ77))</f>
        <v/>
      </c>
      <c r="C77" s="128" t="str">
        <f ca="1">IF($B26&lt;'Site Setup'!$B$11,"",IFERROR((C53+D53)/(C$60+D$60),0))</f>
        <v/>
      </c>
      <c r="D77" s="128" t="str">
        <f ca="1">IF($B26&lt;'Site Setup'!$B$11,"",IFERROR((E53+F53)/(E$60+F$60),0))</f>
        <v/>
      </c>
      <c r="E77" s="128" t="str">
        <f ca="1">IF($B26&lt;'Site Setup'!$B$11,"",IFERROR((G53+H53)/(F$60+G$60),0))</f>
        <v/>
      </c>
      <c r="F77" s="128" t="str">
        <f ca="1">IF($B26&lt;'Site Setup'!$B$11,"",IFERROR((I53+J53)/(I$60+J$60),0))</f>
        <v/>
      </c>
      <c r="G77" s="128" t="str">
        <f ca="1">IF($B26&lt;'Site Setup'!$B$11,"",IFERROR((K53+L53)/(K$60+L$60),0))</f>
        <v/>
      </c>
      <c r="H77" s="128" t="str">
        <f ca="1">IF($B26&lt;'Site Setup'!$B$11,"",IFERROR((M53+N53)/(M$60+N$60),0))</f>
        <v/>
      </c>
      <c r="I77" s="128" t="str">
        <f ca="1">IF($B26&lt;'Site Setup'!$B$11,"",IFERROR((O53+P53)/(O$60+P$60),0))</f>
        <v/>
      </c>
      <c r="J77" s="128" t="str">
        <f ca="1">IF($B26&lt;'Site Setup'!$B$11,"",IFERROR((Q53+R53)/(Q$60+R$60),0))</f>
        <v/>
      </c>
      <c r="K77" s="128" t="str">
        <f ca="1">IF($B26&lt;'Site Setup'!$B$11,"",IFERROR((S53)/S$60,0))</f>
        <v/>
      </c>
      <c r="L77" s="128" t="str">
        <f ca="1">IF($B26&lt;'Site Setup'!$B$11,"",IFERROR((T53)/T$60,0))</f>
        <v/>
      </c>
      <c r="M77" s="128" t="str">
        <f ca="1">IF($B26&lt;'Site Setup'!$B$11,"",IFERROR((U53)/U$60,0))</f>
        <v/>
      </c>
      <c r="N77" s="128" t="str">
        <f ca="1">IF($B26&lt;'Site Setup'!$B$11,"",IFERROR((V53)/V$60,0))</f>
        <v/>
      </c>
      <c r="O77" s="128" t="str">
        <f ca="1">IF($B26&lt;'Site Setup'!$B$11,"",IFERROR((W53)/W$60,0))</f>
        <v/>
      </c>
      <c r="P77" s="128" t="str">
        <f ca="1">IF($B26&lt;'Site Setup'!$B$11,"",IFERROR((X53)/X$60,0))</f>
        <v/>
      </c>
      <c r="Q77" s="128" t="str">
        <f ca="1">IF($B26&lt;'Site Setup'!$B$11,"",IFERROR((Y53)/Y$60,0))</f>
        <v/>
      </c>
      <c r="R77" s="128" t="str">
        <f ca="1">IF($B26&lt;'Site Setup'!$B$11,"",IFERROR((Z53)/Z$60,0))</f>
        <v/>
      </c>
      <c r="S77" s="128" t="str">
        <f ca="1">IF($B26&lt;'Site Setup'!$B$11,"",IFERROR((AA53)/AA$60,0))</f>
        <v/>
      </c>
      <c r="T77" s="128" t="str">
        <f ca="1">IF($B26&lt;'Site Setup'!$B$11,"",IFERROR((AB53)/AB$60,0))</f>
        <v/>
      </c>
      <c r="U77" s="128" t="str">
        <f ca="1">IF($B26&lt;'Site Setup'!$B$11,"",IFERROR((AC53)/AC$60,0))</f>
        <v/>
      </c>
      <c r="V77" s="128" t="str">
        <f ca="1">IF($B26&lt;'Site Setup'!$B$11,"",IFERROR((AD53)/AD$60,0))</f>
        <v/>
      </c>
      <c r="W77" s="128" t="str">
        <f ca="1">IF($B26&lt;'Site Setup'!$B$11,"",IFERROR((AE53)/AE$60,0))</f>
        <v/>
      </c>
      <c r="X77" s="128" t="str">
        <f ca="1">IF($B26&lt;'Site Setup'!$B$11,"",IFERROR((AF53)/AF$60,0))</f>
        <v/>
      </c>
      <c r="Y77" s="128" t="str">
        <f ca="1">IF($B26&lt;'Site Setup'!$B$11,"",IFERROR((AG53)/AG$60,0))</f>
        <v/>
      </c>
      <c r="Z77" s="128" t="str">
        <f ca="1">IF($B26&lt;'Site Setup'!$B$11,"",IFERROR((AH53)/AH$60,0))</f>
        <v/>
      </c>
      <c r="AA77" s="128" t="str">
        <f ca="1">IF($B26&lt;'Site Setup'!$B$11,"",IFERROR((AI53)/AI$60,0))</f>
        <v/>
      </c>
      <c r="AB77" s="128" t="str">
        <f ca="1">IF($B26&lt;'Site Setup'!$B$11,"",IFERROR((AJ53)/AJ$60,0))</f>
        <v/>
      </c>
      <c r="AC77" s="128" t="str">
        <f ca="1">IF($B26&lt;'Site Setup'!$B$11,"",IFERROR((AK53)/AK$60,0))</f>
        <v/>
      </c>
      <c r="AD77" s="128" t="str">
        <f ca="1">IF($B26&lt;'Site Setup'!$B$11,"",IFERROR((AL53)/AL$60,0))</f>
        <v/>
      </c>
      <c r="AE77" s="128" t="str">
        <f ca="1">IF($B26&lt;'Site Setup'!$B$11,"",IFERROR((AM53)/AM$60,0))</f>
        <v/>
      </c>
      <c r="AF77" s="128" t="str">
        <f ca="1">IF($B26&lt;'Site Setup'!$B$11,"",IFERROR((AN53)/AN$60,0))</f>
        <v/>
      </c>
      <c r="AG77" s="128" t="str">
        <f ca="1">IF($B26&lt;'Site Setup'!$B$11,"",IFERROR((AO53)/AO$60,0))</f>
        <v/>
      </c>
      <c r="AH77" s="128" t="str">
        <f ca="1">IF($B26&lt;'Site Setup'!$B$11,"",IFERROR((AP53)/AP$60,0))</f>
        <v/>
      </c>
      <c r="AI77" s="128" t="str">
        <f ca="1">IF($B26&lt;'Site Setup'!$B$11,"",IFERROR((AQ53)/AQ$60,0))</f>
        <v/>
      </c>
      <c r="AJ77" s="128" t="str">
        <f ca="1">IF($B26&lt;'Site Setup'!$B$11,"",IFERROR((AR53)/AR$60,0))</f>
        <v/>
      </c>
      <c r="AK77" s="128" t="str">
        <f ca="1">IF($B26&lt;'Site Setup'!$B$11,"",IFERROR((AS53)/AS$60,0))</f>
        <v/>
      </c>
      <c r="AL77" s="128" t="str">
        <f ca="1">IF($B26&lt;'Site Setup'!$B$11,"",IFERROR((AT53)/AT$60,0))</f>
        <v/>
      </c>
      <c r="AM77" s="128" t="str">
        <f ca="1">IF($B26&lt;'Site Setup'!$B$11,"",IFERROR((AU53)/AU$60,0))</f>
        <v/>
      </c>
      <c r="AN77" s="128" t="str">
        <f ca="1">IF($B26&lt;'Site Setup'!$B$11,"",IFERROR((AV53)/AV$60,0))</f>
        <v/>
      </c>
      <c r="AO77" s="128" t="str">
        <f ca="1">IF($B26&lt;'Site Setup'!$B$11,"",IFERROR((AW53)/AW$60,0))</f>
        <v/>
      </c>
      <c r="AP77" s="128" t="str">
        <f ca="1">IF($B26&lt;'Site Setup'!$B$11,"",IFERROR((AX53)/AX$60,0))</f>
        <v/>
      </c>
      <c r="AQ77" s="128" t="str">
        <f ca="1">IF($B26&lt;'Site Setup'!$B$11,"",IFERROR((AY53)/AY$60,0))</f>
        <v/>
      </c>
    </row>
    <row r="78" spans="1:43" ht="15.75" x14ac:dyDescent="0.25">
      <c r="A78" s="218" t="str">
        <f t="shared" ca="1" si="23"/>
        <v>N/A</v>
      </c>
      <c r="B78" s="239" t="str">
        <f ca="1">IF($B27&lt;'Site Setup'!$B$11,"",SUM(C78:AQ78))</f>
        <v/>
      </c>
      <c r="C78" s="128" t="str">
        <f ca="1">IF($B27&lt;'Site Setup'!$B$11,"",IFERROR((C54+D54)/(C$60+D$60),0))</f>
        <v/>
      </c>
      <c r="D78" s="128" t="str">
        <f ca="1">IF($B27&lt;'Site Setup'!$B$11,"",IFERROR((E54+F54)/(E$60+F$60),0))</f>
        <v/>
      </c>
      <c r="E78" s="128" t="str">
        <f ca="1">IF($B27&lt;'Site Setup'!$B$11,"",IFERROR((G54+H54)/(F$60+G$60),0))</f>
        <v/>
      </c>
      <c r="F78" s="128" t="str">
        <f ca="1">IF($B27&lt;'Site Setup'!$B$11,"",IFERROR((I54+J54)/(I$60+J$60),0))</f>
        <v/>
      </c>
      <c r="G78" s="128" t="str">
        <f ca="1">IF($B27&lt;'Site Setup'!$B$11,"",IFERROR((K54+L54)/(K$60+L$60),0))</f>
        <v/>
      </c>
      <c r="H78" s="128" t="str">
        <f ca="1">IF($B27&lt;'Site Setup'!$B$11,"",IFERROR((M54+N54)/(M$60+N$60),0))</f>
        <v/>
      </c>
      <c r="I78" s="128" t="str">
        <f ca="1">IF($B27&lt;'Site Setup'!$B$11,"",IFERROR((O54+P54)/(O$60+P$60),0))</f>
        <v/>
      </c>
      <c r="J78" s="128" t="str">
        <f ca="1">IF($B27&lt;'Site Setup'!$B$11,"",IFERROR((Q54+R54)/(Q$60+R$60),0))</f>
        <v/>
      </c>
      <c r="K78" s="128" t="str">
        <f ca="1">IF($B27&lt;'Site Setup'!$B$11,"",IFERROR((S54)/S$60,0))</f>
        <v/>
      </c>
      <c r="L78" s="128" t="str">
        <f ca="1">IF($B27&lt;'Site Setup'!$B$11,"",IFERROR((T54)/T$60,0))</f>
        <v/>
      </c>
      <c r="M78" s="128" t="str">
        <f ca="1">IF($B27&lt;'Site Setup'!$B$11,"",IFERROR((U54)/U$60,0))</f>
        <v/>
      </c>
      <c r="N78" s="128" t="str">
        <f ca="1">IF($B27&lt;'Site Setup'!$B$11,"",IFERROR((V54)/V$60,0))</f>
        <v/>
      </c>
      <c r="O78" s="128" t="str">
        <f ca="1">IF($B27&lt;'Site Setup'!$B$11,"",IFERROR((W54)/W$60,0))</f>
        <v/>
      </c>
      <c r="P78" s="128" t="str">
        <f ca="1">IF($B27&lt;'Site Setup'!$B$11,"",IFERROR((X54)/X$60,0))</f>
        <v/>
      </c>
      <c r="Q78" s="128" t="str">
        <f ca="1">IF($B27&lt;'Site Setup'!$B$11,"",IFERROR((Y54)/Y$60,0))</f>
        <v/>
      </c>
      <c r="R78" s="128" t="str">
        <f ca="1">IF($B27&lt;'Site Setup'!$B$11,"",IFERROR((Z54)/Z$60,0))</f>
        <v/>
      </c>
      <c r="S78" s="128" t="str">
        <f ca="1">IF($B27&lt;'Site Setup'!$B$11,"",IFERROR((AA54)/AA$60,0))</f>
        <v/>
      </c>
      <c r="T78" s="128" t="str">
        <f ca="1">IF($B27&lt;'Site Setup'!$B$11,"",IFERROR((AB54)/AB$60,0))</f>
        <v/>
      </c>
      <c r="U78" s="128" t="str">
        <f ca="1">IF($B27&lt;'Site Setup'!$B$11,"",IFERROR((AC54)/AC$60,0))</f>
        <v/>
      </c>
      <c r="V78" s="128" t="str">
        <f ca="1">IF($B27&lt;'Site Setup'!$B$11,"",IFERROR((AD54)/AD$60,0))</f>
        <v/>
      </c>
      <c r="W78" s="128" t="str">
        <f ca="1">IF($B27&lt;'Site Setup'!$B$11,"",IFERROR((AE54)/AE$60,0))</f>
        <v/>
      </c>
      <c r="X78" s="128" t="str">
        <f ca="1">IF($B27&lt;'Site Setup'!$B$11,"",IFERROR((AF54)/AF$60,0))</f>
        <v/>
      </c>
      <c r="Y78" s="128" t="str">
        <f ca="1">IF($B27&lt;'Site Setup'!$B$11,"",IFERROR((AG54)/AG$60,0))</f>
        <v/>
      </c>
      <c r="Z78" s="128" t="str">
        <f ca="1">IF($B27&lt;'Site Setup'!$B$11,"",IFERROR((AH54)/AH$60,0))</f>
        <v/>
      </c>
      <c r="AA78" s="128" t="str">
        <f ca="1">IF($B27&lt;'Site Setup'!$B$11,"",IFERROR((AI54)/AI$60,0))</f>
        <v/>
      </c>
      <c r="AB78" s="128" t="str">
        <f ca="1">IF($B27&lt;'Site Setup'!$B$11,"",IFERROR((AJ54)/AJ$60,0))</f>
        <v/>
      </c>
      <c r="AC78" s="128" t="str">
        <f ca="1">IF($B27&lt;'Site Setup'!$B$11,"",IFERROR((AK54)/AK$60,0))</f>
        <v/>
      </c>
      <c r="AD78" s="128" t="str">
        <f ca="1">IF($B27&lt;'Site Setup'!$B$11,"",IFERROR((AL54)/AL$60,0))</f>
        <v/>
      </c>
      <c r="AE78" s="128" t="str">
        <f ca="1">IF($B27&lt;'Site Setup'!$B$11,"",IFERROR((AM54)/AM$60,0))</f>
        <v/>
      </c>
      <c r="AF78" s="128" t="str">
        <f ca="1">IF($B27&lt;'Site Setup'!$B$11,"",IFERROR((AN54)/AN$60,0))</f>
        <v/>
      </c>
      <c r="AG78" s="128" t="str">
        <f ca="1">IF($B27&lt;'Site Setup'!$B$11,"",IFERROR((AO54)/AO$60,0))</f>
        <v/>
      </c>
      <c r="AH78" s="128" t="str">
        <f ca="1">IF($B27&lt;'Site Setup'!$B$11,"",IFERROR((AP54)/AP$60,0))</f>
        <v/>
      </c>
      <c r="AI78" s="128" t="str">
        <f ca="1">IF($B27&lt;'Site Setup'!$B$11,"",IFERROR((AQ54)/AQ$60,0))</f>
        <v/>
      </c>
      <c r="AJ78" s="128" t="str">
        <f ca="1">IF($B27&lt;'Site Setup'!$B$11,"",IFERROR((AR54)/AR$60,0))</f>
        <v/>
      </c>
      <c r="AK78" s="128" t="str">
        <f ca="1">IF($B27&lt;'Site Setup'!$B$11,"",IFERROR((AS54)/AS$60,0))</f>
        <v/>
      </c>
      <c r="AL78" s="128" t="str">
        <f ca="1">IF($B27&lt;'Site Setup'!$B$11,"",IFERROR((AT54)/AT$60,0))</f>
        <v/>
      </c>
      <c r="AM78" s="128" t="str">
        <f ca="1">IF($B27&lt;'Site Setup'!$B$11,"",IFERROR((AU54)/AU$60,0))</f>
        <v/>
      </c>
      <c r="AN78" s="128" t="str">
        <f ca="1">IF($B27&lt;'Site Setup'!$B$11,"",IFERROR((AV54)/AV$60,0))</f>
        <v/>
      </c>
      <c r="AO78" s="128" t="str">
        <f ca="1">IF($B27&lt;'Site Setup'!$B$11,"",IFERROR((AW54)/AW$60,0))</f>
        <v/>
      </c>
      <c r="AP78" s="128" t="str">
        <f ca="1">IF($B27&lt;'Site Setup'!$B$11,"",IFERROR((AX54)/AX$60,0))</f>
        <v/>
      </c>
      <c r="AQ78" s="128" t="str">
        <f ca="1">IF($B27&lt;'Site Setup'!$B$11,"",IFERROR((AY54)/AY$60,0))</f>
        <v/>
      </c>
    </row>
    <row r="79" spans="1:43" ht="15.75" x14ac:dyDescent="0.25">
      <c r="A79" s="218" t="str">
        <f t="shared" ca="1" si="23"/>
        <v>N/A</v>
      </c>
      <c r="B79" s="239" t="str">
        <f ca="1">IF($B28&lt;'Site Setup'!$B$11,"",SUM(C79:AQ79))</f>
        <v/>
      </c>
      <c r="C79" s="128" t="str">
        <f ca="1">IF($B28&lt;'Site Setup'!$B$11,"",IFERROR((C55+D55)/(C$60+D$60),0))</f>
        <v/>
      </c>
      <c r="D79" s="128" t="str">
        <f ca="1">IF($B28&lt;'Site Setup'!$B$11,"",IFERROR((E55+F55)/(E$60+F$60),0))</f>
        <v/>
      </c>
      <c r="E79" s="128" t="str">
        <f ca="1">IF($B28&lt;'Site Setup'!$B$11,"",IFERROR((G55+H55)/(F$60+G$60),0))</f>
        <v/>
      </c>
      <c r="F79" s="128" t="str">
        <f ca="1">IF($B28&lt;'Site Setup'!$B$11,"",IFERROR((I55+J55)/(I$60+J$60),0))</f>
        <v/>
      </c>
      <c r="G79" s="128" t="str">
        <f ca="1">IF($B28&lt;'Site Setup'!$B$11,"",IFERROR((K55+L55)/(K$60+L$60),0))</f>
        <v/>
      </c>
      <c r="H79" s="128" t="str">
        <f ca="1">IF($B28&lt;'Site Setup'!$B$11,"",IFERROR((M55+N55)/(M$60+N$60),0))</f>
        <v/>
      </c>
      <c r="I79" s="128" t="str">
        <f ca="1">IF($B28&lt;'Site Setup'!$B$11,"",IFERROR((O55+P55)/(O$60+P$60),0))</f>
        <v/>
      </c>
      <c r="J79" s="128" t="str">
        <f ca="1">IF($B28&lt;'Site Setup'!$B$11,"",IFERROR((Q55+R55)/(Q$60+R$60),0))</f>
        <v/>
      </c>
      <c r="K79" s="128" t="str">
        <f ca="1">IF($B28&lt;'Site Setup'!$B$11,"",IFERROR((S55)/S$60,0))</f>
        <v/>
      </c>
      <c r="L79" s="128" t="str">
        <f ca="1">IF($B28&lt;'Site Setup'!$B$11,"",IFERROR((T55)/T$60,0))</f>
        <v/>
      </c>
      <c r="M79" s="128" t="str">
        <f ca="1">IF($B28&lt;'Site Setup'!$B$11,"",IFERROR((U55)/U$60,0))</f>
        <v/>
      </c>
      <c r="N79" s="128" t="str">
        <f ca="1">IF($B28&lt;'Site Setup'!$B$11,"",IFERROR((V55)/V$60,0))</f>
        <v/>
      </c>
      <c r="O79" s="128" t="str">
        <f ca="1">IF($B28&lt;'Site Setup'!$B$11,"",IFERROR((W55)/W$60,0))</f>
        <v/>
      </c>
      <c r="P79" s="128" t="str">
        <f ca="1">IF($B28&lt;'Site Setup'!$B$11,"",IFERROR((X55)/X$60,0))</f>
        <v/>
      </c>
      <c r="Q79" s="128" t="str">
        <f ca="1">IF($B28&lt;'Site Setup'!$B$11,"",IFERROR((Y55)/Y$60,0))</f>
        <v/>
      </c>
      <c r="R79" s="128" t="str">
        <f ca="1">IF($B28&lt;'Site Setup'!$B$11,"",IFERROR((Z55)/Z$60,0))</f>
        <v/>
      </c>
      <c r="S79" s="128" t="str">
        <f ca="1">IF($B28&lt;'Site Setup'!$B$11,"",IFERROR((AA55)/AA$60,0))</f>
        <v/>
      </c>
      <c r="T79" s="128" t="str">
        <f ca="1">IF($B28&lt;'Site Setup'!$B$11,"",IFERROR((AB55)/AB$60,0))</f>
        <v/>
      </c>
      <c r="U79" s="128" t="str">
        <f ca="1">IF($B28&lt;'Site Setup'!$B$11,"",IFERROR((AC55)/AC$60,0))</f>
        <v/>
      </c>
      <c r="V79" s="128" t="str">
        <f ca="1">IF($B28&lt;'Site Setup'!$B$11,"",IFERROR((AD55)/AD$60,0))</f>
        <v/>
      </c>
      <c r="W79" s="128" t="str">
        <f ca="1">IF($B28&lt;'Site Setup'!$B$11,"",IFERROR((AE55)/AE$60,0))</f>
        <v/>
      </c>
      <c r="X79" s="128" t="str">
        <f ca="1">IF($B28&lt;'Site Setup'!$B$11,"",IFERROR((AF55)/AF$60,0))</f>
        <v/>
      </c>
      <c r="Y79" s="128" t="str">
        <f ca="1">IF($B28&lt;'Site Setup'!$B$11,"",IFERROR((AG55)/AG$60,0))</f>
        <v/>
      </c>
      <c r="Z79" s="128" t="str">
        <f ca="1">IF($B28&lt;'Site Setup'!$B$11,"",IFERROR((AH55)/AH$60,0))</f>
        <v/>
      </c>
      <c r="AA79" s="128" t="str">
        <f ca="1">IF($B28&lt;'Site Setup'!$B$11,"",IFERROR((AI55)/AI$60,0))</f>
        <v/>
      </c>
      <c r="AB79" s="128" t="str">
        <f ca="1">IF($B28&lt;'Site Setup'!$B$11,"",IFERROR((AJ55)/AJ$60,0))</f>
        <v/>
      </c>
      <c r="AC79" s="128" t="str">
        <f ca="1">IF($B28&lt;'Site Setup'!$B$11,"",IFERROR((AK55)/AK$60,0))</f>
        <v/>
      </c>
      <c r="AD79" s="128" t="str">
        <f ca="1">IF($B28&lt;'Site Setup'!$B$11,"",IFERROR((AL55)/AL$60,0))</f>
        <v/>
      </c>
      <c r="AE79" s="128" t="str">
        <f ca="1">IF($B28&lt;'Site Setup'!$B$11,"",IFERROR((AM55)/AM$60,0))</f>
        <v/>
      </c>
      <c r="AF79" s="128" t="str">
        <f ca="1">IF($B28&lt;'Site Setup'!$B$11,"",IFERROR((AN55)/AN$60,0))</f>
        <v/>
      </c>
      <c r="AG79" s="128" t="str">
        <f ca="1">IF($B28&lt;'Site Setup'!$B$11,"",IFERROR((AO55)/AO$60,0))</f>
        <v/>
      </c>
      <c r="AH79" s="128" t="str">
        <f ca="1">IF($B28&lt;'Site Setup'!$B$11,"",IFERROR((AP55)/AP$60,0))</f>
        <v/>
      </c>
      <c r="AI79" s="128" t="str">
        <f ca="1">IF($B28&lt;'Site Setup'!$B$11,"",IFERROR((AQ55)/AQ$60,0))</f>
        <v/>
      </c>
      <c r="AJ79" s="128" t="str">
        <f ca="1">IF($B28&lt;'Site Setup'!$B$11,"",IFERROR((AR55)/AR$60,0))</f>
        <v/>
      </c>
      <c r="AK79" s="128" t="str">
        <f ca="1">IF($B28&lt;'Site Setup'!$B$11,"",IFERROR((AS55)/AS$60,0))</f>
        <v/>
      </c>
      <c r="AL79" s="128" t="str">
        <f ca="1">IF($B28&lt;'Site Setup'!$B$11,"",IFERROR((AT55)/AT$60,0))</f>
        <v/>
      </c>
      <c r="AM79" s="128" t="str">
        <f ca="1">IF($B28&lt;'Site Setup'!$B$11,"",IFERROR((AU55)/AU$60,0))</f>
        <v/>
      </c>
      <c r="AN79" s="128" t="str">
        <f ca="1">IF($B28&lt;'Site Setup'!$B$11,"",IFERROR((AV55)/AV$60,0))</f>
        <v/>
      </c>
      <c r="AO79" s="128" t="str">
        <f ca="1">IF($B28&lt;'Site Setup'!$B$11,"",IFERROR((AW55)/AW$60,0))</f>
        <v/>
      </c>
      <c r="AP79" s="128" t="str">
        <f ca="1">IF($B28&lt;'Site Setup'!$B$11,"",IFERROR((AX55)/AX$60,0))</f>
        <v/>
      </c>
      <c r="AQ79" s="128" t="str">
        <f ca="1">IF($B28&lt;'Site Setup'!$B$11,"",IFERROR((AY55)/AY$60,0))</f>
        <v/>
      </c>
    </row>
    <row r="80" spans="1:43" ht="15.75" x14ac:dyDescent="0.25">
      <c r="A80" s="218" t="str">
        <f t="shared" ca="1" si="23"/>
        <v>N/A</v>
      </c>
      <c r="B80" s="239" t="str">
        <f ca="1">IF($B29&lt;'Site Setup'!$B$11,"",SUM(C80:AQ80))</f>
        <v/>
      </c>
      <c r="C80" s="128" t="str">
        <f ca="1">IF($B29&lt;'Site Setup'!$B$11,"",IFERROR((C56+D56)/(C$60+D$60),0))</f>
        <v/>
      </c>
      <c r="D80" s="128" t="str">
        <f ca="1">IF($B29&lt;'Site Setup'!$B$11,"",IFERROR((E56+F56)/(E$60+F$60),0))</f>
        <v/>
      </c>
      <c r="E80" s="128" t="str">
        <f ca="1">IF($B29&lt;'Site Setup'!$B$11,"",IFERROR((G56+H56)/(F$60+G$60),0))</f>
        <v/>
      </c>
      <c r="F80" s="128" t="str">
        <f ca="1">IF($B29&lt;'Site Setup'!$B$11,"",IFERROR((I56+J56)/(I$60+J$60),0))</f>
        <v/>
      </c>
      <c r="G80" s="128" t="str">
        <f ca="1">IF($B29&lt;'Site Setup'!$B$11,"",IFERROR((K56+L56)/(K$60+L$60),0))</f>
        <v/>
      </c>
      <c r="H80" s="128" t="str">
        <f ca="1">IF($B29&lt;'Site Setup'!$B$11,"",IFERROR((M56+N56)/(M$60+N$60),0))</f>
        <v/>
      </c>
      <c r="I80" s="128" t="str">
        <f ca="1">IF($B29&lt;'Site Setup'!$B$11,"",IFERROR((O56+P56)/(O$60+P$60),0))</f>
        <v/>
      </c>
      <c r="J80" s="128" t="str">
        <f ca="1">IF($B29&lt;'Site Setup'!$B$11,"",IFERROR((Q56+R56)/(Q$60+R$60),0))</f>
        <v/>
      </c>
      <c r="K80" s="128" t="str">
        <f ca="1">IF($B29&lt;'Site Setup'!$B$11,"",IFERROR((S56)/S$60,0))</f>
        <v/>
      </c>
      <c r="L80" s="128" t="str">
        <f ca="1">IF($B29&lt;'Site Setup'!$B$11,"",IFERROR((T56)/T$60,0))</f>
        <v/>
      </c>
      <c r="M80" s="128" t="str">
        <f ca="1">IF($B29&lt;'Site Setup'!$B$11,"",IFERROR((U56)/U$60,0))</f>
        <v/>
      </c>
      <c r="N80" s="128" t="str">
        <f ca="1">IF($B29&lt;'Site Setup'!$B$11,"",IFERROR((V56)/V$60,0))</f>
        <v/>
      </c>
      <c r="O80" s="128" t="str">
        <f ca="1">IF($B29&lt;'Site Setup'!$B$11,"",IFERROR((W56)/W$60,0))</f>
        <v/>
      </c>
      <c r="P80" s="128" t="str">
        <f ca="1">IF($B29&lt;'Site Setup'!$B$11,"",IFERROR((X56)/X$60,0))</f>
        <v/>
      </c>
      <c r="Q80" s="128" t="str">
        <f ca="1">IF($B29&lt;'Site Setup'!$B$11,"",IFERROR((Y56)/Y$60,0))</f>
        <v/>
      </c>
      <c r="R80" s="128" t="str">
        <f ca="1">IF($B29&lt;'Site Setup'!$B$11,"",IFERROR((Z56)/Z$60,0))</f>
        <v/>
      </c>
      <c r="S80" s="128" t="str">
        <f ca="1">IF($B29&lt;'Site Setup'!$B$11,"",IFERROR((AA56)/AA$60,0))</f>
        <v/>
      </c>
      <c r="T80" s="128" t="str">
        <f ca="1">IF($B29&lt;'Site Setup'!$B$11,"",IFERROR((AB56)/AB$60,0))</f>
        <v/>
      </c>
      <c r="U80" s="128" t="str">
        <f ca="1">IF($B29&lt;'Site Setup'!$B$11,"",IFERROR((AC56)/AC$60,0))</f>
        <v/>
      </c>
      <c r="V80" s="128" t="str">
        <f ca="1">IF($B29&lt;'Site Setup'!$B$11,"",IFERROR((AD56)/AD$60,0))</f>
        <v/>
      </c>
      <c r="W80" s="128" t="str">
        <f ca="1">IF($B29&lt;'Site Setup'!$B$11,"",IFERROR((AE56)/AE$60,0))</f>
        <v/>
      </c>
      <c r="X80" s="128" t="str">
        <f ca="1">IF($B29&lt;'Site Setup'!$B$11,"",IFERROR((AF56)/AF$60,0))</f>
        <v/>
      </c>
      <c r="Y80" s="128" t="str">
        <f ca="1">IF($B29&lt;'Site Setup'!$B$11,"",IFERROR((AG56)/AG$60,0))</f>
        <v/>
      </c>
      <c r="Z80" s="128" t="str">
        <f ca="1">IF($B29&lt;'Site Setup'!$B$11,"",IFERROR((AH56)/AH$60,0))</f>
        <v/>
      </c>
      <c r="AA80" s="128" t="str">
        <f ca="1">IF($B29&lt;'Site Setup'!$B$11,"",IFERROR((AI56)/AI$60,0))</f>
        <v/>
      </c>
      <c r="AB80" s="128" t="str">
        <f ca="1">IF($B29&lt;'Site Setup'!$B$11,"",IFERROR((AJ56)/AJ$60,0))</f>
        <v/>
      </c>
      <c r="AC80" s="128" t="str">
        <f ca="1">IF($B29&lt;'Site Setup'!$B$11,"",IFERROR((AK56)/AK$60,0))</f>
        <v/>
      </c>
      <c r="AD80" s="128" t="str">
        <f ca="1">IF($B29&lt;'Site Setup'!$B$11,"",IFERROR((AL56)/AL$60,0))</f>
        <v/>
      </c>
      <c r="AE80" s="128" t="str">
        <f ca="1">IF($B29&lt;'Site Setup'!$B$11,"",IFERROR((AM56)/AM$60,0))</f>
        <v/>
      </c>
      <c r="AF80" s="128" t="str">
        <f ca="1">IF($B29&lt;'Site Setup'!$B$11,"",IFERROR((AN56)/AN$60,0))</f>
        <v/>
      </c>
      <c r="AG80" s="128" t="str">
        <f ca="1">IF($B29&lt;'Site Setup'!$B$11,"",IFERROR((AO56)/AO$60,0))</f>
        <v/>
      </c>
      <c r="AH80" s="128" t="str">
        <f ca="1">IF($B29&lt;'Site Setup'!$B$11,"",IFERROR((AP56)/AP$60,0))</f>
        <v/>
      </c>
      <c r="AI80" s="128" t="str">
        <f ca="1">IF($B29&lt;'Site Setup'!$B$11,"",IFERROR((AQ56)/AQ$60,0))</f>
        <v/>
      </c>
      <c r="AJ80" s="128" t="str">
        <f ca="1">IF($B29&lt;'Site Setup'!$B$11,"",IFERROR((AR56)/AR$60,0))</f>
        <v/>
      </c>
      <c r="AK80" s="128" t="str">
        <f ca="1">IF($B29&lt;'Site Setup'!$B$11,"",IFERROR((AS56)/AS$60,0))</f>
        <v/>
      </c>
      <c r="AL80" s="128" t="str">
        <f ca="1">IF($B29&lt;'Site Setup'!$B$11,"",IFERROR((AT56)/AT$60,0))</f>
        <v/>
      </c>
      <c r="AM80" s="128" t="str">
        <f ca="1">IF($B29&lt;'Site Setup'!$B$11,"",IFERROR((AU56)/AU$60,0))</f>
        <v/>
      </c>
      <c r="AN80" s="128" t="str">
        <f ca="1">IF($B29&lt;'Site Setup'!$B$11,"",IFERROR((AV56)/AV$60,0))</f>
        <v/>
      </c>
      <c r="AO80" s="128" t="str">
        <f ca="1">IF($B29&lt;'Site Setup'!$B$11,"",IFERROR((AW56)/AW$60,0))</f>
        <v/>
      </c>
      <c r="AP80" s="128" t="str">
        <f ca="1">IF($B29&lt;'Site Setup'!$B$11,"",IFERROR((AX56)/AX$60,0))</f>
        <v/>
      </c>
      <c r="AQ80" s="128" t="str">
        <f ca="1">IF($B29&lt;'Site Setup'!$B$11,"",IFERROR((AY56)/AY$60,0))</f>
        <v/>
      </c>
    </row>
    <row r="81" spans="1:43" ht="15.75" x14ac:dyDescent="0.25">
      <c r="A81" s="218" t="str">
        <f t="shared" ca="1" si="23"/>
        <v>N/A</v>
      </c>
      <c r="B81" s="239" t="str">
        <f ca="1">IF($B30&lt;'Site Setup'!$B$11,"",SUM(C81:AQ81))</f>
        <v/>
      </c>
      <c r="C81" s="128" t="str">
        <f ca="1">IF($B30&lt;'Site Setup'!$B$11,"",IFERROR((C57+D57)/(C$60+D$60),0))</f>
        <v/>
      </c>
      <c r="D81" s="128" t="str">
        <f ca="1">IF($B30&lt;'Site Setup'!$B$11,"",IFERROR((E57+F57)/(E$60+F$60),0))</f>
        <v/>
      </c>
      <c r="E81" s="128" t="str">
        <f ca="1">IF($B30&lt;'Site Setup'!$B$11,"",IFERROR((G57+H57)/(F$60+G$60),0))</f>
        <v/>
      </c>
      <c r="F81" s="128" t="str">
        <f ca="1">IF($B30&lt;'Site Setup'!$B$11,"",IFERROR((I57+J57)/(I$60+J$60),0))</f>
        <v/>
      </c>
      <c r="G81" s="128" t="str">
        <f ca="1">IF($B30&lt;'Site Setup'!$B$11,"",IFERROR((K57+L57)/(K$60+L$60),0))</f>
        <v/>
      </c>
      <c r="H81" s="128" t="str">
        <f ca="1">IF($B30&lt;'Site Setup'!$B$11,"",IFERROR((M57+N57)/(M$60+N$60),0))</f>
        <v/>
      </c>
      <c r="I81" s="128" t="str">
        <f ca="1">IF($B30&lt;'Site Setup'!$B$11,"",IFERROR((O57+P57)/(O$60+P$60),0))</f>
        <v/>
      </c>
      <c r="J81" s="128" t="str">
        <f ca="1">IF($B30&lt;'Site Setup'!$B$11,"",IFERROR((Q57+R57)/(Q$60+R$60),0))</f>
        <v/>
      </c>
      <c r="K81" s="128" t="str">
        <f ca="1">IF($B30&lt;'Site Setup'!$B$11,"",IFERROR((S57)/S$60,0))</f>
        <v/>
      </c>
      <c r="L81" s="128" t="str">
        <f ca="1">IF($B30&lt;'Site Setup'!$B$11,"",IFERROR((T57)/T$60,0))</f>
        <v/>
      </c>
      <c r="M81" s="128" t="str">
        <f ca="1">IF($B30&lt;'Site Setup'!$B$11,"",IFERROR((U57)/U$60,0))</f>
        <v/>
      </c>
      <c r="N81" s="128" t="str">
        <f ca="1">IF($B30&lt;'Site Setup'!$B$11,"",IFERROR((V57)/V$60,0))</f>
        <v/>
      </c>
      <c r="O81" s="128" t="str">
        <f ca="1">IF($B30&lt;'Site Setup'!$B$11,"",IFERROR((W57)/W$60,0))</f>
        <v/>
      </c>
      <c r="P81" s="128" t="str">
        <f ca="1">IF($B30&lt;'Site Setup'!$B$11,"",IFERROR((X57)/X$60,0))</f>
        <v/>
      </c>
      <c r="Q81" s="128" t="str">
        <f ca="1">IF($B30&lt;'Site Setup'!$B$11,"",IFERROR((Y57)/Y$60,0))</f>
        <v/>
      </c>
      <c r="R81" s="128" t="str">
        <f ca="1">IF($B30&lt;'Site Setup'!$B$11,"",IFERROR((Z57)/Z$60,0))</f>
        <v/>
      </c>
      <c r="S81" s="128" t="str">
        <f ca="1">IF($B30&lt;'Site Setup'!$B$11,"",IFERROR((AA57)/AA$60,0))</f>
        <v/>
      </c>
      <c r="T81" s="128" t="str">
        <f ca="1">IF($B30&lt;'Site Setup'!$B$11,"",IFERROR((AB57)/AB$60,0))</f>
        <v/>
      </c>
      <c r="U81" s="128" t="str">
        <f ca="1">IF($B30&lt;'Site Setup'!$B$11,"",IFERROR((AC57)/AC$60,0))</f>
        <v/>
      </c>
      <c r="V81" s="128" t="str">
        <f ca="1">IF($B30&lt;'Site Setup'!$B$11,"",IFERROR((AD57)/AD$60,0))</f>
        <v/>
      </c>
      <c r="W81" s="128" t="str">
        <f ca="1">IF($B30&lt;'Site Setup'!$B$11,"",IFERROR((AE57)/AE$60,0))</f>
        <v/>
      </c>
      <c r="X81" s="128" t="str">
        <f ca="1">IF($B30&lt;'Site Setup'!$B$11,"",IFERROR((AF57)/AF$60,0))</f>
        <v/>
      </c>
      <c r="Y81" s="128" t="str">
        <f ca="1">IF($B30&lt;'Site Setup'!$B$11,"",IFERROR((AG57)/AG$60,0))</f>
        <v/>
      </c>
      <c r="Z81" s="128" t="str">
        <f ca="1">IF($B30&lt;'Site Setup'!$B$11,"",IFERROR((AH57)/AH$60,0))</f>
        <v/>
      </c>
      <c r="AA81" s="128" t="str">
        <f ca="1">IF($B30&lt;'Site Setup'!$B$11,"",IFERROR((AI57)/AI$60,0))</f>
        <v/>
      </c>
      <c r="AB81" s="128" t="str">
        <f ca="1">IF($B30&lt;'Site Setup'!$B$11,"",IFERROR((AJ57)/AJ$60,0))</f>
        <v/>
      </c>
      <c r="AC81" s="128" t="str">
        <f ca="1">IF($B30&lt;'Site Setup'!$B$11,"",IFERROR((AK57)/AK$60,0))</f>
        <v/>
      </c>
      <c r="AD81" s="128" t="str">
        <f ca="1">IF($B30&lt;'Site Setup'!$B$11,"",IFERROR((AL57)/AL$60,0))</f>
        <v/>
      </c>
      <c r="AE81" s="128" t="str">
        <f ca="1">IF($B30&lt;'Site Setup'!$B$11,"",IFERROR((AM57)/AM$60,0))</f>
        <v/>
      </c>
      <c r="AF81" s="128" t="str">
        <f ca="1">IF($B30&lt;'Site Setup'!$B$11,"",IFERROR((AN57)/AN$60,0))</f>
        <v/>
      </c>
      <c r="AG81" s="128" t="str">
        <f ca="1">IF($B30&lt;'Site Setup'!$B$11,"",IFERROR((AO57)/AO$60,0))</f>
        <v/>
      </c>
      <c r="AH81" s="128" t="str">
        <f ca="1">IF($B30&lt;'Site Setup'!$B$11,"",IFERROR((AP57)/AP$60,0))</f>
        <v/>
      </c>
      <c r="AI81" s="128" t="str">
        <f ca="1">IF($B30&lt;'Site Setup'!$B$11,"",IFERROR((AQ57)/AQ$60,0))</f>
        <v/>
      </c>
      <c r="AJ81" s="128" t="str">
        <f ca="1">IF($B30&lt;'Site Setup'!$B$11,"",IFERROR((AR57)/AR$60,0))</f>
        <v/>
      </c>
      <c r="AK81" s="128" t="str">
        <f ca="1">IF($B30&lt;'Site Setup'!$B$11,"",IFERROR((AS57)/AS$60,0))</f>
        <v/>
      </c>
      <c r="AL81" s="128" t="str">
        <f ca="1">IF($B30&lt;'Site Setup'!$B$11,"",IFERROR((AT57)/AT$60,0))</f>
        <v/>
      </c>
      <c r="AM81" s="128" t="str">
        <f ca="1">IF($B30&lt;'Site Setup'!$B$11,"",IFERROR((AU57)/AU$60,0))</f>
        <v/>
      </c>
      <c r="AN81" s="128" t="str">
        <f ca="1">IF($B30&lt;'Site Setup'!$B$11,"",IFERROR((AV57)/AV$60,0))</f>
        <v/>
      </c>
      <c r="AO81" s="128" t="str">
        <f ca="1">IF($B30&lt;'Site Setup'!$B$11,"",IFERROR((AW57)/AW$60,0))</f>
        <v/>
      </c>
      <c r="AP81" s="128" t="str">
        <f ca="1">IF($B30&lt;'Site Setup'!$B$11,"",IFERROR((AX57)/AX$60,0))</f>
        <v/>
      </c>
      <c r="AQ81" s="128" t="str">
        <f ca="1">IF($B30&lt;'Site Setup'!$B$11,"",IFERROR((AY57)/AY$60,0))</f>
        <v/>
      </c>
    </row>
    <row r="82" spans="1:43" ht="15.75" x14ac:dyDescent="0.25">
      <c r="A82" s="218" t="str">
        <f t="shared" ca="1" si="23"/>
        <v>N/A</v>
      </c>
      <c r="B82" s="239" t="str">
        <f ca="1">IF($B31&lt;'Site Setup'!$B$11,"",SUM(C82:AQ82))</f>
        <v/>
      </c>
      <c r="C82" s="128" t="str">
        <f ca="1">IF($B31&lt;'Site Setup'!$B$11,"",IFERROR((C58+D58)/(C$60+D$60),0))</f>
        <v/>
      </c>
      <c r="D82" s="128" t="str">
        <f ca="1">IF($B31&lt;'Site Setup'!$B$11,"",IFERROR((E58+F58)/(E$60+F$60),0))</f>
        <v/>
      </c>
      <c r="E82" s="128" t="str">
        <f ca="1">IF($B31&lt;'Site Setup'!$B$11,"",IFERROR((G58+H58)/(F$60+G$60),0))</f>
        <v/>
      </c>
      <c r="F82" s="128" t="str">
        <f ca="1">IF($B31&lt;'Site Setup'!$B$11,"",IFERROR((I58+J58)/(I$60+J$60),0))</f>
        <v/>
      </c>
      <c r="G82" s="128" t="str">
        <f ca="1">IF($B31&lt;'Site Setup'!$B$11,"",IFERROR((K58+L58)/(K$60+L$60),0))</f>
        <v/>
      </c>
      <c r="H82" s="128" t="str">
        <f ca="1">IF($B31&lt;'Site Setup'!$B$11,"",IFERROR((M58+N58)/(M$60+N$60),0))</f>
        <v/>
      </c>
      <c r="I82" s="128" t="str">
        <f ca="1">IF($B31&lt;'Site Setup'!$B$11,"",IFERROR((O58+P58)/(O$60+P$60),0))</f>
        <v/>
      </c>
      <c r="J82" s="128" t="str">
        <f ca="1">IF($B31&lt;'Site Setup'!$B$11,"",IFERROR((Q58+R58)/(Q$60+R$60),0))</f>
        <v/>
      </c>
      <c r="K82" s="128" t="str">
        <f ca="1">IF($B31&lt;'Site Setup'!$B$11,"",IFERROR((S58)/S$60,0))</f>
        <v/>
      </c>
      <c r="L82" s="128" t="str">
        <f ca="1">IF($B31&lt;'Site Setup'!$B$11,"",IFERROR((T58)/T$60,0))</f>
        <v/>
      </c>
      <c r="M82" s="128" t="str">
        <f ca="1">IF($B31&lt;'Site Setup'!$B$11,"",IFERROR((U58)/U$60,0))</f>
        <v/>
      </c>
      <c r="N82" s="128" t="str">
        <f ca="1">IF($B31&lt;'Site Setup'!$B$11,"",IFERROR((V58)/V$60,0))</f>
        <v/>
      </c>
      <c r="O82" s="128" t="str">
        <f ca="1">IF($B31&lt;'Site Setup'!$B$11,"",IFERROR((W58)/W$60,0))</f>
        <v/>
      </c>
      <c r="P82" s="128" t="str">
        <f ca="1">IF($B31&lt;'Site Setup'!$B$11,"",IFERROR((X58)/X$60,0))</f>
        <v/>
      </c>
      <c r="Q82" s="128" t="str">
        <f ca="1">IF($B31&lt;'Site Setup'!$B$11,"",IFERROR((Y58)/Y$60,0))</f>
        <v/>
      </c>
      <c r="R82" s="128" t="str">
        <f ca="1">IF($B31&lt;'Site Setup'!$B$11,"",IFERROR((Z58)/Z$60,0))</f>
        <v/>
      </c>
      <c r="S82" s="128" t="str">
        <f ca="1">IF($B31&lt;'Site Setup'!$B$11,"",IFERROR((AA58)/AA$60,0))</f>
        <v/>
      </c>
      <c r="T82" s="128" t="str">
        <f ca="1">IF($B31&lt;'Site Setup'!$B$11,"",IFERROR((AB58)/AB$60,0))</f>
        <v/>
      </c>
      <c r="U82" s="128" t="str">
        <f ca="1">IF($B31&lt;'Site Setup'!$B$11,"",IFERROR((AC58)/AC$60,0))</f>
        <v/>
      </c>
      <c r="V82" s="128" t="str">
        <f ca="1">IF($B31&lt;'Site Setup'!$B$11,"",IFERROR((AD58)/AD$60,0))</f>
        <v/>
      </c>
      <c r="W82" s="128" t="str">
        <f ca="1">IF($B31&lt;'Site Setup'!$B$11,"",IFERROR((AE58)/AE$60,0))</f>
        <v/>
      </c>
      <c r="X82" s="128" t="str">
        <f ca="1">IF($B31&lt;'Site Setup'!$B$11,"",IFERROR((AF58)/AF$60,0))</f>
        <v/>
      </c>
      <c r="Y82" s="128" t="str">
        <f ca="1">IF($B31&lt;'Site Setup'!$B$11,"",IFERROR((AG58)/AG$60,0))</f>
        <v/>
      </c>
      <c r="Z82" s="128" t="str">
        <f ca="1">IF($B31&lt;'Site Setup'!$B$11,"",IFERROR((AH58)/AH$60,0))</f>
        <v/>
      </c>
      <c r="AA82" s="128" t="str">
        <f ca="1">IF($B31&lt;'Site Setup'!$B$11,"",IFERROR((AI58)/AI$60,0))</f>
        <v/>
      </c>
      <c r="AB82" s="128" t="str">
        <f ca="1">IF($B31&lt;'Site Setup'!$B$11,"",IFERROR((AJ58)/AJ$60,0))</f>
        <v/>
      </c>
      <c r="AC82" s="128" t="str">
        <f ca="1">IF($B31&lt;'Site Setup'!$B$11,"",IFERROR((AK58)/AK$60,0))</f>
        <v/>
      </c>
      <c r="AD82" s="128" t="str">
        <f ca="1">IF($B31&lt;'Site Setup'!$B$11,"",IFERROR((AL58)/AL$60,0))</f>
        <v/>
      </c>
      <c r="AE82" s="128" t="str">
        <f ca="1">IF($B31&lt;'Site Setup'!$B$11,"",IFERROR((AM58)/AM$60,0))</f>
        <v/>
      </c>
      <c r="AF82" s="128" t="str">
        <f ca="1">IF($B31&lt;'Site Setup'!$B$11,"",IFERROR((AN58)/AN$60,0))</f>
        <v/>
      </c>
      <c r="AG82" s="128" t="str">
        <f ca="1">IF($B31&lt;'Site Setup'!$B$11,"",IFERROR((AO58)/AO$60,0))</f>
        <v/>
      </c>
      <c r="AH82" s="128" t="str">
        <f ca="1">IF($B31&lt;'Site Setup'!$B$11,"",IFERROR((AP58)/AP$60,0))</f>
        <v/>
      </c>
      <c r="AI82" s="128" t="str">
        <f ca="1">IF($B31&lt;'Site Setup'!$B$11,"",IFERROR((AQ58)/AQ$60,0))</f>
        <v/>
      </c>
      <c r="AJ82" s="128" t="str">
        <f ca="1">IF($B31&lt;'Site Setup'!$B$11,"",IFERROR((AR58)/AR$60,0))</f>
        <v/>
      </c>
      <c r="AK82" s="128" t="str">
        <f ca="1">IF($B31&lt;'Site Setup'!$B$11,"",IFERROR((AS58)/AS$60,0))</f>
        <v/>
      </c>
      <c r="AL82" s="128" t="str">
        <f ca="1">IF($B31&lt;'Site Setup'!$B$11,"",IFERROR((AT58)/AT$60,0))</f>
        <v/>
      </c>
      <c r="AM82" s="128" t="str">
        <f ca="1">IF($B31&lt;'Site Setup'!$B$11,"",IFERROR((AU58)/AU$60,0))</f>
        <v/>
      </c>
      <c r="AN82" s="128" t="str">
        <f ca="1">IF($B31&lt;'Site Setup'!$B$11,"",IFERROR((AV58)/AV$60,0))</f>
        <v/>
      </c>
      <c r="AO82" s="128" t="str">
        <f ca="1">IF($B31&lt;'Site Setup'!$B$11,"",IFERROR((AW58)/AW$60,0))</f>
        <v/>
      </c>
      <c r="AP82" s="128" t="str">
        <f ca="1">IF($B31&lt;'Site Setup'!$B$11,"",IFERROR((AX58)/AX$60,0))</f>
        <v/>
      </c>
      <c r="AQ82" s="128" t="str">
        <f ca="1">IF($B31&lt;'Site Setup'!$B$11,"",IFERROR((AY58)/AY$60,0))</f>
        <v/>
      </c>
    </row>
    <row r="83" spans="1:43" ht="16.5" thickBot="1" x14ac:dyDescent="0.3">
      <c r="A83" s="219" t="str">
        <f t="shared" ca="1" si="23"/>
        <v>N/A</v>
      </c>
      <c r="B83" s="240" t="str">
        <f ca="1">IF($B32&lt;'Site Setup'!$B$11,"",SUM(C83:AQ83))</f>
        <v/>
      </c>
      <c r="C83" s="129" t="str">
        <f ca="1">IF($B32&lt;'Site Setup'!$B$11,"",IFERROR((C59+D59)/(C$60+D$60),0))</f>
        <v/>
      </c>
      <c r="D83" s="129" t="str">
        <f ca="1">IF($B32&lt;'Site Setup'!$B$11,"",IFERROR((E59+F59)/(E$60+F$60),0))</f>
        <v/>
      </c>
      <c r="E83" s="129" t="str">
        <f ca="1">IF($B32&lt;'Site Setup'!$B$11,"",IFERROR((G59+H59)/(F$60+G$60),0))</f>
        <v/>
      </c>
      <c r="F83" s="129" t="str">
        <f ca="1">IF($B32&lt;'Site Setup'!$B$11,"",IFERROR((I59+J59)/(I$60+J$60),0))</f>
        <v/>
      </c>
      <c r="G83" s="129" t="str">
        <f ca="1">IF($B32&lt;'Site Setup'!$B$11,"",IFERROR((K59+L59)/(K$60+L$60),0))</f>
        <v/>
      </c>
      <c r="H83" s="129" t="str">
        <f ca="1">IF($B32&lt;'Site Setup'!$B$11,"",IFERROR((M59+N59)/(M$60+N$60),0))</f>
        <v/>
      </c>
      <c r="I83" s="129" t="str">
        <f ca="1">IF($B32&lt;'Site Setup'!$B$11,"",IFERROR((O59+P59)/(O$60+P$60),0))</f>
        <v/>
      </c>
      <c r="J83" s="129" t="str">
        <f ca="1">IF($B32&lt;'Site Setup'!$B$11,"",IFERROR((Q59+R59)/(Q$60+R$60),0))</f>
        <v/>
      </c>
      <c r="K83" s="129" t="str">
        <f ca="1">IF($B32&lt;'Site Setup'!$B$11,"",IFERROR((S59)/S$60,0))</f>
        <v/>
      </c>
      <c r="L83" s="129" t="str">
        <f ca="1">IF($B32&lt;'Site Setup'!$B$11,"",IFERROR((T59)/T$60,0))</f>
        <v/>
      </c>
      <c r="M83" s="129" t="str">
        <f ca="1">IF($B32&lt;'Site Setup'!$B$11,"",IFERROR((U59)/U$60,0))</f>
        <v/>
      </c>
      <c r="N83" s="129" t="str">
        <f ca="1">IF($B32&lt;'Site Setup'!$B$11,"",IFERROR((V59)/V$60,0))</f>
        <v/>
      </c>
      <c r="O83" s="129" t="str">
        <f ca="1">IF($B32&lt;'Site Setup'!$B$11,"",IFERROR((W59)/W$60,0))</f>
        <v/>
      </c>
      <c r="P83" s="129" t="str">
        <f ca="1">IF($B32&lt;'Site Setup'!$B$11,"",IFERROR((X59)/X$60,0))</f>
        <v/>
      </c>
      <c r="Q83" s="129" t="str">
        <f ca="1">IF($B32&lt;'Site Setup'!$B$11,"",IFERROR((Y59)/Y$60,0))</f>
        <v/>
      </c>
      <c r="R83" s="129" t="str">
        <f ca="1">IF($B32&lt;'Site Setup'!$B$11,"",IFERROR((Z59)/Z$60,0))</f>
        <v/>
      </c>
      <c r="S83" s="129" t="str">
        <f ca="1">IF($B32&lt;'Site Setup'!$B$11,"",IFERROR((AA59)/AA$60,0))</f>
        <v/>
      </c>
      <c r="T83" s="129" t="str">
        <f ca="1">IF($B32&lt;'Site Setup'!$B$11,"",IFERROR((AB59)/AB$60,0))</f>
        <v/>
      </c>
      <c r="U83" s="129" t="str">
        <f ca="1">IF($B32&lt;'Site Setup'!$B$11,"",IFERROR((AC59)/AC$60,0))</f>
        <v/>
      </c>
      <c r="V83" s="129" t="str">
        <f ca="1">IF($B32&lt;'Site Setup'!$B$11,"",IFERROR((AD59)/AD$60,0))</f>
        <v/>
      </c>
      <c r="W83" s="129" t="str">
        <f ca="1">IF($B32&lt;'Site Setup'!$B$11,"",IFERROR((AE59)/AE$60,0))</f>
        <v/>
      </c>
      <c r="X83" s="129" t="str">
        <f ca="1">IF($B32&lt;'Site Setup'!$B$11,"",IFERROR((AF59)/AF$60,0))</f>
        <v/>
      </c>
      <c r="Y83" s="129" t="str">
        <f ca="1">IF($B32&lt;'Site Setup'!$B$11,"",IFERROR((AG59)/AG$60,0))</f>
        <v/>
      </c>
      <c r="Z83" s="129" t="str">
        <f ca="1">IF($B32&lt;'Site Setup'!$B$11,"",IFERROR((AH59)/AH$60,0))</f>
        <v/>
      </c>
      <c r="AA83" s="129" t="str">
        <f ca="1">IF($B32&lt;'Site Setup'!$B$11,"",IFERROR((AI59)/AI$60,0))</f>
        <v/>
      </c>
      <c r="AB83" s="129" t="str">
        <f ca="1">IF($B32&lt;'Site Setup'!$B$11,"",IFERROR((AJ59)/AJ$60,0))</f>
        <v/>
      </c>
      <c r="AC83" s="129" t="str">
        <f ca="1">IF($B32&lt;'Site Setup'!$B$11,"",IFERROR((AK59)/AK$60,0))</f>
        <v/>
      </c>
      <c r="AD83" s="129" t="str">
        <f ca="1">IF($B32&lt;'Site Setup'!$B$11,"",IFERROR((AL59)/AL$60,0))</f>
        <v/>
      </c>
      <c r="AE83" s="129" t="str">
        <f ca="1">IF($B32&lt;'Site Setup'!$B$11,"",IFERROR((AM59)/AM$60,0))</f>
        <v/>
      </c>
      <c r="AF83" s="129" t="str">
        <f ca="1">IF($B32&lt;'Site Setup'!$B$11,"",IFERROR((AN59)/AN$60,0))</f>
        <v/>
      </c>
      <c r="AG83" s="129" t="str">
        <f ca="1">IF($B32&lt;'Site Setup'!$B$11,"",IFERROR((AO59)/AO$60,0))</f>
        <v/>
      </c>
      <c r="AH83" s="129" t="str">
        <f ca="1">IF($B32&lt;'Site Setup'!$B$11,"",IFERROR((AP59)/AP$60,0))</f>
        <v/>
      </c>
      <c r="AI83" s="129" t="str">
        <f ca="1">IF($B32&lt;'Site Setup'!$B$11,"",IFERROR((AQ59)/AQ$60,0))</f>
        <v/>
      </c>
      <c r="AJ83" s="129" t="str">
        <f ca="1">IF($B32&lt;'Site Setup'!$B$11,"",IFERROR((AR59)/AR$60,0))</f>
        <v/>
      </c>
      <c r="AK83" s="129" t="str">
        <f ca="1">IF($B32&lt;'Site Setup'!$B$11,"",IFERROR((AS59)/AS$60,0))</f>
        <v/>
      </c>
      <c r="AL83" s="129" t="str">
        <f ca="1">IF($B32&lt;'Site Setup'!$B$11,"",IFERROR((AT59)/AT$60,0))</f>
        <v/>
      </c>
      <c r="AM83" s="129" t="str">
        <f ca="1">IF($B32&lt;'Site Setup'!$B$11,"",IFERROR((AU59)/AU$60,0))</f>
        <v/>
      </c>
      <c r="AN83" s="129" t="str">
        <f ca="1">IF($B32&lt;'Site Setup'!$B$11,"",IFERROR((AV59)/AV$60,0))</f>
        <v/>
      </c>
      <c r="AO83" s="129" t="str">
        <f ca="1">IF($B32&lt;'Site Setup'!$B$11,"",IFERROR((AW59)/AW$60,0))</f>
        <v/>
      </c>
      <c r="AP83" s="129" t="str">
        <f ca="1">IF($B32&lt;'Site Setup'!$B$11,"",IFERROR((AX59)/AX$60,0))</f>
        <v/>
      </c>
      <c r="AQ83" s="129" t="str">
        <f ca="1">IF($B32&lt;'Site Setup'!$B$11,"",IFERROR((AY59)/AY$60,0))</f>
        <v/>
      </c>
    </row>
    <row r="84" spans="1:43" x14ac:dyDescent="0.25">
      <c r="A84" s="500"/>
      <c r="B84" s="374"/>
      <c r="C84" s="374"/>
      <c r="D84" s="374"/>
      <c r="E84" s="374"/>
      <c r="F84" s="374"/>
      <c r="G84" s="374"/>
      <c r="H84" s="374"/>
      <c r="I84" s="374"/>
      <c r="J84" s="486"/>
      <c r="K84" s="486"/>
      <c r="L84" s="486"/>
      <c r="M84" s="486"/>
      <c r="N84" s="486"/>
      <c r="O84" s="486"/>
      <c r="P84" s="486"/>
      <c r="Q84" s="486"/>
      <c r="R84" s="486"/>
      <c r="S84" s="486"/>
      <c r="T84" s="486"/>
      <c r="U84" s="486"/>
      <c r="V84" s="486"/>
      <c r="W84" s="486"/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486"/>
      <c r="AK84" s="486"/>
      <c r="AL84" s="486"/>
      <c r="AM84" s="486"/>
      <c r="AN84" s="486"/>
      <c r="AO84" s="486"/>
    </row>
    <row r="85" spans="1:43" ht="15" customHeight="1" x14ac:dyDescent="0.25">
      <c r="A85" s="486"/>
      <c r="B85" s="486"/>
      <c r="C85" s="486"/>
      <c r="D85" s="486"/>
      <c r="E85" s="486"/>
      <c r="F85" s="486"/>
      <c r="G85" s="486"/>
      <c r="H85" s="486"/>
      <c r="I85" s="486"/>
      <c r="J85" s="486"/>
      <c r="K85" s="486"/>
      <c r="L85" s="486"/>
      <c r="M85" s="486"/>
      <c r="N85" s="486"/>
      <c r="O85" s="486"/>
      <c r="P85" s="486"/>
      <c r="Q85" s="486"/>
      <c r="R85" s="486"/>
      <c r="S85" s="486"/>
      <c r="T85" s="486"/>
      <c r="U85" s="486"/>
      <c r="V85" s="486"/>
      <c r="W85" s="486"/>
      <c r="X85" s="486"/>
      <c r="Y85" s="486"/>
      <c r="Z85" s="486"/>
      <c r="AA85" s="486"/>
      <c r="AB85" s="486"/>
      <c r="AC85" s="486"/>
      <c r="AD85" s="486"/>
      <c r="AE85" s="486"/>
      <c r="AF85" s="486"/>
      <c r="AG85" s="486"/>
      <c r="AH85" s="486"/>
      <c r="AI85" s="486"/>
      <c r="AJ85" s="486"/>
      <c r="AK85" s="486"/>
      <c r="AL85" s="486"/>
      <c r="AM85" s="486"/>
      <c r="AN85" s="486"/>
      <c r="AO85" s="486"/>
    </row>
    <row r="86" spans="1:43" ht="15" customHeight="1" x14ac:dyDescent="0.25">
      <c r="A86"/>
      <c r="B86"/>
      <c r="C86"/>
      <c r="D86"/>
      <c r="E86"/>
      <c r="F86"/>
      <c r="G86"/>
      <c r="H86"/>
      <c r="I86"/>
      <c r="J86"/>
    </row>
    <row r="87" spans="1:43" ht="15.75" customHeight="1" x14ac:dyDescent="0.25">
      <c r="A87"/>
      <c r="B87"/>
      <c r="C87"/>
      <c r="D87"/>
      <c r="E87"/>
      <c r="F87"/>
      <c r="G87"/>
      <c r="H87"/>
      <c r="I87"/>
      <c r="J87"/>
    </row>
    <row r="88" spans="1:43" x14ac:dyDescent="0.25">
      <c r="A88"/>
      <c r="B88"/>
      <c r="C88"/>
      <c r="D88"/>
      <c r="E88"/>
      <c r="F88"/>
      <c r="G88"/>
      <c r="H88"/>
      <c r="I88"/>
      <c r="J88"/>
    </row>
    <row r="89" spans="1:43" x14ac:dyDescent="0.25">
      <c r="A89"/>
      <c r="B89"/>
      <c r="C89"/>
      <c r="D89"/>
      <c r="E89"/>
      <c r="F89"/>
      <c r="G89"/>
      <c r="H89"/>
      <c r="I89"/>
      <c r="J89"/>
    </row>
    <row r="90" spans="1:43" x14ac:dyDescent="0.25">
      <c r="A90"/>
      <c r="B90"/>
      <c r="C90"/>
      <c r="D90"/>
      <c r="E90"/>
      <c r="F90"/>
      <c r="G90"/>
      <c r="H90"/>
      <c r="I90"/>
      <c r="J90"/>
    </row>
    <row r="91" spans="1:43" x14ac:dyDescent="0.25">
      <c r="A91"/>
      <c r="B91"/>
      <c r="C91"/>
      <c r="D91"/>
      <c r="E91"/>
      <c r="F91"/>
      <c r="G91"/>
      <c r="H91"/>
      <c r="I91"/>
      <c r="J91"/>
    </row>
    <row r="92" spans="1:43" x14ac:dyDescent="0.25">
      <c r="A92"/>
      <c r="B92"/>
      <c r="C92"/>
      <c r="D92"/>
      <c r="E92"/>
      <c r="F92"/>
      <c r="G92"/>
      <c r="H92"/>
      <c r="I92"/>
      <c r="J92"/>
    </row>
    <row r="93" spans="1:43" x14ac:dyDescent="0.25">
      <c r="A93"/>
      <c r="B93"/>
      <c r="C93"/>
      <c r="D93"/>
      <c r="E93"/>
      <c r="F93"/>
      <c r="G93"/>
      <c r="H93"/>
      <c r="I93"/>
      <c r="J93"/>
    </row>
    <row r="94" spans="1:43" x14ac:dyDescent="0.25">
      <c r="A94"/>
      <c r="B94"/>
      <c r="C94"/>
      <c r="D94"/>
      <c r="E94"/>
      <c r="F94"/>
      <c r="G94"/>
      <c r="H94"/>
      <c r="I94"/>
      <c r="J94"/>
    </row>
    <row r="95" spans="1:43" x14ac:dyDescent="0.25">
      <c r="A95"/>
      <c r="B95"/>
      <c r="C95"/>
      <c r="D95"/>
      <c r="E95"/>
      <c r="F95"/>
      <c r="G95"/>
      <c r="H95"/>
      <c r="I95"/>
      <c r="J95"/>
    </row>
    <row r="96" spans="1:43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</sheetData>
  <sheetProtection algorithmName="SHA-512" hashValue="hAsvnKwW2BNMU/oDuXFB43oQ5hUhSekTrN2Zx3h2EtoSYpAF/ozLrkyhV79yFprKSAle5g/ArjQvbqVfflTlXA==" saltValue="YwFiGtgK7bcV5zEScSyS0w==" spinCount="100000" sheet="1" formatCells="0" formatColumns="0" formatRows="0"/>
  <mergeCells count="19">
    <mergeCell ref="D1:F1"/>
    <mergeCell ref="D2:F2"/>
    <mergeCell ref="J4:K4"/>
    <mergeCell ref="J5:K5"/>
    <mergeCell ref="J6:K6"/>
    <mergeCell ref="G2:H2"/>
    <mergeCell ref="G1:H1"/>
    <mergeCell ref="O1:P1"/>
    <mergeCell ref="O2:P2"/>
    <mergeCell ref="O3:P3"/>
    <mergeCell ref="O4:P4"/>
    <mergeCell ref="O5:P5"/>
    <mergeCell ref="C36:F36"/>
    <mergeCell ref="B62:C62"/>
    <mergeCell ref="F62:H62"/>
    <mergeCell ref="O6:P6"/>
    <mergeCell ref="I8:K8"/>
    <mergeCell ref="I9:K9"/>
    <mergeCell ref="J7:K7"/>
  </mergeCells>
  <conditionalFormatting sqref="D4:D8">
    <cfRule type="cellIs" dxfId="644" priority="1748" operator="lessThanOrEqual">
      <formula>0</formula>
    </cfRule>
    <cfRule type="cellIs" dxfId="643" priority="1749" operator="greaterThan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dxfId="642" priority="1579" operator="lessThanOrEqual">
      <formula>0</formula>
    </cfRule>
    <cfRule type="cellIs" dxfId="641" priority="1580" operator="greaterThan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dxfId="640" priority="1294" operator="equal">
      <formula>0</formula>
    </cfRule>
    <cfRule type="cellIs" dxfId="639" priority="1295" operator="greaterThanOrEqual">
      <formula>C$11+C$10+C$10</formula>
    </cfRule>
    <cfRule type="cellIs" dxfId="638" priority="1296" operator="greaterThanOrEqual">
      <formula>C$11+C$10</formula>
    </cfRule>
  </conditionalFormatting>
  <conditionalFormatting sqref="H9">
    <cfRule type="cellIs" dxfId="637" priority="1282" operator="lessThanOrEqual">
      <formula>0</formula>
    </cfRule>
    <cfRule type="cellIs" dxfId="636" priority="1283" operator="greaterThan">
      <formula>0</formula>
    </cfRule>
  </conditionalFormatting>
  <conditionalFormatting sqref="B5">
    <cfRule type="cellIs" dxfId="635" priority="1312" operator="equal">
      <formula>0</formula>
    </cfRule>
    <cfRule type="cellIs" dxfId="634" priority="1313" operator="greaterThanOrEqual">
      <formula>$F$11+$F$10+$F$10</formula>
    </cfRule>
    <cfRule type="cellIs" dxfId="633" priority="1314" operator="greaterThanOrEqual">
      <formula>$F$11+$F$10</formula>
    </cfRule>
  </conditionalFormatting>
  <conditionalFormatting sqref="B7">
    <cfRule type="cellIs" dxfId="632" priority="1348" operator="equal">
      <formula>0</formula>
    </cfRule>
    <cfRule type="cellIs" dxfId="631" priority="1349" operator="greaterThanOrEqual">
      <formula>$H$11+$H$10+$H$10</formula>
    </cfRule>
    <cfRule type="cellIs" dxfId="630" priority="1350" operator="greaterThanOrEqual">
      <formula>$H$11+$H$10</formula>
    </cfRule>
  </conditionalFormatting>
  <conditionalFormatting sqref="B8">
    <cfRule type="cellIs" dxfId="629" priority="1342" operator="equal">
      <formula>0</formula>
    </cfRule>
    <cfRule type="cellIs" dxfId="628" priority="1343" operator="greaterThanOrEqual">
      <formula>$I$11+$I$10+$I$10</formula>
    </cfRule>
    <cfRule type="cellIs" dxfId="627" priority="1344" operator="greaterThanOrEqual">
      <formula>$I$11+$I$10</formula>
    </cfRule>
  </conditionalFormatting>
  <conditionalFormatting sqref="F4">
    <cfRule type="cellIs" dxfId="626" priority="1078" operator="equal">
      <formula>0</formula>
    </cfRule>
    <cfRule type="cellIs" dxfId="625" priority="1079" operator="greaterThanOrEqual">
      <formula>$K$11+$K$10+$K$10</formula>
    </cfRule>
    <cfRule type="cellIs" dxfId="624" priority="1080" operator="greaterThanOrEqual">
      <formula>$K$11+$K$10</formula>
    </cfRule>
  </conditionalFormatting>
  <conditionalFormatting sqref="F5">
    <cfRule type="cellIs" dxfId="623" priority="1072" operator="equal">
      <formula>0</formula>
    </cfRule>
    <cfRule type="cellIs" dxfId="622" priority="1073" operator="greaterThanOrEqual">
      <formula>$L$11+$L$10+$L$10</formula>
    </cfRule>
    <cfRule type="cellIs" dxfId="621" priority="1074" operator="greaterThanOrEqual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dxfId="620" priority="1162" stopIfTrue="1" operator="equal">
      <formula>0</formula>
    </cfRule>
    <cfRule type="aboveAverage" dxfId="619" priority="1163" stdDev="2"/>
    <cfRule type="aboveAverage" dxfId="618" priority="1164" stdDev="1"/>
  </conditionalFormatting>
  <conditionalFormatting sqref="Q33:AQ33">
    <cfRule type="cellIs" dxfId="617" priority="1066" operator="equal">
      <formula>0</formula>
    </cfRule>
    <cfRule type="cellIs" dxfId="616" priority="1067" operator="greaterThanOrEqual">
      <formula>Q$11+Q$10+Q$10</formula>
    </cfRule>
    <cfRule type="cellIs" dxfId="615" priority="1068" operator="greaterThanOrEqual">
      <formula>Q$11+Q$10</formula>
    </cfRule>
  </conditionalFormatting>
  <conditionalFormatting sqref="R13:R32">
    <cfRule type="cellIs" dxfId="614" priority="948" stopIfTrue="1" operator="equal">
      <formula>0</formula>
    </cfRule>
    <cfRule type="aboveAverage" dxfId="613" priority="949" stdDev="2"/>
    <cfRule type="aboveAverage" dxfId="612" priority="950" stdDev="1"/>
  </conditionalFormatting>
  <conditionalFormatting sqref="S13:S32">
    <cfRule type="cellIs" dxfId="611" priority="936" stopIfTrue="1" operator="equal">
      <formula>0</formula>
    </cfRule>
    <cfRule type="aboveAverage" dxfId="610" priority="937" stdDev="2"/>
    <cfRule type="aboveAverage" dxfId="609" priority="938" stdDev="1"/>
  </conditionalFormatting>
  <conditionalFormatting sqref="T13:T32">
    <cfRule type="cellIs" dxfId="608" priority="924" stopIfTrue="1" operator="equal">
      <formula>0</formula>
    </cfRule>
    <cfRule type="aboveAverage" dxfId="607" priority="925" stdDev="2"/>
    <cfRule type="aboveAverage" dxfId="606" priority="926" stdDev="1"/>
  </conditionalFormatting>
  <conditionalFormatting sqref="U13:U32">
    <cfRule type="cellIs" dxfId="605" priority="912" stopIfTrue="1" operator="equal">
      <formula>0</formula>
    </cfRule>
    <cfRule type="aboveAverage" dxfId="604" priority="913" stdDev="2"/>
    <cfRule type="aboveAverage" dxfId="603" priority="914" stdDev="1"/>
  </conditionalFormatting>
  <conditionalFormatting sqref="V13:V32">
    <cfRule type="cellIs" dxfId="602" priority="900" stopIfTrue="1" operator="equal">
      <formula>0</formula>
    </cfRule>
    <cfRule type="aboveAverage" dxfId="601" priority="901" stdDev="2"/>
    <cfRule type="aboveAverage" dxfId="600" priority="902" stdDev="1"/>
  </conditionalFormatting>
  <conditionalFormatting sqref="W13:W32">
    <cfRule type="cellIs" dxfId="599" priority="888" stopIfTrue="1" operator="equal">
      <formula>0</formula>
    </cfRule>
    <cfRule type="aboveAverage" dxfId="598" priority="889" stdDev="2"/>
    <cfRule type="aboveAverage" dxfId="597" priority="890" stdDev="1"/>
  </conditionalFormatting>
  <conditionalFormatting sqref="X13:X32">
    <cfRule type="cellIs" dxfId="596" priority="876" stopIfTrue="1" operator="equal">
      <formula>0</formula>
    </cfRule>
    <cfRule type="aboveAverage" dxfId="595" priority="877" stdDev="2"/>
    <cfRule type="aboveAverage" dxfId="594" priority="878" stdDev="1"/>
  </conditionalFormatting>
  <conditionalFormatting sqref="Y13:Y32">
    <cfRule type="cellIs" dxfId="593" priority="864" stopIfTrue="1" operator="equal">
      <formula>0</formula>
    </cfRule>
    <cfRule type="aboveAverage" dxfId="592" priority="865" stdDev="2"/>
    <cfRule type="aboveAverage" dxfId="591" priority="866" stdDev="1"/>
  </conditionalFormatting>
  <conditionalFormatting sqref="Z13:Z32">
    <cfRule type="cellIs" dxfId="590" priority="852" stopIfTrue="1" operator="equal">
      <formula>0</formula>
    </cfRule>
    <cfRule type="aboveAverage" dxfId="589" priority="853" stdDev="2"/>
    <cfRule type="aboveAverage" dxfId="588" priority="854" stdDev="1"/>
  </conditionalFormatting>
  <conditionalFormatting sqref="AA13:AA32">
    <cfRule type="cellIs" dxfId="587" priority="840" stopIfTrue="1" operator="equal">
      <formula>0</formula>
    </cfRule>
    <cfRule type="aboveAverage" dxfId="586" priority="841" stdDev="2"/>
    <cfRule type="aboveAverage" dxfId="585" priority="842" stdDev="1"/>
  </conditionalFormatting>
  <conditionalFormatting sqref="AB13:AB32">
    <cfRule type="cellIs" dxfId="584" priority="828" stopIfTrue="1" operator="equal">
      <formula>0</formula>
    </cfRule>
    <cfRule type="aboveAverage" dxfId="583" priority="829" stdDev="2"/>
    <cfRule type="aboveAverage" dxfId="582" priority="830" stdDev="1"/>
  </conditionalFormatting>
  <conditionalFormatting sqref="AC13:AC32">
    <cfRule type="cellIs" dxfId="581" priority="816" stopIfTrue="1" operator="equal">
      <formula>0</formula>
    </cfRule>
    <cfRule type="aboveAverage" dxfId="580" priority="817" stdDev="2"/>
    <cfRule type="aboveAverage" dxfId="579" priority="818" stdDev="1"/>
  </conditionalFormatting>
  <conditionalFormatting sqref="AD13:AD32">
    <cfRule type="cellIs" dxfId="578" priority="804" stopIfTrue="1" operator="equal">
      <formula>0</formula>
    </cfRule>
    <cfRule type="aboveAverage" dxfId="577" priority="805" stdDev="2"/>
    <cfRule type="aboveAverage" dxfId="576" priority="806" stdDev="1"/>
  </conditionalFormatting>
  <conditionalFormatting sqref="AE13:AE32">
    <cfRule type="cellIs" dxfId="575" priority="792" stopIfTrue="1" operator="equal">
      <formula>0</formula>
    </cfRule>
    <cfRule type="aboveAverage" dxfId="574" priority="793" stdDev="2"/>
    <cfRule type="aboveAverage" dxfId="573" priority="794" stdDev="1"/>
  </conditionalFormatting>
  <conditionalFormatting sqref="AF13:AF32">
    <cfRule type="cellIs" dxfId="572" priority="780" stopIfTrue="1" operator="equal">
      <formula>0</formula>
    </cfRule>
    <cfRule type="aboveAverage" dxfId="571" priority="781" stdDev="2"/>
    <cfRule type="aboveAverage" dxfId="570" priority="782" stdDev="1"/>
  </conditionalFormatting>
  <conditionalFormatting sqref="AG13:AG32">
    <cfRule type="cellIs" dxfId="569" priority="768" stopIfTrue="1" operator="equal">
      <formula>0</formula>
    </cfRule>
    <cfRule type="aboveAverage" dxfId="568" priority="769" stdDev="2"/>
    <cfRule type="aboveAverage" dxfId="567" priority="770" stdDev="1"/>
  </conditionalFormatting>
  <conditionalFormatting sqref="AH13:AH32">
    <cfRule type="cellIs" dxfId="566" priority="756" stopIfTrue="1" operator="equal">
      <formula>0</formula>
    </cfRule>
    <cfRule type="aboveAverage" dxfId="565" priority="757" stdDev="2"/>
    <cfRule type="aboveAverage" dxfId="564" priority="758" stdDev="1"/>
  </conditionalFormatting>
  <conditionalFormatting sqref="AI13:AI32">
    <cfRule type="cellIs" dxfId="563" priority="744" stopIfTrue="1" operator="equal">
      <formula>0</formula>
    </cfRule>
    <cfRule type="aboveAverage" dxfId="562" priority="745" stdDev="2"/>
    <cfRule type="aboveAverage" dxfId="561" priority="746" stdDev="1"/>
  </conditionalFormatting>
  <conditionalFormatting sqref="AJ13:AJ32">
    <cfRule type="cellIs" dxfId="560" priority="732" stopIfTrue="1" operator="equal">
      <formula>0</formula>
    </cfRule>
    <cfRule type="aboveAverage" dxfId="559" priority="733" stdDev="2"/>
    <cfRule type="aboveAverage" dxfId="558" priority="734" stdDev="1"/>
  </conditionalFormatting>
  <conditionalFormatting sqref="AK13:AK32">
    <cfRule type="cellIs" dxfId="557" priority="720" stopIfTrue="1" operator="equal">
      <formula>0</formula>
    </cfRule>
    <cfRule type="aboveAverage" dxfId="556" priority="721" stdDev="2"/>
    <cfRule type="aboveAverage" dxfId="555" priority="722" stdDev="1"/>
  </conditionalFormatting>
  <conditionalFormatting sqref="AL13:AL32">
    <cfRule type="cellIs" dxfId="554" priority="708" stopIfTrue="1" operator="equal">
      <formula>0</formula>
    </cfRule>
    <cfRule type="aboveAverage" dxfId="553" priority="709" stdDev="2"/>
    <cfRule type="aboveAverage" dxfId="552" priority="710" stdDev="1"/>
  </conditionalFormatting>
  <conditionalFormatting sqref="AM13:AM32">
    <cfRule type="cellIs" dxfId="551" priority="696" stopIfTrue="1" operator="equal">
      <formula>0</formula>
    </cfRule>
    <cfRule type="aboveAverage" dxfId="550" priority="697" stdDev="2"/>
    <cfRule type="aboveAverage" dxfId="549" priority="698" stdDev="1"/>
  </conditionalFormatting>
  <conditionalFormatting sqref="AN13:AN32">
    <cfRule type="cellIs" dxfId="548" priority="684" stopIfTrue="1" operator="equal">
      <formula>0</formula>
    </cfRule>
    <cfRule type="aboveAverage" dxfId="547" priority="685" stdDev="2"/>
    <cfRule type="aboveAverage" dxfId="546" priority="686" stdDev="1"/>
  </conditionalFormatting>
  <conditionalFormatting sqref="AO13:AO32">
    <cfRule type="cellIs" dxfId="545" priority="672" stopIfTrue="1" operator="equal">
      <formula>0</formula>
    </cfRule>
    <cfRule type="aboveAverage" dxfId="544" priority="673" stdDev="2"/>
    <cfRule type="aboveAverage" dxfId="543" priority="674" stdDev="1"/>
  </conditionalFormatting>
  <conditionalFormatting sqref="AP13:AP32">
    <cfRule type="cellIs" dxfId="542" priority="660" stopIfTrue="1" operator="equal">
      <formula>0</formula>
    </cfRule>
    <cfRule type="aboveAverage" dxfId="541" priority="661" stdDev="2"/>
    <cfRule type="aboveAverage" dxfId="540" priority="662" stdDev="1"/>
  </conditionalFormatting>
  <conditionalFormatting sqref="AQ13:AQ32">
    <cfRule type="cellIs" dxfId="539" priority="648" stopIfTrue="1" operator="equal">
      <formula>0</formula>
    </cfRule>
    <cfRule type="aboveAverage" dxfId="538" priority="649" stdDev="2"/>
    <cfRule type="aboveAverage" dxfId="537" priority="650" stdDev="1"/>
  </conditionalFormatting>
  <conditionalFormatting sqref="C13:C32">
    <cfRule type="cellIs" dxfId="536" priority="480" stopIfTrue="1" operator="equal">
      <formula>0</formula>
    </cfRule>
    <cfRule type="aboveAverage" dxfId="535" priority="481" stdDev="2"/>
    <cfRule type="aboveAverage" dxfId="534" priority="482" stdDev="1"/>
  </conditionalFormatting>
  <conditionalFormatting sqref="F13:F32">
    <cfRule type="cellIs" dxfId="533" priority="474" stopIfTrue="1" operator="equal">
      <formula>0</formula>
    </cfRule>
    <cfRule type="aboveAverage" dxfId="532" priority="475" stdDev="2"/>
    <cfRule type="aboveAverage" dxfId="531" priority="476" stdDev="1"/>
  </conditionalFormatting>
  <conditionalFormatting sqref="G13:G32">
    <cfRule type="cellIs" dxfId="530" priority="468" stopIfTrue="1" operator="equal">
      <formula>0</formula>
    </cfRule>
    <cfRule type="aboveAverage" dxfId="529" priority="469" stdDev="2"/>
    <cfRule type="aboveAverage" dxfId="528" priority="470" stdDev="1"/>
  </conditionalFormatting>
  <conditionalFormatting sqref="H13:H32">
    <cfRule type="cellIs" dxfId="527" priority="462" stopIfTrue="1" operator="equal">
      <formula>0</formula>
    </cfRule>
    <cfRule type="aboveAverage" dxfId="526" priority="463" stdDev="2"/>
    <cfRule type="aboveAverage" dxfId="525" priority="464" stdDev="1"/>
  </conditionalFormatting>
  <conditionalFormatting sqref="I13:I32">
    <cfRule type="cellIs" dxfId="524" priority="456" stopIfTrue="1" operator="equal">
      <formula>0</formula>
    </cfRule>
    <cfRule type="aboveAverage" dxfId="523" priority="457" stdDev="2"/>
    <cfRule type="aboveAverage" dxfId="522" priority="458" stdDev="1"/>
  </conditionalFormatting>
  <conditionalFormatting sqref="K13:K32">
    <cfRule type="cellIs" dxfId="521" priority="450" stopIfTrue="1" operator="equal">
      <formula>0</formula>
    </cfRule>
    <cfRule type="aboveAverage" dxfId="520" priority="451" stdDev="2"/>
    <cfRule type="aboveAverage" dxfId="519" priority="452" stdDev="1"/>
  </conditionalFormatting>
  <conditionalFormatting sqref="L13:L32">
    <cfRule type="cellIs" dxfId="518" priority="444" stopIfTrue="1" operator="equal">
      <formula>0</formula>
    </cfRule>
    <cfRule type="aboveAverage" dxfId="517" priority="445" stdDev="2"/>
    <cfRule type="aboveAverage" dxfId="516" priority="446" stdDev="1"/>
  </conditionalFormatting>
  <conditionalFormatting sqref="M13:M32">
    <cfRule type="cellIs" dxfId="515" priority="438" stopIfTrue="1" operator="equal">
      <formula>0</formula>
    </cfRule>
    <cfRule type="aboveAverage" dxfId="514" priority="439" stdDev="2"/>
    <cfRule type="aboveAverage" dxfId="513" priority="440" stdDev="1"/>
  </conditionalFormatting>
  <conditionalFormatting sqref="N13:N32">
    <cfRule type="cellIs" dxfId="512" priority="432" stopIfTrue="1" operator="equal">
      <formula>0</formula>
    </cfRule>
    <cfRule type="aboveAverage" dxfId="511" priority="433" stdDev="2"/>
    <cfRule type="aboveAverage" dxfId="510" priority="434" stdDev="1"/>
  </conditionalFormatting>
  <conditionalFormatting sqref="O13:O32">
    <cfRule type="cellIs" dxfId="509" priority="426" stopIfTrue="1" operator="equal">
      <formula>0</formula>
    </cfRule>
    <cfRule type="aboveAverage" dxfId="508" priority="427" stdDev="2"/>
    <cfRule type="aboveAverage" dxfId="507" priority="428" stdDev="1"/>
  </conditionalFormatting>
  <conditionalFormatting sqref="P13:P32">
    <cfRule type="cellIs" dxfId="506" priority="420" stopIfTrue="1" operator="equal">
      <formula>0</formula>
    </cfRule>
    <cfRule type="aboveAverage" dxfId="505" priority="421" stdDev="2"/>
    <cfRule type="aboveAverage" dxfId="504" priority="422" stdDev="1"/>
  </conditionalFormatting>
  <conditionalFormatting sqref="AQ64:AQ83">
    <cfRule type="cellIs" dxfId="503" priority="320" stopIfTrue="1" operator="equal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dxfId="502" priority="316" stopIfTrue="1" operator="equal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dxfId="501" priority="314" stopIfTrue="1" operator="equal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dxfId="500" priority="312" stopIfTrue="1" operator="equal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dxfId="499" priority="310" stopIfTrue="1" operator="equal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dxfId="498" priority="308" stopIfTrue="1" operator="equal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dxfId="497" priority="306" stopIfTrue="1" operator="equal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dxfId="496" priority="304" stopIfTrue="1" operator="equal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dxfId="495" priority="302" stopIfTrue="1" operator="equal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dxfId="494" priority="300" stopIfTrue="1" operator="equal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dxfId="493" priority="298" stopIfTrue="1" operator="equal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dxfId="492" priority="296" stopIfTrue="1" operator="equal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dxfId="491" priority="294" stopIfTrue="1" operator="equal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dxfId="490" priority="292" stopIfTrue="1" operator="equal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dxfId="489" priority="290" stopIfTrue="1" operator="equal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dxfId="488" priority="288" stopIfTrue="1" operator="equal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dxfId="487" priority="286" stopIfTrue="1" operator="equal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dxfId="486" priority="284" stopIfTrue="1" operator="equal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dxfId="485" priority="282" stopIfTrue="1" operator="equal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dxfId="484" priority="280" stopIfTrue="1" operator="equal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dxfId="483" priority="278" stopIfTrue="1" operator="equal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dxfId="482" priority="276" stopIfTrue="1" operator="equal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dxfId="481" priority="274" stopIfTrue="1" operator="equal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dxfId="480" priority="272" stopIfTrue="1" operator="equal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dxfId="479" priority="270" stopIfTrue="1" operator="equal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dxfId="478" priority="268" stopIfTrue="1" operator="equal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dxfId="477" priority="266" stopIfTrue="1" operator="equal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dxfId="476" priority="264" stopIfTrue="1" operator="equal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dxfId="475" priority="262" stopIfTrue="1" operator="equal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dxfId="474" priority="260" stopIfTrue="1" operator="equal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dxfId="473" priority="258" stopIfTrue="1" operator="equal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dxfId="472" priority="256" stopIfTrue="1" operator="equal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dxfId="471" priority="254" stopIfTrue="1" operator="equal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dxfId="470" priority="252" stopIfTrue="1" operator="equal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dxfId="469" priority="250" stopIfTrue="1" operator="equal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dxfId="468" priority="248" stopIfTrue="1" operator="equal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dxfId="467" priority="246" stopIfTrue="1" operator="equal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dxfId="466" priority="244" stopIfTrue="1" operator="equal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465" priority="3542" operator="equal">
      <formula>0</formula>
    </cfRule>
    <cfRule type="cellIs" dxfId="464" priority="3543" operator="greaterThanOrEqual">
      <formula>$G$11+$G$10+$G$10</formula>
    </cfRule>
    <cfRule type="cellIs" dxfId="463" priority="3544" operator="greaterThanOrEqual">
      <formula>$G$11+$G$10</formula>
    </cfRule>
  </conditionalFormatting>
  <conditionalFormatting sqref="F6">
    <cfRule type="cellIs" dxfId="462" priority="3560" operator="equal">
      <formula>0</formula>
    </cfRule>
    <cfRule type="cellIs" dxfId="461" priority="3561" operator="greaterThanOrEqual">
      <formula>$M$11+$M$10+$M$10</formula>
    </cfRule>
    <cfRule type="cellIs" dxfId="460" priority="3562" operator="greaterThanOrEqual">
      <formula>$M$11+$M$10</formula>
    </cfRule>
  </conditionalFormatting>
  <conditionalFormatting sqref="F7">
    <cfRule type="cellIs" dxfId="459" priority="3563" operator="equal">
      <formula>0</formula>
    </cfRule>
    <cfRule type="cellIs" dxfId="458" priority="3564" operator="greaterThanOrEqual">
      <formula>$N$11+$N$10+$N$10</formula>
    </cfRule>
    <cfRule type="cellIs" dxfId="457" priority="3565" operator="greaterThanOrEqual">
      <formula>$N$11+$N$10</formula>
    </cfRule>
  </conditionalFormatting>
  <conditionalFormatting sqref="F9">
    <cfRule type="cellIs" dxfId="456" priority="3677" operator="equal">
      <formula>0</formula>
    </cfRule>
    <cfRule type="cellIs" dxfId="455" priority="3678" operator="greaterThanOrEqual">
      <formula>H$11+H$10+H$10</formula>
    </cfRule>
    <cfRule type="cellIs" dxfId="454" priority="3679" operator="greaterThanOrEqual">
      <formula>H$11+H$10</formula>
    </cfRule>
  </conditionalFormatting>
  <conditionalFormatting sqref="D13:D32">
    <cfRule type="cellIs" dxfId="453" priority="231" stopIfTrue="1" operator="equal">
      <formula>0</formula>
    </cfRule>
    <cfRule type="aboveAverage" dxfId="452" priority="232" stdDev="2"/>
    <cfRule type="aboveAverage" dxfId="451" priority="233" stdDev="1"/>
  </conditionalFormatting>
  <conditionalFormatting sqref="E13:E32">
    <cfRule type="cellIs" dxfId="450" priority="218" stopIfTrue="1" operator="equal">
      <formula>0</formula>
    </cfRule>
    <cfRule type="aboveAverage" dxfId="449" priority="219" stdDev="2"/>
    <cfRule type="aboveAverage" dxfId="448" priority="220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dxfId="447" priority="214" stopIfTrue="1" operator="equal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dxfId="446" priority="212" stopIfTrue="1" operator="equal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dxfId="445" priority="3887" operator="equal">
      <formula>0</formula>
    </cfRule>
    <cfRule type="cellIs" dxfId="444" priority="3888" operator="greaterThanOrEqual">
      <formula>$O$11+$O$10+$O$10</formula>
    </cfRule>
    <cfRule type="cellIs" dxfId="443" priority="3889" operator="greaterThanOrEqual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dxfId="442" priority="155" stopIfTrue="1" operator="equal">
      <formula>0</formula>
    </cfRule>
    <cfRule type="aboveAverage" dxfId="441" priority="156" stdDev="2"/>
    <cfRule type="aboveAverage" dxfId="440" priority="157" stdDev="1"/>
  </conditionalFormatting>
  <conditionalFormatting sqref="D9">
    <cfRule type="cellIs" dxfId="439" priority="150" operator="lessThanOrEqual">
      <formula>0</formula>
    </cfRule>
    <cfRule type="cellIs" dxfId="438" priority="151" operator="greaterThan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dxfId="437" priority="146" operator="equal">
      <formula>0</formula>
    </cfRule>
    <cfRule type="cellIs" dxfId="436" priority="147" operator="greaterThanOrEqual">
      <formula>$J$11+$J$10+$J$10</formula>
    </cfRule>
    <cfRule type="cellIs" dxfId="435" priority="148" operator="greaterThanOrEqual">
      <formula>$J$11+$J$10</formula>
    </cfRule>
  </conditionalFormatting>
  <conditionalFormatting sqref="F33">
    <cfRule type="cellIs" dxfId="434" priority="140" operator="equal">
      <formula>0</formula>
    </cfRule>
    <cfRule type="cellIs" dxfId="433" priority="141" operator="greaterThanOrEqual">
      <formula>F$11+F$10+F$10</formula>
    </cfRule>
    <cfRule type="cellIs" dxfId="432" priority="142" operator="greaterThanOrEqual">
      <formula>F$11+F$10</formula>
    </cfRule>
  </conditionalFormatting>
  <conditionalFormatting sqref="G33">
    <cfRule type="cellIs" dxfId="431" priority="82" operator="equal">
      <formula>0</formula>
    </cfRule>
    <cfRule type="cellIs" dxfId="430" priority="83" operator="greaterThanOrEqual">
      <formula>G$11+G$10+G$10</formula>
    </cfRule>
    <cfRule type="cellIs" dxfId="429" priority="84" operator="greaterThanOrEqual">
      <formula>G$11+G$10</formula>
    </cfRule>
  </conditionalFormatting>
  <conditionalFormatting sqref="H33">
    <cfRule type="cellIs" dxfId="428" priority="76" operator="equal">
      <formula>0</formula>
    </cfRule>
    <cfRule type="cellIs" dxfId="427" priority="77" operator="greaterThanOrEqual">
      <formula>H$11+H$10+H$10</formula>
    </cfRule>
    <cfRule type="cellIs" dxfId="426" priority="78" operator="greaterThanOrEqual">
      <formula>H$11+H$10</formula>
    </cfRule>
  </conditionalFormatting>
  <conditionalFormatting sqref="I33">
    <cfRule type="cellIs" dxfId="425" priority="70" operator="equal">
      <formula>0</formula>
    </cfRule>
    <cfRule type="cellIs" dxfId="424" priority="71" operator="greaterThanOrEqual">
      <formula>I$11+I$10+I$10</formula>
    </cfRule>
    <cfRule type="cellIs" dxfId="423" priority="72" operator="greaterThanOrEqual">
      <formula>I$11+I$10</formula>
    </cfRule>
  </conditionalFormatting>
  <conditionalFormatting sqref="J33">
    <cfRule type="cellIs" dxfId="422" priority="58" operator="equal">
      <formula>0</formula>
    </cfRule>
    <cfRule type="cellIs" dxfId="421" priority="59" operator="greaterThanOrEqual">
      <formula>J$11+J$10+J$10</formula>
    </cfRule>
    <cfRule type="cellIs" dxfId="420" priority="60" operator="greaterThanOrEqual">
      <formula>J$11+J$10</formula>
    </cfRule>
  </conditionalFormatting>
  <conditionalFormatting sqref="K33">
    <cfRule type="cellIs" dxfId="419" priority="52" operator="equal">
      <formula>0</formula>
    </cfRule>
    <cfRule type="cellIs" dxfId="418" priority="53" operator="greaterThanOrEqual">
      <formula>K$11+K$10+K$10</formula>
    </cfRule>
    <cfRule type="cellIs" dxfId="417" priority="54" operator="greaterThanOrEqual">
      <formula>K$11+K$10</formula>
    </cfRule>
  </conditionalFormatting>
  <conditionalFormatting sqref="L33">
    <cfRule type="cellIs" dxfId="416" priority="46" operator="equal">
      <formula>0</formula>
    </cfRule>
    <cfRule type="cellIs" dxfId="415" priority="47" operator="greaterThanOrEqual">
      <formula>L$11+L$10+L$10</formula>
    </cfRule>
    <cfRule type="cellIs" dxfId="414" priority="48" operator="greaterThanOrEqual">
      <formula>L$11+L$10</formula>
    </cfRule>
  </conditionalFormatting>
  <conditionalFormatting sqref="M33">
    <cfRule type="cellIs" dxfId="413" priority="40" operator="equal">
      <formula>0</formula>
    </cfRule>
    <cfRule type="cellIs" dxfId="412" priority="41" operator="greaterThanOrEqual">
      <formula>M$11+M$10+M$10</formula>
    </cfRule>
    <cfRule type="cellIs" dxfId="411" priority="42" operator="greaterThanOrEqual">
      <formula>M$11+M$10</formula>
    </cfRule>
  </conditionalFormatting>
  <conditionalFormatting sqref="N33">
    <cfRule type="cellIs" dxfId="410" priority="34" operator="equal">
      <formula>0</formula>
    </cfRule>
    <cfRule type="cellIs" dxfId="409" priority="35" operator="greaterThanOrEqual">
      <formula>N$11+N$10+N$10</formula>
    </cfRule>
    <cfRule type="cellIs" dxfId="408" priority="36" operator="greaterThanOrEqual">
      <formula>N$11+N$10</formula>
    </cfRule>
  </conditionalFormatting>
  <conditionalFormatting sqref="O33">
    <cfRule type="cellIs" dxfId="407" priority="28" operator="equal">
      <formula>0</formula>
    </cfRule>
    <cfRule type="cellIs" dxfId="406" priority="29" operator="greaterThanOrEqual">
      <formula>O$11+O$10+O$10</formula>
    </cfRule>
    <cfRule type="cellIs" dxfId="405" priority="30" operator="greaterThanOrEqual">
      <formula>O$11+O$10</formula>
    </cfRule>
  </conditionalFormatting>
  <conditionalFormatting sqref="P33">
    <cfRule type="cellIs" dxfId="404" priority="22" operator="equal">
      <formula>0</formula>
    </cfRule>
    <cfRule type="cellIs" dxfId="403" priority="23" operator="greaterThanOrEqual">
      <formula>P$11+P$10+P$10</formula>
    </cfRule>
    <cfRule type="cellIs" dxfId="402" priority="24" operator="greaterThanOrEqual">
      <formula>P$11+P$10</formula>
    </cfRule>
  </conditionalFormatting>
  <conditionalFormatting sqref="D33">
    <cfRule type="cellIs" dxfId="401" priority="16" operator="equal">
      <formula>0</formula>
    </cfRule>
    <cfRule type="cellIs" dxfId="400" priority="17" operator="greaterThanOrEqual">
      <formula>D$11+D$10+D$10</formula>
    </cfRule>
    <cfRule type="cellIs" dxfId="399" priority="18" operator="greaterThanOrEqual">
      <formula>D$11+D$10</formula>
    </cfRule>
  </conditionalFormatting>
  <conditionalFormatting sqref="E33">
    <cfRule type="cellIs" dxfId="398" priority="10" operator="equal">
      <formula>0</formula>
    </cfRule>
    <cfRule type="cellIs" dxfId="397" priority="11" operator="greaterThanOrEqual">
      <formula>E$11+E$10+E$10</formula>
    </cfRule>
    <cfRule type="cellIs" dxfId="396" priority="12" operator="greaterThanOrEqual">
      <formula>E$11+E$10</formula>
    </cfRule>
  </conditionalFormatting>
  <conditionalFormatting sqref="C33">
    <cfRule type="cellIs" dxfId="395" priority="4" operator="equal">
      <formula>0</formula>
    </cfRule>
    <cfRule type="cellIs" dxfId="394" priority="5" operator="greaterThanOrEqual">
      <formula>C$11+C$10+C$10</formula>
    </cfRule>
    <cfRule type="cellIs" dxfId="393" priority="6" operator="greaterThanOrEqual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dxfId="392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 xr:uid="{00000000-0004-0000-0200-000000000000}"/>
  </hyperlinks>
  <pageMargins left="0.7" right="0.7" top="0.75" bottom="0.75" header="0.3" footer="0.3"/>
  <pageSetup orientation="landscape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97" operator="between" id="{6FE79F17-82A6-4FAC-9541-90143A95EA99}">
            <xm:f>'Site Setup'!X$47</xm:f>
            <xm:f>C$11+C$10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1298" stopIfTrue="1" operator="lessThan" id="{6B3EEA7A-FFE3-451D-98AC-064DD9442E8B}">
            <xm:f>'Site Setup'!X$48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1299" stopIfTrue="1" operator="lessThan" id="{E12DD514-1ACE-4580-8DFE-012E3285C4EB}">
            <xm:f>'Site Setup'!X$47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B4</xm:sqref>
        </x14:conditionalFormatting>
        <x14:conditionalFormatting xmlns:xm="http://schemas.microsoft.com/office/excel/2006/main">
          <x14:cfRule type="cellIs" priority="485" stopIfTrue="1" operator="lessThan" id="{2D64D68C-36BA-494B-8B22-492293F75D89}">
            <xm:f>'Site Setup'!X$47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C13:E32</xm:sqref>
        </x14:conditionalFormatting>
        <x14:conditionalFormatting xmlns:xm="http://schemas.microsoft.com/office/excel/2006/main">
          <x14:cfRule type="cellIs" priority="483" operator="between" id="{BC35462A-4F0F-4CB3-8798-27AE769CF2C5}">
            <xm:f>'Site Setup'!X$47</xm:f>
            <xm:f>C$11+C$10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484" stopIfTrue="1" operator="lessThanOrEqual" id="{90D8B570-2EE7-4B3B-8131-14E5A320C050}">
            <xm:f>'Site Setup'!X$48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C13:E32</xm:sqref>
        </x14:conditionalFormatting>
        <x14:conditionalFormatting xmlns:xm="http://schemas.microsoft.com/office/excel/2006/main">
          <x14:cfRule type="cellIs" priority="3243" operator="lessThan" id="{A0D61A7F-3344-4D69-81CD-ADD2B3743B87}">
            <xm:f>'Site Setup'!$B$11</xm:f>
            <x14:dxf>
              <font>
                <strike val="0"/>
              </font>
              <fill>
                <patternFill>
                  <bgColor theme="0" tint="-4.9989318521683403E-2"/>
                </patternFill>
              </fill>
            </x14:dxf>
          </x14:cfRule>
          <xm:sqref>B13:B32</xm:sqref>
        </x14:conditionalFormatting>
        <x14:conditionalFormatting xmlns:xm="http://schemas.microsoft.com/office/excel/2006/main">
          <x14:cfRule type="cellIs" priority="3686" operator="between" id="{8A2D0383-27E3-4880-B3B1-7F5733F8F498}">
            <xm:f>'Site Setup'!$Y$47</xm:f>
            <xm:f>$F$11+$F$10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687" stopIfTrue="1" operator="lessThan" id="{43A55B72-3FEC-4E46-8CA8-4C112ED681B0}">
            <xm:f>'Site Setup'!$Y$48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688" stopIfTrue="1" operator="lessThan" id="{E111A2C8-64F6-4CD9-87FD-62D67066FA90}">
            <xm:f>'Site Setup'!$Y$47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3689" operator="between" id="{55FDABA8-802A-44D5-9C02-72C3A1A9B82F}">
            <xm:f>'Site Setup'!$Z$47</xm:f>
            <xm:f>$G$10+$G$11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690" stopIfTrue="1" operator="lessThan" id="{573E4EC2-ACEC-4DD7-9427-1F9E4B94A8F6}">
            <xm:f>'Site Setup'!$Z$48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691" stopIfTrue="1" operator="lessThan" id="{3D2E8CF3-7508-4A77-99B7-362AB87A19F4}">
            <xm:f>'Site Setup'!$Z$47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B6</xm:sqref>
        </x14:conditionalFormatting>
        <x14:conditionalFormatting xmlns:xm="http://schemas.microsoft.com/office/excel/2006/main">
          <x14:cfRule type="cellIs" priority="3692" stopIfTrue="1" operator="between" id="{931B8788-56A6-4B57-A3E1-8714873CE255}">
            <xm:f>'Site Setup'!$AA$47</xm:f>
            <xm:f>$H$11+$H$10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693" stopIfTrue="1" operator="lessThan" id="{C64C2228-7D34-411E-88C5-998A04222F68}">
            <xm:f>'Site Setup'!$AA$48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694" stopIfTrue="1" operator="lessThan" id="{E85A7701-F911-4D00-96E7-49769DDA7FC8}">
            <xm:f>'Site Setup'!$AA$47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cellIs" priority="3695" operator="between" id="{5FAA3EE8-CCDE-4EC6-9EF9-7CA5EB607287}">
            <xm:f>'Site Setup'!$AB$47</xm:f>
            <xm:f>$I$11+$I$10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696" stopIfTrue="1" operator="lessThan" id="{62EA5E90-89B8-4D95-91DC-C8FBF54E33FB}">
            <xm:f>'Site Setup'!$AB$48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697" stopIfTrue="1" operator="lessThan" id="{302A317F-A652-4017-8740-61F7553E6A2A}">
            <xm:f>'Site Setup'!$AB$47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B8</xm:sqref>
        </x14:conditionalFormatting>
        <x14:conditionalFormatting xmlns:xm="http://schemas.microsoft.com/office/excel/2006/main">
          <x14:cfRule type="cellIs" priority="3849" stopIfTrue="1" operator="lessThan" id="{2D64D68C-36BA-494B-8B22-492293F75D89}">
            <xm:f>'Site Setup'!V$47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F13:J32 F33:P33 C33</xm:sqref>
        </x14:conditionalFormatting>
        <x14:conditionalFormatting xmlns:xm="http://schemas.microsoft.com/office/excel/2006/main">
          <x14:cfRule type="cellIs" priority="3853" operator="between" id="{BC35462A-4F0F-4CB3-8798-27AE769CF2C5}">
            <xm:f>'Site Setup'!Y$47</xm:f>
            <xm:f>F$11+F$10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854" stopIfTrue="1" operator="lessThanOrEqual" id="{90D8B570-2EE7-4B3B-8131-14E5A320C050}">
            <xm:f>'Site Setup'!Y$48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F13:J32</xm:sqref>
        </x14:conditionalFormatting>
        <x14:conditionalFormatting xmlns:xm="http://schemas.microsoft.com/office/excel/2006/main">
          <x14:cfRule type="cellIs" priority="3863" operator="between" id="{75A2FD83-0A30-40BA-A1FA-2BA3184E9B3F}">
            <xm:f>'Site Setup'!AA$47</xm:f>
            <xm:f>H$11+H$10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864" stopIfTrue="1" operator="lessThan" id="{7FBBEB90-4A68-441A-8116-3992804AC8BD}">
            <xm:f>'Site Setup'!AA$48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865" stopIfTrue="1" operator="lessThan" id="{9B4555FC-2620-419F-BD51-9C1E7B5807AF}">
            <xm:f>'Site Setup'!AA$47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ellIs" priority="3899" operator="between" id="{1CDE02D1-4825-4874-9D3C-BE5E954EEFC3}">
            <xm:f>'Site Setup'!$AC$47</xm:f>
            <xm:f>$K$11+$K$10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00" stopIfTrue="1" operator="lessThan" id="{88103426-DD54-4CCE-8832-305B9016F101}">
            <xm:f>'Site Setup'!$AC$48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01" stopIfTrue="1" operator="lessThan" id="{387C5A30-D210-4C99-B6EC-725F6654CF38}">
            <xm:f>'Site Setup'!$AC$47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ellIs" priority="3902" operator="between" id="{41D0BF12-1AED-4D9D-8B4B-2F9824E622C8}">
            <xm:f>'Site Setup'!$AD$47</xm:f>
            <xm:f>$L$11+$L$10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03" stopIfTrue="1" operator="lessThan" id="{BD518EC1-D53A-4662-9D93-9771FF5379F1}">
            <xm:f>'Site Setup'!$AD$48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04" stopIfTrue="1" operator="lessThan" id="{87F11919-69AC-4828-8770-F249BEFB8FCB}">
            <xm:f>'Site Setup'!$AD$47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cellIs" priority="3905" operator="between" id="{F3A8B520-F92F-4C0C-9544-1DBD7E382C39}">
            <xm:f>'Site Setup'!$AE$47</xm:f>
            <xm:f>$M$11+$M$10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06" stopIfTrue="1" operator="lessThan" id="{9FB300DF-CE65-41E2-A3F3-6D1ADD057A91}">
            <xm:f>'Site Setup'!$AE$48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07" stopIfTrue="1" operator="lessThan" id="{09C64A69-621B-4F42-AD16-DBE10C2E8505}">
            <xm:f>'Site Setup'!$AE$47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3908" operator="between" id="{D093A03A-B24A-4FA5-B5EA-BDAE7800499A}">
            <xm:f>'Site Setup'!$AF$47</xm:f>
            <xm:f>$N$11+$N$10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09" stopIfTrue="1" operator="lessThan" id="{C1D012BB-1413-4AFD-9B14-A823B7258BA7}">
            <xm:f>'Site Setup'!$AF$48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10" stopIfTrue="1" operator="lessThan" id="{AD602BCB-7C7B-4A25-A564-5E84846BB513}">
            <xm:f>'Site Setup'!$AF$47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ellIs" priority="3911" operator="between" id="{C343A3B1-8444-4F88-A94B-5B4C13C5073C}">
            <xm:f>'Site Setup'!$AG$47</xm:f>
            <xm:f>$O$11+$O$10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12" stopIfTrue="1" operator="lessThan" id="{5DBD8500-30B4-4A43-BAD6-8A3721EF2003}">
            <xm:f>'Site Setup'!$AG$48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13" stopIfTrue="1" operator="lessThan" id="{3F24584D-7897-469F-8684-3B9BB790EDCD}">
            <xm:f>'Site Setup'!$AG$47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cellIs" priority="3915" stopIfTrue="1" operator="lessThan" id="{2D64D68C-36BA-494B-8B22-492293F75D89}">
            <xm:f>'Site Setup'!AC$47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K13:P32</xm:sqref>
        </x14:conditionalFormatting>
        <x14:conditionalFormatting xmlns:xm="http://schemas.microsoft.com/office/excel/2006/main">
          <x14:cfRule type="cellIs" priority="3919" operator="between" id="{BC35462A-4F0F-4CB3-8798-27AE769CF2C5}">
            <xm:f>'Site Setup'!AC$47</xm:f>
            <xm:f>K$11+K$10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20" stopIfTrue="1" operator="lessThanOrEqual" id="{90D8B570-2EE7-4B3B-8131-14E5A320C050}">
            <xm:f>'Site Setup'!AC$48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K13:P32</xm:sqref>
        </x14:conditionalFormatting>
        <x14:conditionalFormatting xmlns:xm="http://schemas.microsoft.com/office/excel/2006/main">
          <x14:cfRule type="cellIs" priority="152" operator="between" id="{3A93E4A5-C70C-4FCF-8400-5CD22699879E}">
            <xm:f>'Site Setup'!$AC$47</xm:f>
            <xm:f>$J$11+$J$10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153" stopIfTrue="1" operator="lessThan" id="{EEC5369F-97FF-4F8B-A000-528644A949FA}">
            <xm:f>'Site Setup'!$AC$48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154" stopIfTrue="1" operator="lessThan" id="{E50EC134-B510-4433-BB03-81F30EE78B08}">
            <xm:f>'Site Setup'!$AC$47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cellIs" priority="3932" stopIfTrue="1" operator="lessThan" id="{C0541F99-D915-43E4-A556-B3E40BEBBAB0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Q13:AQ32</xm:sqref>
        </x14:conditionalFormatting>
        <x14:conditionalFormatting xmlns:xm="http://schemas.microsoft.com/office/excel/2006/main">
          <x14:cfRule type="cellIs" priority="3933" operator="between" id="{C759C8E2-656D-453C-9036-814D1603F5DC}">
            <xm:f>'Site Setup'!$AJ$47</xm:f>
            <xm:f>Q$11+Q$10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34" stopIfTrue="1" operator="lessThanOrEqual" id="{5C86F48B-A44C-43B7-BCF0-0D342CA90274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Q13:AQ32</xm:sqref>
        </x14:conditionalFormatting>
        <x14:conditionalFormatting xmlns:xm="http://schemas.microsoft.com/office/excel/2006/main">
          <x14:cfRule type="cellIs" priority="3935" operator="between" id="{C2E7F37A-4AA2-4106-B096-67360255D507}">
            <xm:f>'Site Setup'!$AJ$47</xm:f>
            <xm:f>Q$11+Q$10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36" stopIfTrue="1" operator="lessThan" id="{53F2D6A5-16F9-43B9-A744-94B79D6F69EB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37" stopIfTrue="1" operator="lessThan" id="{5D5BEC55-D753-45A6-8C7E-E1609716CBAB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Q33:AQ33</xm:sqref>
        </x14:conditionalFormatting>
        <x14:conditionalFormatting xmlns:xm="http://schemas.microsoft.com/office/excel/2006/main">
          <x14:cfRule type="cellIs" priority="143" operator="between" id="{A8DE10CD-BD64-44D8-B8C9-2225813081A2}">
            <xm:f>'Site Setup'!V$47</xm:f>
            <xm:f>C$11+C$10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144" stopIfTrue="1" operator="lessThan" id="{BF6145B2-4966-4263-A914-BE471B24AC1F}">
            <xm:f>'Site Setup'!V$48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F33:P33 C33</xm:sqref>
        </x14:conditionalFormatting>
        <x14:conditionalFormatting xmlns:xm="http://schemas.microsoft.com/office/excel/2006/main">
          <x14:cfRule type="cellIs" priority="19" operator="between" id="{75A4D464-A098-4B8C-A40E-96E76633B6B2}">
            <xm:f>'Site Setup'!$AJ$47</xm:f>
            <xm:f>D$11+D$10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20" stopIfTrue="1" operator="lessThan" id="{8E3E9FAF-6D52-4767-83C2-602364AEF3C3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21" stopIfTrue="1" operator="lessThan" id="{9D3A2459-A95C-43BC-8973-371A8B8D67B4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D33</xm:sqref>
        </x14:conditionalFormatting>
        <x14:conditionalFormatting xmlns:xm="http://schemas.microsoft.com/office/excel/2006/main">
          <x14:cfRule type="cellIs" priority="13" operator="between" id="{33CF1E8B-60D4-4D5B-8A7C-D392459C9DDD}">
            <xm:f>'Site Setup'!$AJ$47</xm:f>
            <xm:f>E$11+E$10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14" stopIfTrue="1" operator="lessThan" id="{FD14D689-7108-40AE-9D5E-56468C0F740E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15" stopIfTrue="1" operator="lessThan" id="{6AC6A2AF-2B6A-4F05-B442-833D4010317F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E33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5097A"/>
  </sheetPr>
  <dimension ref="A1:OH13"/>
  <sheetViews>
    <sheetView workbookViewId="0">
      <selection sqref="A1:XFD1048576"/>
    </sheetView>
  </sheetViews>
  <sheetFormatPr defaultColWidth="9.140625" defaultRowHeight="15" x14ac:dyDescent="0.25"/>
  <cols>
    <col min="1" max="16384" width="9.140625" style="533"/>
  </cols>
  <sheetData>
    <row r="1" spans="1:398" x14ac:dyDescent="0.25">
      <c r="A1" s="533" t="s">
        <v>244</v>
      </c>
      <c r="B1" s="533" t="s">
        <v>625</v>
      </c>
      <c r="C1" s="533" t="s">
        <v>626</v>
      </c>
      <c r="D1" s="533" t="s">
        <v>627</v>
      </c>
      <c r="E1" s="533" t="s">
        <v>628</v>
      </c>
      <c r="F1" s="533" t="s">
        <v>629</v>
      </c>
      <c r="G1" s="533" t="s">
        <v>630</v>
      </c>
      <c r="H1" s="533" t="s">
        <v>631</v>
      </c>
      <c r="I1" s="533" t="s">
        <v>632</v>
      </c>
      <c r="J1" s="533" t="s">
        <v>633</v>
      </c>
      <c r="K1" s="533" t="s">
        <v>634</v>
      </c>
      <c r="L1" s="533" t="s">
        <v>635</v>
      </c>
      <c r="M1" s="533" t="s">
        <v>636</v>
      </c>
      <c r="N1" s="533" t="s">
        <v>637</v>
      </c>
      <c r="O1" s="533" t="s">
        <v>638</v>
      </c>
      <c r="P1" s="533" t="s">
        <v>639</v>
      </c>
      <c r="Q1" s="533" t="s">
        <v>640</v>
      </c>
      <c r="R1" s="533" t="s">
        <v>641</v>
      </c>
      <c r="S1" s="533" t="s">
        <v>642</v>
      </c>
      <c r="T1" s="533" t="s">
        <v>643</v>
      </c>
      <c r="U1" s="533" t="s">
        <v>644</v>
      </c>
      <c r="V1" s="533" t="s">
        <v>645</v>
      </c>
      <c r="W1" s="533" t="s">
        <v>646</v>
      </c>
      <c r="X1" s="533" t="s">
        <v>647</v>
      </c>
      <c r="Y1" s="533" t="s">
        <v>648</v>
      </c>
      <c r="Z1" s="533" t="s">
        <v>649</v>
      </c>
      <c r="AA1" s="533" t="s">
        <v>650</v>
      </c>
      <c r="AB1" s="533" t="s">
        <v>651</v>
      </c>
      <c r="AC1" s="533" t="s">
        <v>652</v>
      </c>
      <c r="AD1" s="533" t="s">
        <v>653</v>
      </c>
      <c r="AE1" s="533" t="s">
        <v>654</v>
      </c>
      <c r="AF1" s="533" t="s">
        <v>655</v>
      </c>
      <c r="AG1" s="533" t="s">
        <v>656</v>
      </c>
      <c r="AH1" s="533" t="s">
        <v>657</v>
      </c>
      <c r="AI1" s="533" t="s">
        <v>658</v>
      </c>
      <c r="AJ1" s="533" t="s">
        <v>659</v>
      </c>
      <c r="AK1" s="533" t="s">
        <v>660</v>
      </c>
      <c r="AL1" s="533" t="s">
        <v>661</v>
      </c>
      <c r="AM1" s="533" t="s">
        <v>662</v>
      </c>
      <c r="AN1" s="533" t="s">
        <v>663</v>
      </c>
      <c r="AO1" s="533" t="s">
        <v>664</v>
      </c>
      <c r="AP1" s="533" t="s">
        <v>665</v>
      </c>
      <c r="AQ1" s="533" t="s">
        <v>666</v>
      </c>
      <c r="AR1" s="533" t="s">
        <v>667</v>
      </c>
      <c r="AS1" s="533" t="s">
        <v>668</v>
      </c>
      <c r="AT1" s="533" t="s">
        <v>669</v>
      </c>
      <c r="AU1" s="533" t="s">
        <v>670</v>
      </c>
      <c r="AV1" s="533" t="s">
        <v>671</v>
      </c>
      <c r="AW1" s="533" t="s">
        <v>672</v>
      </c>
      <c r="AX1" s="533" t="s">
        <v>673</v>
      </c>
      <c r="AY1" s="533" t="s">
        <v>674</v>
      </c>
      <c r="AZ1" s="533" t="s">
        <v>675</v>
      </c>
      <c r="BA1" s="533" t="s">
        <v>676</v>
      </c>
      <c r="BB1" s="533" t="s">
        <v>677</v>
      </c>
      <c r="BC1" s="533" t="s">
        <v>678</v>
      </c>
      <c r="BD1" s="533" t="s">
        <v>679</v>
      </c>
      <c r="BE1" s="533" t="s">
        <v>680</v>
      </c>
      <c r="BF1" s="533" t="s">
        <v>681</v>
      </c>
      <c r="BG1" s="533" t="s">
        <v>682</v>
      </c>
      <c r="BH1" s="533" t="s">
        <v>683</v>
      </c>
      <c r="BI1" s="533" t="s">
        <v>684</v>
      </c>
      <c r="BJ1" s="533" t="s">
        <v>685</v>
      </c>
      <c r="BK1" s="533" t="s">
        <v>686</v>
      </c>
      <c r="BL1" s="533" t="s">
        <v>687</v>
      </c>
      <c r="BM1" s="533" t="s">
        <v>688</v>
      </c>
      <c r="BN1" s="533" t="s">
        <v>689</v>
      </c>
      <c r="BO1" s="533" t="s">
        <v>690</v>
      </c>
      <c r="BP1" s="533" t="s">
        <v>691</v>
      </c>
      <c r="BQ1" s="533" t="s">
        <v>692</v>
      </c>
      <c r="BR1" s="533" t="s">
        <v>693</v>
      </c>
      <c r="BS1" s="533" t="s">
        <v>694</v>
      </c>
      <c r="BT1" s="533" t="s">
        <v>695</v>
      </c>
      <c r="BU1" s="533" t="s">
        <v>696</v>
      </c>
      <c r="BV1" s="533" t="s">
        <v>697</v>
      </c>
      <c r="BW1" s="533" t="s">
        <v>698</v>
      </c>
      <c r="BX1" s="533" t="s">
        <v>699</v>
      </c>
      <c r="BY1" s="533" t="s">
        <v>700</v>
      </c>
      <c r="BZ1" s="533" t="s">
        <v>701</v>
      </c>
      <c r="CA1" s="533" t="s">
        <v>702</v>
      </c>
      <c r="CB1" s="533" t="s">
        <v>703</v>
      </c>
      <c r="CC1" s="533" t="s">
        <v>704</v>
      </c>
      <c r="CD1" s="533" t="s">
        <v>705</v>
      </c>
      <c r="CE1" s="533" t="s">
        <v>706</v>
      </c>
      <c r="CF1" s="533" t="s">
        <v>707</v>
      </c>
      <c r="CG1" s="533" t="s">
        <v>708</v>
      </c>
      <c r="CH1" s="533" t="s">
        <v>709</v>
      </c>
      <c r="CI1" s="533" t="s">
        <v>710</v>
      </c>
      <c r="CJ1" s="533" t="s">
        <v>711</v>
      </c>
      <c r="CK1" s="533" t="s">
        <v>712</v>
      </c>
      <c r="CL1" s="533" t="s">
        <v>713</v>
      </c>
      <c r="CM1" s="533" t="s">
        <v>714</v>
      </c>
      <c r="CN1" s="533" t="s">
        <v>715</v>
      </c>
      <c r="CO1" s="533" t="s">
        <v>716</v>
      </c>
      <c r="CP1" s="533" t="s">
        <v>717</v>
      </c>
      <c r="CQ1" s="533" t="s">
        <v>718</v>
      </c>
      <c r="CR1" s="533" t="s">
        <v>719</v>
      </c>
      <c r="CS1" s="533" t="s">
        <v>720</v>
      </c>
      <c r="CT1" s="533" t="s">
        <v>721</v>
      </c>
      <c r="CU1" s="533" t="s">
        <v>722</v>
      </c>
      <c r="CV1" s="533" t="s">
        <v>723</v>
      </c>
      <c r="CW1" s="533" t="s">
        <v>724</v>
      </c>
      <c r="CX1" s="533" t="s">
        <v>725</v>
      </c>
      <c r="CY1" s="533" t="s">
        <v>726</v>
      </c>
      <c r="CZ1" s="533" t="s">
        <v>727</v>
      </c>
      <c r="DA1" s="533" t="s">
        <v>728</v>
      </c>
      <c r="DB1" s="533" t="s">
        <v>729</v>
      </c>
      <c r="DC1" s="533" t="s">
        <v>730</v>
      </c>
      <c r="DD1" s="533" t="s">
        <v>731</v>
      </c>
      <c r="DE1" s="533" t="s">
        <v>732</v>
      </c>
      <c r="DF1" s="533" t="s">
        <v>733</v>
      </c>
      <c r="DG1" s="533" t="s">
        <v>734</v>
      </c>
      <c r="DH1" s="533" t="s">
        <v>735</v>
      </c>
      <c r="DI1" s="533" t="s">
        <v>736</v>
      </c>
      <c r="DJ1" s="533" t="s">
        <v>737</v>
      </c>
      <c r="DK1" s="533" t="s">
        <v>738</v>
      </c>
      <c r="DL1" s="533" t="s">
        <v>739</v>
      </c>
      <c r="DM1" s="533" t="s">
        <v>740</v>
      </c>
      <c r="DN1" s="533" t="s">
        <v>741</v>
      </c>
      <c r="DO1" s="533" t="s">
        <v>742</v>
      </c>
      <c r="DP1" s="533" t="s">
        <v>743</v>
      </c>
      <c r="DQ1" s="533" t="s">
        <v>744</v>
      </c>
      <c r="DR1" s="533" t="s">
        <v>745</v>
      </c>
      <c r="DS1" s="533" t="s">
        <v>746</v>
      </c>
      <c r="DT1" s="533" t="s">
        <v>747</v>
      </c>
      <c r="DU1" s="533" t="s">
        <v>748</v>
      </c>
      <c r="DV1" s="533" t="s">
        <v>749</v>
      </c>
      <c r="DW1" s="533" t="s">
        <v>750</v>
      </c>
      <c r="DX1" s="533" t="s">
        <v>751</v>
      </c>
      <c r="DY1" s="533" t="s">
        <v>752</v>
      </c>
      <c r="DZ1" s="533" t="s">
        <v>753</v>
      </c>
      <c r="EA1" s="533" t="s">
        <v>754</v>
      </c>
      <c r="EB1" s="533" t="s">
        <v>755</v>
      </c>
      <c r="EC1" s="533" t="s">
        <v>756</v>
      </c>
      <c r="ED1" s="533" t="s">
        <v>757</v>
      </c>
      <c r="EE1" s="533" t="s">
        <v>758</v>
      </c>
      <c r="EF1" s="533" t="s">
        <v>759</v>
      </c>
      <c r="EG1" s="533" t="s">
        <v>760</v>
      </c>
      <c r="EH1" s="533" t="s">
        <v>761</v>
      </c>
      <c r="EI1" s="533" t="s">
        <v>762</v>
      </c>
      <c r="EJ1" s="533" t="s">
        <v>763</v>
      </c>
      <c r="EK1" s="533" t="s">
        <v>764</v>
      </c>
      <c r="EL1" s="533" t="s">
        <v>765</v>
      </c>
      <c r="EM1" s="533" t="s">
        <v>766</v>
      </c>
      <c r="EN1" s="533" t="s">
        <v>767</v>
      </c>
      <c r="EO1" s="533" t="s">
        <v>768</v>
      </c>
      <c r="EP1" s="533" t="s">
        <v>769</v>
      </c>
      <c r="EQ1" s="533" t="s">
        <v>770</v>
      </c>
      <c r="ER1" s="533" t="s">
        <v>771</v>
      </c>
      <c r="ES1" s="533" t="s">
        <v>772</v>
      </c>
      <c r="ET1" s="533" t="s">
        <v>773</v>
      </c>
      <c r="EU1" s="533" t="s">
        <v>774</v>
      </c>
      <c r="EV1" s="533" t="s">
        <v>775</v>
      </c>
      <c r="EW1" s="533" t="s">
        <v>776</v>
      </c>
      <c r="EX1" s="533" t="s">
        <v>777</v>
      </c>
      <c r="EY1" s="533" t="s">
        <v>778</v>
      </c>
      <c r="EZ1" s="533" t="s">
        <v>779</v>
      </c>
      <c r="FA1" s="533" t="s">
        <v>780</v>
      </c>
      <c r="FB1" s="533" t="s">
        <v>781</v>
      </c>
      <c r="FC1" s="533" t="s">
        <v>782</v>
      </c>
      <c r="FD1" s="533" t="s">
        <v>783</v>
      </c>
      <c r="FE1" s="533" t="s">
        <v>784</v>
      </c>
      <c r="FF1" s="533" t="s">
        <v>785</v>
      </c>
      <c r="FG1" s="533" t="s">
        <v>786</v>
      </c>
      <c r="FH1" s="533" t="s">
        <v>787</v>
      </c>
      <c r="FI1" s="533" t="s">
        <v>788</v>
      </c>
      <c r="FJ1" s="533" t="s">
        <v>789</v>
      </c>
      <c r="FK1" s="533" t="s">
        <v>790</v>
      </c>
      <c r="FL1" s="533" t="s">
        <v>791</v>
      </c>
      <c r="FM1" s="533" t="s">
        <v>792</v>
      </c>
      <c r="FN1" s="533" t="s">
        <v>793</v>
      </c>
      <c r="FO1" s="533" t="s">
        <v>794</v>
      </c>
      <c r="FP1" s="533" t="s">
        <v>795</v>
      </c>
      <c r="FQ1" s="533" t="s">
        <v>796</v>
      </c>
      <c r="FR1" s="533" t="s">
        <v>797</v>
      </c>
      <c r="FS1" s="533" t="s">
        <v>798</v>
      </c>
      <c r="FT1" s="533" t="s">
        <v>799</v>
      </c>
      <c r="FU1" s="533" t="s">
        <v>800</v>
      </c>
      <c r="FV1" s="533" t="s">
        <v>801</v>
      </c>
      <c r="FW1" s="533" t="s">
        <v>802</v>
      </c>
      <c r="FX1" s="533" t="s">
        <v>803</v>
      </c>
      <c r="FY1" s="533" t="s">
        <v>804</v>
      </c>
      <c r="FZ1" s="533" t="s">
        <v>805</v>
      </c>
      <c r="GA1" s="533" t="s">
        <v>806</v>
      </c>
      <c r="GB1" s="533" t="s">
        <v>807</v>
      </c>
      <c r="GC1" s="533" t="s">
        <v>808</v>
      </c>
      <c r="GD1" s="533" t="s">
        <v>809</v>
      </c>
      <c r="GE1" s="533" t="s">
        <v>810</v>
      </c>
      <c r="GF1" s="533" t="s">
        <v>811</v>
      </c>
      <c r="GG1" s="533" t="s">
        <v>812</v>
      </c>
      <c r="GH1" s="533" t="s">
        <v>813</v>
      </c>
      <c r="GI1" s="533" t="s">
        <v>814</v>
      </c>
      <c r="GJ1" s="533" t="s">
        <v>815</v>
      </c>
      <c r="GK1" s="533" t="s">
        <v>816</v>
      </c>
      <c r="GL1" s="533" t="s">
        <v>817</v>
      </c>
      <c r="GM1" s="533" t="s">
        <v>818</v>
      </c>
      <c r="GN1" s="533" t="s">
        <v>819</v>
      </c>
      <c r="GO1" s="533" t="s">
        <v>820</v>
      </c>
      <c r="GP1" s="533" t="s">
        <v>821</v>
      </c>
      <c r="GQ1" s="533" t="s">
        <v>822</v>
      </c>
      <c r="GR1" s="533" t="s">
        <v>823</v>
      </c>
      <c r="GS1" s="533" t="s">
        <v>824</v>
      </c>
      <c r="GT1" s="533" t="s">
        <v>825</v>
      </c>
      <c r="GU1" s="533" t="s">
        <v>826</v>
      </c>
      <c r="GV1" s="533" t="s">
        <v>827</v>
      </c>
      <c r="GW1" s="533" t="s">
        <v>828</v>
      </c>
      <c r="GX1" s="533" t="s">
        <v>829</v>
      </c>
      <c r="GY1" s="533" t="s">
        <v>830</v>
      </c>
      <c r="GZ1" s="533" t="s">
        <v>831</v>
      </c>
      <c r="HA1" s="533" t="s">
        <v>832</v>
      </c>
      <c r="HB1" s="533" t="s">
        <v>833</v>
      </c>
      <c r="HC1" s="533" t="s">
        <v>834</v>
      </c>
      <c r="HD1" s="533" t="s">
        <v>835</v>
      </c>
      <c r="HE1" s="533" t="s">
        <v>836</v>
      </c>
      <c r="HF1" s="533" t="s">
        <v>837</v>
      </c>
      <c r="HG1" s="533" t="s">
        <v>838</v>
      </c>
      <c r="HH1" s="533" t="s">
        <v>839</v>
      </c>
      <c r="HI1" s="533" t="s">
        <v>840</v>
      </c>
      <c r="HJ1" s="533" t="s">
        <v>841</v>
      </c>
      <c r="HK1" s="533" t="s">
        <v>842</v>
      </c>
      <c r="HL1" s="533" t="s">
        <v>843</v>
      </c>
      <c r="HM1" s="533" t="s">
        <v>844</v>
      </c>
      <c r="HN1" s="533" t="s">
        <v>845</v>
      </c>
      <c r="HO1" s="533" t="s">
        <v>846</v>
      </c>
      <c r="HP1" s="533" t="s">
        <v>847</v>
      </c>
      <c r="HQ1" s="533" t="s">
        <v>848</v>
      </c>
      <c r="HR1" s="533" t="s">
        <v>849</v>
      </c>
      <c r="HS1" s="533" t="s">
        <v>850</v>
      </c>
      <c r="HT1" s="533" t="s">
        <v>851</v>
      </c>
      <c r="HU1" s="533" t="s">
        <v>852</v>
      </c>
      <c r="HV1" s="533" t="s">
        <v>853</v>
      </c>
      <c r="HW1" s="533" t="s">
        <v>854</v>
      </c>
      <c r="HX1" s="533" t="s">
        <v>855</v>
      </c>
      <c r="HY1" s="533" t="s">
        <v>856</v>
      </c>
      <c r="HZ1" s="533" t="s">
        <v>857</v>
      </c>
      <c r="IA1" s="533" t="s">
        <v>858</v>
      </c>
      <c r="IB1" s="533" t="s">
        <v>859</v>
      </c>
      <c r="IC1" s="533" t="s">
        <v>860</v>
      </c>
      <c r="ID1" s="533" t="s">
        <v>861</v>
      </c>
      <c r="IE1" s="533" t="s">
        <v>862</v>
      </c>
      <c r="IF1" s="533" t="s">
        <v>863</v>
      </c>
      <c r="IG1" s="533" t="s">
        <v>864</v>
      </c>
      <c r="IH1" s="533" t="s">
        <v>865</v>
      </c>
      <c r="II1" s="533" t="s">
        <v>866</v>
      </c>
      <c r="IJ1" s="533" t="s">
        <v>867</v>
      </c>
      <c r="IK1" s="533" t="s">
        <v>868</v>
      </c>
      <c r="IL1" s="533" t="s">
        <v>869</v>
      </c>
      <c r="IM1" s="533" t="s">
        <v>870</v>
      </c>
      <c r="IN1" s="533" t="s">
        <v>871</v>
      </c>
      <c r="IO1" s="533" t="s">
        <v>872</v>
      </c>
      <c r="IP1" s="533" t="s">
        <v>873</v>
      </c>
      <c r="IQ1" s="533" t="s">
        <v>874</v>
      </c>
      <c r="IR1" s="533" t="s">
        <v>875</v>
      </c>
      <c r="IS1" s="533" t="s">
        <v>876</v>
      </c>
      <c r="IT1" s="533" t="s">
        <v>877</v>
      </c>
      <c r="IU1" s="533" t="s">
        <v>878</v>
      </c>
      <c r="IV1" s="533" t="s">
        <v>879</v>
      </c>
      <c r="IW1" s="533" t="s">
        <v>880</v>
      </c>
      <c r="IX1" s="533" t="s">
        <v>881</v>
      </c>
      <c r="IY1" s="533" t="s">
        <v>882</v>
      </c>
      <c r="IZ1" s="533" t="s">
        <v>883</v>
      </c>
      <c r="JA1" s="533" t="s">
        <v>884</v>
      </c>
      <c r="JB1" s="533" t="s">
        <v>885</v>
      </c>
      <c r="JC1" s="533" t="s">
        <v>886</v>
      </c>
      <c r="JD1" s="533" t="s">
        <v>887</v>
      </c>
      <c r="JE1" s="533" t="s">
        <v>888</v>
      </c>
      <c r="JF1" s="533" t="s">
        <v>889</v>
      </c>
      <c r="JG1" s="533" t="s">
        <v>890</v>
      </c>
      <c r="JH1" s="533" t="s">
        <v>891</v>
      </c>
      <c r="JI1" s="533" t="s">
        <v>892</v>
      </c>
      <c r="JJ1" s="533" t="s">
        <v>893</v>
      </c>
      <c r="JK1" s="533" t="s">
        <v>894</v>
      </c>
      <c r="JL1" s="533" t="s">
        <v>895</v>
      </c>
      <c r="JM1" s="533" t="s">
        <v>896</v>
      </c>
      <c r="JN1" s="533" t="s">
        <v>897</v>
      </c>
      <c r="JO1" s="533" t="s">
        <v>898</v>
      </c>
      <c r="JP1" s="533" t="s">
        <v>899</v>
      </c>
      <c r="JQ1" s="533" t="s">
        <v>900</v>
      </c>
      <c r="JR1" s="533" t="s">
        <v>901</v>
      </c>
      <c r="JS1" s="533" t="s">
        <v>902</v>
      </c>
      <c r="JT1" s="533" t="s">
        <v>903</v>
      </c>
      <c r="JU1" s="533" t="s">
        <v>904</v>
      </c>
      <c r="JV1" s="533" t="s">
        <v>905</v>
      </c>
      <c r="JW1" s="533" t="s">
        <v>906</v>
      </c>
      <c r="JX1" s="533" t="s">
        <v>907</v>
      </c>
      <c r="JY1" s="533" t="s">
        <v>908</v>
      </c>
      <c r="JZ1" s="533" t="s">
        <v>909</v>
      </c>
      <c r="KA1" s="533" t="s">
        <v>910</v>
      </c>
      <c r="KB1" s="533" t="s">
        <v>911</v>
      </c>
      <c r="KC1" s="533" t="s">
        <v>912</v>
      </c>
      <c r="KD1" s="533" t="s">
        <v>913</v>
      </c>
      <c r="KE1" s="533" t="s">
        <v>914</v>
      </c>
      <c r="KF1" s="533" t="s">
        <v>915</v>
      </c>
      <c r="KG1" s="533" t="s">
        <v>916</v>
      </c>
      <c r="KH1" s="533" t="s">
        <v>917</v>
      </c>
      <c r="KI1" s="533" t="s">
        <v>918</v>
      </c>
      <c r="KJ1" s="533" t="s">
        <v>919</v>
      </c>
      <c r="KK1" s="533" t="s">
        <v>920</v>
      </c>
      <c r="KL1" s="533" t="s">
        <v>921</v>
      </c>
      <c r="KM1" s="533" t="s">
        <v>922</v>
      </c>
      <c r="KN1" s="533" t="s">
        <v>923</v>
      </c>
      <c r="KO1" s="533" t="s">
        <v>924</v>
      </c>
      <c r="KP1" s="533" t="s">
        <v>925</v>
      </c>
      <c r="KQ1" s="533" t="s">
        <v>926</v>
      </c>
      <c r="KR1" s="533" t="s">
        <v>927</v>
      </c>
      <c r="KS1" s="533" t="s">
        <v>928</v>
      </c>
      <c r="KT1" s="533" t="s">
        <v>929</v>
      </c>
      <c r="KU1" s="533" t="s">
        <v>930</v>
      </c>
      <c r="KV1" s="533" t="s">
        <v>931</v>
      </c>
      <c r="KW1" s="533" t="s">
        <v>932</v>
      </c>
      <c r="KX1" s="533" t="s">
        <v>933</v>
      </c>
      <c r="KY1" s="533" t="s">
        <v>934</v>
      </c>
      <c r="KZ1" s="533" t="s">
        <v>935</v>
      </c>
      <c r="LA1" s="533" t="s">
        <v>936</v>
      </c>
      <c r="LB1" s="533" t="s">
        <v>937</v>
      </c>
      <c r="LC1" s="533" t="s">
        <v>938</v>
      </c>
      <c r="LD1" s="533" t="s">
        <v>939</v>
      </c>
      <c r="LE1" s="533" t="s">
        <v>940</v>
      </c>
      <c r="LF1" s="533" t="s">
        <v>941</v>
      </c>
      <c r="LG1" s="533" t="s">
        <v>942</v>
      </c>
      <c r="LH1" s="533" t="s">
        <v>943</v>
      </c>
      <c r="LI1" s="533" t="s">
        <v>944</v>
      </c>
      <c r="LJ1" s="533" t="s">
        <v>945</v>
      </c>
      <c r="LK1" s="533" t="s">
        <v>946</v>
      </c>
      <c r="LL1" s="533" t="s">
        <v>947</v>
      </c>
      <c r="LM1" s="533" t="s">
        <v>948</v>
      </c>
      <c r="LN1" s="533" t="s">
        <v>949</v>
      </c>
      <c r="LO1" s="533" t="s">
        <v>950</v>
      </c>
      <c r="LP1" s="533" t="s">
        <v>951</v>
      </c>
      <c r="LQ1" s="533" t="s">
        <v>952</v>
      </c>
      <c r="LR1" s="533" t="s">
        <v>953</v>
      </c>
      <c r="LS1" s="533" t="s">
        <v>954</v>
      </c>
      <c r="LT1" s="533" t="s">
        <v>955</v>
      </c>
      <c r="LU1" s="533" t="s">
        <v>956</v>
      </c>
      <c r="LV1" s="533" t="s">
        <v>957</v>
      </c>
      <c r="LW1" s="533" t="s">
        <v>958</v>
      </c>
      <c r="LX1" s="533" t="s">
        <v>959</v>
      </c>
      <c r="LY1" s="533" t="s">
        <v>960</v>
      </c>
      <c r="LZ1" s="533" t="s">
        <v>961</v>
      </c>
      <c r="MA1" s="533" t="s">
        <v>962</v>
      </c>
      <c r="MB1" s="533" t="s">
        <v>963</v>
      </c>
      <c r="MC1" s="533" t="s">
        <v>964</v>
      </c>
      <c r="MD1" s="533" t="s">
        <v>965</v>
      </c>
      <c r="ME1" s="533" t="s">
        <v>966</v>
      </c>
      <c r="MF1" s="533" t="s">
        <v>967</v>
      </c>
      <c r="MG1" s="533" t="s">
        <v>968</v>
      </c>
      <c r="MH1" s="533" t="s">
        <v>969</v>
      </c>
      <c r="MI1" s="533" t="s">
        <v>970</v>
      </c>
      <c r="MJ1" s="533" t="s">
        <v>971</v>
      </c>
      <c r="MK1" s="533" t="s">
        <v>972</v>
      </c>
      <c r="ML1" s="533" t="s">
        <v>973</v>
      </c>
      <c r="MM1" s="533" t="s">
        <v>974</v>
      </c>
      <c r="MN1" s="533" t="s">
        <v>975</v>
      </c>
      <c r="MO1" s="533" t="s">
        <v>976</v>
      </c>
      <c r="MP1" s="533" t="s">
        <v>977</v>
      </c>
      <c r="MQ1" s="533" t="s">
        <v>978</v>
      </c>
      <c r="MR1" s="533" t="s">
        <v>979</v>
      </c>
      <c r="MS1" s="533" t="s">
        <v>980</v>
      </c>
      <c r="MT1" s="533" t="s">
        <v>981</v>
      </c>
      <c r="MU1" s="533" t="s">
        <v>982</v>
      </c>
      <c r="MV1" s="533" t="s">
        <v>983</v>
      </c>
      <c r="MW1" s="533" t="s">
        <v>984</v>
      </c>
      <c r="MX1" s="533" t="s">
        <v>985</v>
      </c>
      <c r="MY1" s="533" t="s">
        <v>986</v>
      </c>
      <c r="MZ1" s="533" t="s">
        <v>987</v>
      </c>
      <c r="NA1" s="533" t="s">
        <v>988</v>
      </c>
      <c r="NB1" s="533" t="s">
        <v>989</v>
      </c>
      <c r="NC1" s="533" t="s">
        <v>990</v>
      </c>
      <c r="ND1" s="533" t="s">
        <v>991</v>
      </c>
      <c r="NE1" s="533" t="s">
        <v>553</v>
      </c>
      <c r="NF1" s="533" t="s">
        <v>554</v>
      </c>
      <c r="NG1" s="533" t="s">
        <v>555</v>
      </c>
      <c r="NH1" s="533" t="s">
        <v>556</v>
      </c>
      <c r="NI1" s="533" t="s">
        <v>557</v>
      </c>
      <c r="NJ1" s="533" t="s">
        <v>558</v>
      </c>
      <c r="NK1" s="533" t="s">
        <v>559</v>
      </c>
      <c r="NL1" s="533" t="s">
        <v>560</v>
      </c>
      <c r="NM1" s="533" t="s">
        <v>561</v>
      </c>
      <c r="NN1" s="533" t="s">
        <v>562</v>
      </c>
      <c r="NO1" s="533" t="s">
        <v>563</v>
      </c>
      <c r="NP1" s="533" t="s">
        <v>564</v>
      </c>
      <c r="NQ1" s="533" t="s">
        <v>565</v>
      </c>
      <c r="NR1" s="533" t="s">
        <v>566</v>
      </c>
      <c r="NS1" s="533" t="s">
        <v>567</v>
      </c>
      <c r="NT1" s="533" t="s">
        <v>568</v>
      </c>
      <c r="NU1" s="533" t="s">
        <v>569</v>
      </c>
      <c r="NV1" s="533" t="s">
        <v>570</v>
      </c>
      <c r="NW1" s="533" t="s">
        <v>571</v>
      </c>
      <c r="NX1" s="533" t="s">
        <v>572</v>
      </c>
      <c r="NY1" s="533" t="s">
        <v>573</v>
      </c>
      <c r="NZ1" s="533" t="s">
        <v>574</v>
      </c>
      <c r="OA1" s="533" t="s">
        <v>575</v>
      </c>
      <c r="OB1" s="533" t="s">
        <v>576</v>
      </c>
      <c r="OC1" s="533" t="s">
        <v>577</v>
      </c>
      <c r="OD1" s="533" t="s">
        <v>578</v>
      </c>
      <c r="OE1" s="533" t="s">
        <v>579</v>
      </c>
      <c r="OF1" s="533" t="s">
        <v>580</v>
      </c>
      <c r="OG1" s="533" t="s">
        <v>581</v>
      </c>
      <c r="OH1" s="533" t="s">
        <v>582</v>
      </c>
    </row>
    <row r="2" spans="1:398" x14ac:dyDescent="0.25">
      <c r="A2" s="533" t="s">
        <v>245</v>
      </c>
      <c r="B2" s="533" t="s">
        <v>992</v>
      </c>
      <c r="C2" s="533" t="s">
        <v>993</v>
      </c>
      <c r="D2" s="533" t="s">
        <v>994</v>
      </c>
      <c r="E2" s="533" t="s">
        <v>995</v>
      </c>
      <c r="F2" s="533" t="s">
        <v>996</v>
      </c>
      <c r="G2" s="533" t="s">
        <v>997</v>
      </c>
      <c r="H2" s="533" t="s">
        <v>998</v>
      </c>
      <c r="I2" s="533" t="s">
        <v>999</v>
      </c>
      <c r="J2" s="533" t="s">
        <v>1000</v>
      </c>
      <c r="K2" s="533" t="s">
        <v>1001</v>
      </c>
      <c r="L2" s="533" t="s">
        <v>1002</v>
      </c>
      <c r="M2" s="533" t="s">
        <v>1003</v>
      </c>
      <c r="N2" s="533" t="s">
        <v>1004</v>
      </c>
      <c r="O2" s="533" t="s">
        <v>1005</v>
      </c>
      <c r="P2" s="533" t="s">
        <v>1006</v>
      </c>
      <c r="Q2" s="533" t="s">
        <v>1007</v>
      </c>
      <c r="R2" s="533" t="s">
        <v>1008</v>
      </c>
      <c r="S2" s="533" t="s">
        <v>1009</v>
      </c>
      <c r="T2" s="533" t="s">
        <v>1010</v>
      </c>
      <c r="U2" s="533" t="s">
        <v>1011</v>
      </c>
      <c r="V2" s="533" t="s">
        <v>1012</v>
      </c>
      <c r="W2" s="533" t="s">
        <v>1013</v>
      </c>
      <c r="X2" s="533" t="s">
        <v>1014</v>
      </c>
      <c r="Y2" s="533" t="s">
        <v>1015</v>
      </c>
      <c r="Z2" s="533" t="s">
        <v>1016</v>
      </c>
      <c r="AA2" s="533" t="s">
        <v>1017</v>
      </c>
      <c r="AB2" s="533" t="s">
        <v>1018</v>
      </c>
      <c r="AC2" s="533" t="s">
        <v>1019</v>
      </c>
      <c r="AD2" s="533" t="s">
        <v>1020</v>
      </c>
      <c r="AE2" s="533" t="s">
        <v>1021</v>
      </c>
      <c r="AF2" s="533" t="s">
        <v>1022</v>
      </c>
      <c r="AG2" s="533" t="s">
        <v>1023</v>
      </c>
      <c r="AH2" s="533" t="s">
        <v>1024</v>
      </c>
      <c r="AI2" s="533" t="s">
        <v>1025</v>
      </c>
      <c r="AJ2" s="533" t="s">
        <v>1026</v>
      </c>
      <c r="AK2" s="533" t="s">
        <v>1027</v>
      </c>
      <c r="AL2" s="533" t="s">
        <v>1028</v>
      </c>
      <c r="AM2" s="533" t="s">
        <v>1029</v>
      </c>
      <c r="AN2" s="533" t="s">
        <v>1030</v>
      </c>
      <c r="AO2" s="533" t="s">
        <v>1031</v>
      </c>
      <c r="AP2" s="533" t="s">
        <v>1032</v>
      </c>
      <c r="AQ2" s="533" t="s">
        <v>1033</v>
      </c>
      <c r="AR2" s="533" t="s">
        <v>1034</v>
      </c>
      <c r="AS2" s="533" t="s">
        <v>1035</v>
      </c>
      <c r="AT2" s="533" t="s">
        <v>1036</v>
      </c>
      <c r="AU2" s="533" t="s">
        <v>1037</v>
      </c>
      <c r="AV2" s="533" t="s">
        <v>1038</v>
      </c>
      <c r="AW2" s="533" t="s">
        <v>1039</v>
      </c>
      <c r="AX2" s="533" t="s">
        <v>1040</v>
      </c>
      <c r="AY2" s="533" t="s">
        <v>1041</v>
      </c>
      <c r="AZ2" s="533" t="s">
        <v>1042</v>
      </c>
      <c r="BA2" s="533" t="s">
        <v>1043</v>
      </c>
      <c r="BB2" s="533" t="s">
        <v>1044</v>
      </c>
      <c r="BC2" s="533" t="s">
        <v>1045</v>
      </c>
      <c r="BD2" s="533" t="s">
        <v>1046</v>
      </c>
      <c r="BE2" s="533" t="s">
        <v>1047</v>
      </c>
      <c r="BF2" s="533" t="s">
        <v>1048</v>
      </c>
      <c r="BG2" s="533" t="s">
        <v>1049</v>
      </c>
      <c r="BH2" s="533" t="s">
        <v>1050</v>
      </c>
      <c r="BI2" s="533" t="s">
        <v>1051</v>
      </c>
      <c r="BJ2" s="533" t="s">
        <v>1052</v>
      </c>
      <c r="BK2" s="533" t="s">
        <v>1053</v>
      </c>
      <c r="BL2" s="533" t="s">
        <v>1054</v>
      </c>
      <c r="BM2" s="533" t="s">
        <v>1055</v>
      </c>
      <c r="BN2" s="533" t="s">
        <v>1056</v>
      </c>
      <c r="BO2" s="533" t="s">
        <v>1057</v>
      </c>
      <c r="BP2" s="533" t="s">
        <v>1058</v>
      </c>
      <c r="BQ2" s="533" t="s">
        <v>1059</v>
      </c>
      <c r="BR2" s="533" t="s">
        <v>1060</v>
      </c>
      <c r="BS2" s="533" t="s">
        <v>1061</v>
      </c>
      <c r="BT2" s="533" t="s">
        <v>1062</v>
      </c>
      <c r="BU2" s="533" t="s">
        <v>1063</v>
      </c>
      <c r="BV2" s="533" t="s">
        <v>1064</v>
      </c>
      <c r="BW2" s="533" t="s">
        <v>1065</v>
      </c>
      <c r="BX2" s="533" t="s">
        <v>1066</v>
      </c>
      <c r="BY2" s="533" t="s">
        <v>1067</v>
      </c>
      <c r="BZ2" s="533" t="s">
        <v>1068</v>
      </c>
      <c r="CA2" s="533" t="s">
        <v>1069</v>
      </c>
      <c r="CB2" s="533" t="s">
        <v>1070</v>
      </c>
      <c r="CC2" s="533" t="s">
        <v>1071</v>
      </c>
      <c r="CD2" s="533" t="s">
        <v>1072</v>
      </c>
      <c r="CE2" s="533" t="s">
        <v>1073</v>
      </c>
      <c r="CF2" s="533" t="s">
        <v>1074</v>
      </c>
      <c r="CG2" s="533" t="s">
        <v>1075</v>
      </c>
      <c r="CH2" s="533" t="s">
        <v>1076</v>
      </c>
      <c r="CI2" s="533" t="s">
        <v>1077</v>
      </c>
      <c r="CJ2" s="533" t="s">
        <v>1078</v>
      </c>
      <c r="CK2" s="533" t="s">
        <v>1079</v>
      </c>
      <c r="CL2" s="533" t="s">
        <v>1080</v>
      </c>
      <c r="CM2" s="533" t="s">
        <v>1081</v>
      </c>
      <c r="CN2" s="533" t="s">
        <v>1082</v>
      </c>
      <c r="CO2" s="533" t="s">
        <v>1083</v>
      </c>
      <c r="CP2" s="533" t="s">
        <v>1084</v>
      </c>
      <c r="CQ2" s="533" t="s">
        <v>1085</v>
      </c>
      <c r="CR2" s="533" t="s">
        <v>1086</v>
      </c>
      <c r="CS2" s="533" t="s">
        <v>1087</v>
      </c>
      <c r="CT2" s="533" t="s">
        <v>1088</v>
      </c>
      <c r="CU2" s="533" t="s">
        <v>1089</v>
      </c>
      <c r="CV2" s="533" t="s">
        <v>1090</v>
      </c>
      <c r="CW2" s="533" t="s">
        <v>1091</v>
      </c>
      <c r="CX2" s="533" t="s">
        <v>1092</v>
      </c>
      <c r="CY2" s="533" t="s">
        <v>1093</v>
      </c>
      <c r="CZ2" s="533" t="s">
        <v>1094</v>
      </c>
      <c r="DA2" s="533" t="s">
        <v>1095</v>
      </c>
      <c r="DB2" s="533" t="s">
        <v>1096</v>
      </c>
      <c r="DC2" s="533" t="s">
        <v>1097</v>
      </c>
      <c r="DD2" s="533" t="s">
        <v>1098</v>
      </c>
      <c r="DE2" s="533" t="s">
        <v>1099</v>
      </c>
      <c r="DF2" s="533" t="s">
        <v>1100</v>
      </c>
      <c r="DG2" s="533" t="s">
        <v>1101</v>
      </c>
      <c r="DH2" s="533" t="s">
        <v>1102</v>
      </c>
      <c r="DI2" s="533" t="s">
        <v>1103</v>
      </c>
      <c r="DJ2" s="533" t="s">
        <v>1104</v>
      </c>
      <c r="DK2" s="533" t="s">
        <v>1105</v>
      </c>
      <c r="DL2" s="533" t="s">
        <v>1106</v>
      </c>
      <c r="DM2" s="533" t="s">
        <v>1107</v>
      </c>
      <c r="DN2" s="533" t="s">
        <v>1108</v>
      </c>
      <c r="DO2" s="533" t="s">
        <v>1109</v>
      </c>
      <c r="DP2" s="533" t="s">
        <v>1110</v>
      </c>
      <c r="DQ2" s="533" t="s">
        <v>1111</v>
      </c>
      <c r="DR2" s="533" t="s">
        <v>1112</v>
      </c>
      <c r="DS2" s="533" t="s">
        <v>1113</v>
      </c>
      <c r="DT2" s="533" t="s">
        <v>1114</v>
      </c>
      <c r="DU2" s="533" t="s">
        <v>1115</v>
      </c>
      <c r="DV2" s="533" t="s">
        <v>1116</v>
      </c>
      <c r="DW2" s="533" t="s">
        <v>1117</v>
      </c>
      <c r="DX2" s="533" t="s">
        <v>1118</v>
      </c>
      <c r="DY2" s="533" t="s">
        <v>1119</v>
      </c>
      <c r="DZ2" s="533" t="s">
        <v>1120</v>
      </c>
      <c r="EA2" s="533" t="s">
        <v>1121</v>
      </c>
      <c r="EB2" s="533" t="s">
        <v>1122</v>
      </c>
      <c r="EC2" s="533" t="s">
        <v>1123</v>
      </c>
      <c r="ED2" s="533" t="s">
        <v>1124</v>
      </c>
      <c r="EE2" s="533" t="s">
        <v>1125</v>
      </c>
      <c r="EF2" s="533" t="s">
        <v>1126</v>
      </c>
      <c r="EG2" s="533" t="s">
        <v>1127</v>
      </c>
      <c r="EH2" s="533" t="s">
        <v>1128</v>
      </c>
      <c r="EI2" s="533" t="s">
        <v>1129</v>
      </c>
      <c r="EJ2" s="533" t="s">
        <v>1130</v>
      </c>
      <c r="EK2" s="533" t="s">
        <v>1131</v>
      </c>
      <c r="EL2" s="533" t="s">
        <v>1132</v>
      </c>
      <c r="EM2" s="533" t="s">
        <v>1133</v>
      </c>
      <c r="EN2" s="533" t="s">
        <v>1134</v>
      </c>
      <c r="EO2" s="533" t="s">
        <v>1135</v>
      </c>
      <c r="EP2" s="533" t="s">
        <v>1136</v>
      </c>
      <c r="EQ2" s="533" t="s">
        <v>1137</v>
      </c>
      <c r="ER2" s="533" t="s">
        <v>1138</v>
      </c>
      <c r="ES2" s="533" t="s">
        <v>1139</v>
      </c>
      <c r="ET2" s="533" t="s">
        <v>1140</v>
      </c>
      <c r="EU2" s="533" t="s">
        <v>1141</v>
      </c>
      <c r="EV2" s="533" t="s">
        <v>1142</v>
      </c>
      <c r="EW2" s="533" t="s">
        <v>1143</v>
      </c>
      <c r="EX2" s="533" t="s">
        <v>1144</v>
      </c>
      <c r="EY2" s="533" t="s">
        <v>1145</v>
      </c>
      <c r="EZ2" s="533" t="s">
        <v>1146</v>
      </c>
      <c r="FA2" s="533" t="s">
        <v>1147</v>
      </c>
      <c r="FB2" s="533" t="s">
        <v>1148</v>
      </c>
      <c r="FC2" s="533" t="s">
        <v>1149</v>
      </c>
      <c r="FD2" s="533" t="s">
        <v>1150</v>
      </c>
      <c r="FE2" s="533" t="s">
        <v>1151</v>
      </c>
      <c r="FF2" s="533" t="s">
        <v>1152</v>
      </c>
      <c r="FG2" s="533" t="s">
        <v>1153</v>
      </c>
      <c r="FH2" s="533" t="s">
        <v>1154</v>
      </c>
      <c r="FI2" s="533" t="s">
        <v>1155</v>
      </c>
      <c r="FJ2" s="533" t="s">
        <v>1156</v>
      </c>
      <c r="FK2" s="533" t="s">
        <v>1157</v>
      </c>
      <c r="FL2" s="533" t="s">
        <v>1158</v>
      </c>
      <c r="FM2" s="533" t="s">
        <v>1159</v>
      </c>
      <c r="FN2" s="533" t="s">
        <v>1160</v>
      </c>
      <c r="FO2" s="533" t="s">
        <v>1161</v>
      </c>
      <c r="FP2" s="533" t="s">
        <v>1162</v>
      </c>
      <c r="FQ2" s="533" t="s">
        <v>1163</v>
      </c>
      <c r="FR2" s="533" t="s">
        <v>1164</v>
      </c>
      <c r="FS2" s="533" t="s">
        <v>1165</v>
      </c>
      <c r="FT2" s="533" t="s">
        <v>1166</v>
      </c>
      <c r="FU2" s="533" t="s">
        <v>1167</v>
      </c>
      <c r="FV2" s="533" t="s">
        <v>1168</v>
      </c>
      <c r="FW2" s="533" t="s">
        <v>1169</v>
      </c>
      <c r="FX2" s="533" t="s">
        <v>1170</v>
      </c>
      <c r="FY2" s="533" t="s">
        <v>1171</v>
      </c>
      <c r="FZ2" s="533" t="s">
        <v>1172</v>
      </c>
      <c r="GA2" s="533" t="s">
        <v>1173</v>
      </c>
      <c r="GB2" s="533" t="s">
        <v>1174</v>
      </c>
      <c r="GC2" s="533" t="s">
        <v>1175</v>
      </c>
      <c r="GD2" s="533" t="s">
        <v>1176</v>
      </c>
      <c r="GE2" s="533" t="s">
        <v>1177</v>
      </c>
      <c r="GF2" s="533" t="s">
        <v>1178</v>
      </c>
      <c r="GG2" s="533" t="s">
        <v>1179</v>
      </c>
      <c r="GH2" s="533" t="s">
        <v>1180</v>
      </c>
      <c r="GI2" s="533" t="s">
        <v>1181</v>
      </c>
      <c r="GJ2" s="533" t="s">
        <v>1182</v>
      </c>
      <c r="GK2" s="533" t="s">
        <v>1183</v>
      </c>
      <c r="GL2" s="533" t="s">
        <v>1184</v>
      </c>
      <c r="GM2" s="533" t="s">
        <v>1185</v>
      </c>
      <c r="GN2" s="533" t="s">
        <v>1186</v>
      </c>
      <c r="GO2" s="533" t="s">
        <v>1187</v>
      </c>
      <c r="GP2" s="533" t="s">
        <v>1188</v>
      </c>
      <c r="GQ2" s="533" t="s">
        <v>1189</v>
      </c>
      <c r="GR2" s="533" t="s">
        <v>1190</v>
      </c>
      <c r="GS2" s="533" t="s">
        <v>1191</v>
      </c>
      <c r="GT2" s="533" t="s">
        <v>1192</v>
      </c>
      <c r="GU2" s="533" t="s">
        <v>1193</v>
      </c>
      <c r="GV2" s="533" t="s">
        <v>1194</v>
      </c>
      <c r="GW2" s="533" t="s">
        <v>1195</v>
      </c>
      <c r="GX2" s="533" t="s">
        <v>1196</v>
      </c>
      <c r="GY2" s="533" t="s">
        <v>1197</v>
      </c>
      <c r="GZ2" s="533" t="s">
        <v>1198</v>
      </c>
      <c r="HA2" s="533" t="s">
        <v>1199</v>
      </c>
      <c r="HB2" s="533" t="s">
        <v>1200</v>
      </c>
      <c r="HC2" s="533" t="s">
        <v>1201</v>
      </c>
      <c r="HD2" s="533" t="s">
        <v>1202</v>
      </c>
      <c r="HE2" s="533" t="s">
        <v>1203</v>
      </c>
      <c r="HF2" s="533" t="s">
        <v>1204</v>
      </c>
      <c r="HG2" s="533" t="s">
        <v>1205</v>
      </c>
      <c r="HH2" s="533" t="s">
        <v>1206</v>
      </c>
      <c r="HI2" s="533" t="s">
        <v>1207</v>
      </c>
      <c r="HJ2" s="533" t="s">
        <v>1208</v>
      </c>
      <c r="HK2" s="533" t="s">
        <v>1209</v>
      </c>
      <c r="HL2" s="533" t="s">
        <v>1210</v>
      </c>
      <c r="HM2" s="533" t="s">
        <v>1211</v>
      </c>
      <c r="HN2" s="533" t="s">
        <v>1212</v>
      </c>
      <c r="HO2" s="533" t="s">
        <v>1213</v>
      </c>
      <c r="HP2" s="533" t="s">
        <v>1214</v>
      </c>
      <c r="HQ2" s="533" t="s">
        <v>1215</v>
      </c>
      <c r="HR2" s="533" t="s">
        <v>1216</v>
      </c>
      <c r="HS2" s="533" t="s">
        <v>1217</v>
      </c>
      <c r="HT2" s="533" t="s">
        <v>1218</v>
      </c>
      <c r="HU2" s="533" t="s">
        <v>1219</v>
      </c>
      <c r="HV2" s="533" t="s">
        <v>1220</v>
      </c>
      <c r="HW2" s="533" t="s">
        <v>1221</v>
      </c>
      <c r="HX2" s="533" t="s">
        <v>1222</v>
      </c>
      <c r="HY2" s="533" t="s">
        <v>1223</v>
      </c>
      <c r="HZ2" s="533" t="s">
        <v>1224</v>
      </c>
      <c r="IA2" s="533" t="s">
        <v>1225</v>
      </c>
      <c r="IB2" s="533" t="s">
        <v>1226</v>
      </c>
      <c r="IC2" s="533" t="s">
        <v>1227</v>
      </c>
      <c r="ID2" s="533" t="s">
        <v>1228</v>
      </c>
      <c r="IE2" s="533" t="s">
        <v>1229</v>
      </c>
      <c r="IF2" s="533" t="s">
        <v>1230</v>
      </c>
      <c r="IG2" s="533" t="s">
        <v>1231</v>
      </c>
      <c r="IH2" s="533" t="s">
        <v>1232</v>
      </c>
      <c r="II2" s="533" t="s">
        <v>1233</v>
      </c>
      <c r="IJ2" s="533" t="s">
        <v>1234</v>
      </c>
      <c r="IK2" s="533" t="s">
        <v>1235</v>
      </c>
      <c r="IL2" s="533" t="s">
        <v>1236</v>
      </c>
      <c r="IM2" s="533" t="s">
        <v>1237</v>
      </c>
      <c r="IN2" s="533" t="s">
        <v>1238</v>
      </c>
      <c r="IO2" s="533" t="s">
        <v>1239</v>
      </c>
      <c r="IP2" s="533" t="s">
        <v>1240</v>
      </c>
      <c r="IQ2" s="533" t="s">
        <v>1241</v>
      </c>
      <c r="IR2" s="533" t="s">
        <v>1242</v>
      </c>
      <c r="IS2" s="533" t="s">
        <v>1243</v>
      </c>
      <c r="IT2" s="533" t="s">
        <v>1244</v>
      </c>
      <c r="IU2" s="533" t="s">
        <v>1245</v>
      </c>
      <c r="IV2" s="533" t="s">
        <v>1246</v>
      </c>
      <c r="IW2" s="533" t="s">
        <v>1247</v>
      </c>
      <c r="IX2" s="533" t="s">
        <v>1248</v>
      </c>
      <c r="IY2" s="533" t="s">
        <v>1249</v>
      </c>
      <c r="IZ2" s="533" t="s">
        <v>1250</v>
      </c>
      <c r="JA2" s="533" t="s">
        <v>1251</v>
      </c>
      <c r="JB2" s="533" t="s">
        <v>1252</v>
      </c>
      <c r="JC2" s="533" t="s">
        <v>1253</v>
      </c>
      <c r="JD2" s="533" t="s">
        <v>1254</v>
      </c>
      <c r="JE2" s="533" t="s">
        <v>1255</v>
      </c>
      <c r="JF2" s="533" t="s">
        <v>1256</v>
      </c>
      <c r="JG2" s="533" t="s">
        <v>1257</v>
      </c>
      <c r="JH2" s="533" t="s">
        <v>1258</v>
      </c>
      <c r="JI2" s="533" t="s">
        <v>1259</v>
      </c>
      <c r="JJ2" s="533" t="s">
        <v>1260</v>
      </c>
      <c r="JK2" s="533" t="s">
        <v>1261</v>
      </c>
      <c r="JL2" s="533" t="s">
        <v>1262</v>
      </c>
      <c r="JM2" s="533" t="s">
        <v>1263</v>
      </c>
      <c r="JN2" s="533" t="s">
        <v>1264</v>
      </c>
      <c r="JO2" s="533" t="s">
        <v>1265</v>
      </c>
      <c r="JP2" s="533" t="s">
        <v>1266</v>
      </c>
      <c r="JQ2" s="533" t="s">
        <v>1267</v>
      </c>
      <c r="JR2" s="533" t="s">
        <v>1268</v>
      </c>
      <c r="JS2" s="533" t="s">
        <v>1269</v>
      </c>
      <c r="JT2" s="533" t="s">
        <v>1270</v>
      </c>
      <c r="JU2" s="533" t="s">
        <v>1271</v>
      </c>
      <c r="JV2" s="533" t="s">
        <v>1272</v>
      </c>
      <c r="JW2" s="533" t="s">
        <v>1273</v>
      </c>
      <c r="JX2" s="533" t="s">
        <v>1274</v>
      </c>
      <c r="JY2" s="533" t="s">
        <v>1275</v>
      </c>
      <c r="JZ2" s="533" t="s">
        <v>1276</v>
      </c>
      <c r="KA2" s="533" t="s">
        <v>1277</v>
      </c>
      <c r="KB2" s="533" t="s">
        <v>1278</v>
      </c>
      <c r="KC2" s="533" t="s">
        <v>1279</v>
      </c>
      <c r="KD2" s="533" t="s">
        <v>1280</v>
      </c>
      <c r="KE2" s="533" t="s">
        <v>1281</v>
      </c>
      <c r="KF2" s="533" t="s">
        <v>1282</v>
      </c>
      <c r="KG2" s="533" t="s">
        <v>1283</v>
      </c>
      <c r="KH2" s="533" t="s">
        <v>1284</v>
      </c>
      <c r="KI2" s="533" t="s">
        <v>1285</v>
      </c>
      <c r="KJ2" s="533" t="s">
        <v>1286</v>
      </c>
      <c r="KK2" s="533" t="s">
        <v>1287</v>
      </c>
      <c r="KL2" s="533" t="s">
        <v>1288</v>
      </c>
      <c r="KM2" s="533" t="s">
        <v>1289</v>
      </c>
      <c r="KN2" s="533" t="s">
        <v>1290</v>
      </c>
      <c r="KO2" s="533" t="s">
        <v>1291</v>
      </c>
      <c r="KP2" s="533" t="s">
        <v>1292</v>
      </c>
      <c r="KQ2" s="533" t="s">
        <v>1293</v>
      </c>
      <c r="KR2" s="533" t="s">
        <v>1294</v>
      </c>
      <c r="KS2" s="533" t="s">
        <v>1295</v>
      </c>
      <c r="KT2" s="533" t="s">
        <v>1296</v>
      </c>
      <c r="KU2" s="533" t="s">
        <v>1297</v>
      </c>
      <c r="KV2" s="533" t="s">
        <v>1298</v>
      </c>
      <c r="KW2" s="533" t="s">
        <v>1299</v>
      </c>
      <c r="KX2" s="533" t="s">
        <v>1300</v>
      </c>
      <c r="KY2" s="533" t="s">
        <v>1301</v>
      </c>
      <c r="KZ2" s="533" t="s">
        <v>1302</v>
      </c>
      <c r="LA2" s="533" t="s">
        <v>1303</v>
      </c>
      <c r="LB2" s="533" t="s">
        <v>1304</v>
      </c>
      <c r="LC2" s="533" t="s">
        <v>1305</v>
      </c>
      <c r="LD2" s="533" t="s">
        <v>1306</v>
      </c>
      <c r="LE2" s="533" t="s">
        <v>1307</v>
      </c>
      <c r="LF2" s="533" t="s">
        <v>1308</v>
      </c>
      <c r="LG2" s="533" t="s">
        <v>1309</v>
      </c>
      <c r="LH2" s="533" t="s">
        <v>1310</v>
      </c>
      <c r="LI2" s="533" t="s">
        <v>1311</v>
      </c>
      <c r="LJ2" s="533" t="s">
        <v>1312</v>
      </c>
      <c r="LK2" s="533" t="s">
        <v>1313</v>
      </c>
      <c r="LL2" s="533" t="s">
        <v>1314</v>
      </c>
      <c r="LM2" s="533" t="s">
        <v>1315</v>
      </c>
      <c r="LN2" s="533" t="s">
        <v>1316</v>
      </c>
      <c r="LO2" s="533" t="s">
        <v>1317</v>
      </c>
      <c r="LP2" s="533" t="s">
        <v>1318</v>
      </c>
      <c r="LQ2" s="533" t="s">
        <v>1319</v>
      </c>
      <c r="LR2" s="533" t="s">
        <v>1320</v>
      </c>
      <c r="LS2" s="533" t="s">
        <v>1321</v>
      </c>
      <c r="LT2" s="533" t="s">
        <v>1322</v>
      </c>
      <c r="LU2" s="533" t="s">
        <v>1323</v>
      </c>
      <c r="LV2" s="533" t="s">
        <v>1324</v>
      </c>
      <c r="LW2" s="533" t="s">
        <v>1325</v>
      </c>
      <c r="LX2" s="533" t="s">
        <v>1326</v>
      </c>
      <c r="LY2" s="533" t="s">
        <v>1327</v>
      </c>
      <c r="LZ2" s="533" t="s">
        <v>1328</v>
      </c>
      <c r="MA2" s="533" t="s">
        <v>1329</v>
      </c>
      <c r="MB2" s="533" t="s">
        <v>1330</v>
      </c>
      <c r="MC2" s="533" t="s">
        <v>1331</v>
      </c>
      <c r="MD2" s="533" t="s">
        <v>1332</v>
      </c>
      <c r="ME2" s="533" t="s">
        <v>1333</v>
      </c>
      <c r="MF2" s="533" t="s">
        <v>1334</v>
      </c>
      <c r="MG2" s="533" t="s">
        <v>1335</v>
      </c>
      <c r="MH2" s="533" t="s">
        <v>1336</v>
      </c>
      <c r="MI2" s="533" t="s">
        <v>1337</v>
      </c>
      <c r="MJ2" s="533" t="s">
        <v>1338</v>
      </c>
      <c r="MK2" s="533" t="s">
        <v>1339</v>
      </c>
      <c r="ML2" s="533" t="s">
        <v>1340</v>
      </c>
      <c r="MM2" s="533" t="s">
        <v>1341</v>
      </c>
      <c r="MN2" s="533" t="s">
        <v>1342</v>
      </c>
      <c r="MO2" s="533" t="s">
        <v>1343</v>
      </c>
      <c r="MP2" s="533" t="s">
        <v>1344</v>
      </c>
      <c r="MQ2" s="533" t="s">
        <v>1345</v>
      </c>
      <c r="MR2" s="533" t="s">
        <v>1346</v>
      </c>
      <c r="MS2" s="533" t="s">
        <v>1347</v>
      </c>
      <c r="MT2" s="533" t="s">
        <v>1348</v>
      </c>
      <c r="MU2" s="533" t="s">
        <v>1349</v>
      </c>
      <c r="MV2" s="533" t="s">
        <v>1350</v>
      </c>
      <c r="MW2" s="533" t="s">
        <v>1351</v>
      </c>
      <c r="MX2" s="533" t="s">
        <v>1352</v>
      </c>
      <c r="MY2" s="533" t="s">
        <v>1353</v>
      </c>
      <c r="MZ2" s="533" t="s">
        <v>1354</v>
      </c>
      <c r="NA2" s="533" t="s">
        <v>1355</v>
      </c>
      <c r="NB2" s="533" t="s">
        <v>1356</v>
      </c>
      <c r="NC2" s="533" t="s">
        <v>1357</v>
      </c>
      <c r="ND2" s="533" t="s">
        <v>1358</v>
      </c>
      <c r="NE2" s="533" t="s">
        <v>595</v>
      </c>
      <c r="NF2" s="533" t="s">
        <v>596</v>
      </c>
      <c r="NG2" s="533" t="s">
        <v>597</v>
      </c>
      <c r="NH2" s="533" t="s">
        <v>598</v>
      </c>
      <c r="NI2" s="533" t="s">
        <v>599</v>
      </c>
      <c r="NJ2" s="533" t="s">
        <v>600</v>
      </c>
      <c r="NK2" s="533" t="s">
        <v>601</v>
      </c>
      <c r="NL2" s="533" t="s">
        <v>602</v>
      </c>
      <c r="NM2" s="533" t="s">
        <v>603</v>
      </c>
      <c r="NN2" s="533" t="s">
        <v>604</v>
      </c>
      <c r="NO2" s="533" t="s">
        <v>605</v>
      </c>
      <c r="NP2" s="533" t="s">
        <v>606</v>
      </c>
      <c r="NQ2" s="533" t="s">
        <v>607</v>
      </c>
      <c r="NR2" s="533" t="s">
        <v>608</v>
      </c>
      <c r="NS2" s="533" t="s">
        <v>609</v>
      </c>
      <c r="NT2" s="533" t="s">
        <v>610</v>
      </c>
      <c r="NU2" s="533" t="s">
        <v>611</v>
      </c>
      <c r="NV2" s="533" t="s">
        <v>612</v>
      </c>
      <c r="NW2" s="533" t="s">
        <v>613</v>
      </c>
      <c r="NX2" s="533" t="s">
        <v>614</v>
      </c>
      <c r="NY2" s="533" t="s">
        <v>615</v>
      </c>
      <c r="NZ2" s="533" t="s">
        <v>616</v>
      </c>
      <c r="OA2" s="533" t="s">
        <v>617</v>
      </c>
      <c r="OB2" s="533" t="s">
        <v>618</v>
      </c>
      <c r="OC2" s="533" t="s">
        <v>619</v>
      </c>
      <c r="OD2" s="533" t="s">
        <v>620</v>
      </c>
      <c r="OE2" s="533" t="s">
        <v>621</v>
      </c>
      <c r="OF2" s="533" t="s">
        <v>622</v>
      </c>
      <c r="OG2" s="533" t="s">
        <v>623</v>
      </c>
      <c r="OH2" s="533" t="s">
        <v>624</v>
      </c>
    </row>
    <row r="3" spans="1:398" x14ac:dyDescent="0.25">
      <c r="A3" s="533" t="s">
        <v>246</v>
      </c>
      <c r="B3" s="533" t="s">
        <v>247</v>
      </c>
      <c r="C3" s="533" t="s">
        <v>247</v>
      </c>
      <c r="D3" s="533" t="s">
        <v>248</v>
      </c>
      <c r="E3" s="533" t="s">
        <v>248</v>
      </c>
      <c r="F3" s="533" t="s">
        <v>247</v>
      </c>
      <c r="G3" s="533" t="s">
        <v>247</v>
      </c>
      <c r="H3" s="533" t="s">
        <v>247</v>
      </c>
      <c r="I3" s="533" t="s">
        <v>247</v>
      </c>
      <c r="J3" s="533" t="s">
        <v>247</v>
      </c>
      <c r="K3" s="533" t="s">
        <v>248</v>
      </c>
      <c r="L3" s="533" t="s">
        <v>247</v>
      </c>
      <c r="M3" s="533" t="s">
        <v>247</v>
      </c>
      <c r="N3" s="533" t="s">
        <v>247</v>
      </c>
      <c r="O3" s="533" t="s">
        <v>247</v>
      </c>
      <c r="P3" s="533" t="s">
        <v>247</v>
      </c>
      <c r="Q3" s="533" t="s">
        <v>248</v>
      </c>
      <c r="R3" s="533" t="s">
        <v>247</v>
      </c>
      <c r="S3" s="533" t="s">
        <v>247</v>
      </c>
      <c r="T3" s="533" t="s">
        <v>247</v>
      </c>
      <c r="U3" s="533" t="s">
        <v>247</v>
      </c>
      <c r="V3" s="533" t="s">
        <v>247</v>
      </c>
      <c r="W3" s="533" t="s">
        <v>247</v>
      </c>
      <c r="X3" s="533" t="s">
        <v>247</v>
      </c>
      <c r="Y3" s="533" t="s">
        <v>247</v>
      </c>
      <c r="Z3" s="533" t="s">
        <v>247</v>
      </c>
      <c r="AA3" s="533" t="s">
        <v>247</v>
      </c>
      <c r="AB3" s="533" t="s">
        <v>247</v>
      </c>
      <c r="AC3" s="533" t="s">
        <v>248</v>
      </c>
      <c r="AD3" s="533" t="s">
        <v>247</v>
      </c>
      <c r="AE3" s="533" t="s">
        <v>247</v>
      </c>
      <c r="AF3" s="533" t="s">
        <v>247</v>
      </c>
      <c r="AG3" s="533" t="s">
        <v>247</v>
      </c>
      <c r="AH3" s="533" t="s">
        <v>247</v>
      </c>
      <c r="AI3" s="533" t="s">
        <v>247</v>
      </c>
      <c r="AJ3" s="533" t="s">
        <v>248</v>
      </c>
      <c r="AK3" s="533" t="s">
        <v>247</v>
      </c>
      <c r="AL3" s="533" t="s">
        <v>247</v>
      </c>
      <c r="AM3" s="533" t="s">
        <v>247</v>
      </c>
      <c r="AN3" s="533" t="s">
        <v>247</v>
      </c>
      <c r="AO3" s="533" t="s">
        <v>247</v>
      </c>
      <c r="AP3" s="533" t="s">
        <v>247</v>
      </c>
      <c r="AQ3" s="533" t="s">
        <v>248</v>
      </c>
      <c r="AR3" s="533" t="s">
        <v>247</v>
      </c>
      <c r="AS3" s="533" t="s">
        <v>247</v>
      </c>
      <c r="AT3" s="533" t="s">
        <v>247</v>
      </c>
      <c r="AU3" s="533" t="s">
        <v>247</v>
      </c>
      <c r="AV3" s="533" t="s">
        <v>247</v>
      </c>
      <c r="AW3" s="533" t="s">
        <v>247</v>
      </c>
      <c r="AX3" s="533" t="s">
        <v>248</v>
      </c>
      <c r="AY3" s="533" t="s">
        <v>247</v>
      </c>
      <c r="AZ3" s="533" t="s">
        <v>247</v>
      </c>
      <c r="BA3" s="533" t="s">
        <v>247</v>
      </c>
      <c r="BB3" s="533" t="s">
        <v>247</v>
      </c>
      <c r="BC3" s="533" t="s">
        <v>247</v>
      </c>
      <c r="BD3" s="533" t="s">
        <v>247</v>
      </c>
      <c r="BE3" s="533" t="s">
        <v>248</v>
      </c>
      <c r="BF3" s="533" t="s">
        <v>247</v>
      </c>
      <c r="BG3" s="533" t="s">
        <v>247</v>
      </c>
      <c r="BH3" s="533" t="s">
        <v>247</v>
      </c>
      <c r="BI3" s="533" t="s">
        <v>247</v>
      </c>
      <c r="BJ3" s="533" t="s">
        <v>247</v>
      </c>
      <c r="BK3" s="533" t="s">
        <v>247</v>
      </c>
      <c r="BL3" s="533" t="s">
        <v>247</v>
      </c>
      <c r="BM3" s="533" t="s">
        <v>247</v>
      </c>
      <c r="BN3" s="533" t="s">
        <v>247</v>
      </c>
      <c r="BO3" s="533" t="s">
        <v>247</v>
      </c>
      <c r="BP3" s="533" t="s">
        <v>247</v>
      </c>
      <c r="BQ3" s="533" t="s">
        <v>247</v>
      </c>
      <c r="BR3" s="533" t="s">
        <v>248</v>
      </c>
      <c r="BS3" s="533" t="s">
        <v>247</v>
      </c>
      <c r="BT3" s="533" t="s">
        <v>247</v>
      </c>
      <c r="BU3" s="533" t="s">
        <v>247</v>
      </c>
      <c r="BV3" s="533" t="s">
        <v>247</v>
      </c>
      <c r="BW3" s="533" t="s">
        <v>247</v>
      </c>
      <c r="BX3" s="533" t="s">
        <v>247</v>
      </c>
      <c r="BY3" s="533" t="s">
        <v>248</v>
      </c>
      <c r="BZ3" s="533" t="s">
        <v>247</v>
      </c>
      <c r="CA3" s="533" t="s">
        <v>247</v>
      </c>
      <c r="CB3" s="533" t="s">
        <v>247</v>
      </c>
      <c r="CC3" s="533" t="s">
        <v>247</v>
      </c>
      <c r="CD3" s="533" t="s">
        <v>247</v>
      </c>
      <c r="CE3" s="533" t="s">
        <v>247</v>
      </c>
      <c r="CF3" s="533" t="s">
        <v>247</v>
      </c>
      <c r="CG3" s="533" t="s">
        <v>247</v>
      </c>
      <c r="CH3" s="533" t="s">
        <v>247</v>
      </c>
      <c r="CI3" s="533" t="s">
        <v>247</v>
      </c>
      <c r="CJ3" s="533" t="s">
        <v>247</v>
      </c>
      <c r="CK3" s="533" t="s">
        <v>247</v>
      </c>
      <c r="CL3" s="533" t="s">
        <v>247</v>
      </c>
      <c r="CM3" s="533" t="s">
        <v>247</v>
      </c>
      <c r="CN3" s="533" t="s">
        <v>247</v>
      </c>
      <c r="CO3" s="533" t="s">
        <v>247</v>
      </c>
      <c r="CP3" s="533" t="s">
        <v>247</v>
      </c>
      <c r="CQ3" s="533" t="s">
        <v>247</v>
      </c>
      <c r="CR3" s="533" t="s">
        <v>247</v>
      </c>
      <c r="CS3" s="533" t="s">
        <v>247</v>
      </c>
      <c r="CT3" s="533" t="s">
        <v>247</v>
      </c>
      <c r="CU3" s="533" t="s">
        <v>247</v>
      </c>
      <c r="CV3" s="533" t="s">
        <v>247</v>
      </c>
      <c r="CW3" s="533" t="s">
        <v>247</v>
      </c>
      <c r="CX3" s="533" t="s">
        <v>247</v>
      </c>
      <c r="CY3" s="533" t="s">
        <v>247</v>
      </c>
      <c r="CZ3" s="533" t="s">
        <v>247</v>
      </c>
      <c r="DA3" s="533" t="s">
        <v>248</v>
      </c>
      <c r="DB3" s="533" t="s">
        <v>247</v>
      </c>
      <c r="DC3" s="533" t="s">
        <v>247</v>
      </c>
      <c r="DD3" s="533" t="s">
        <v>247</v>
      </c>
      <c r="DE3" s="533" t="s">
        <v>247</v>
      </c>
      <c r="DF3" s="533" t="s">
        <v>248</v>
      </c>
      <c r="DG3" s="533" t="s">
        <v>247</v>
      </c>
      <c r="DH3" s="533" t="s">
        <v>248</v>
      </c>
      <c r="DI3" s="533" t="s">
        <v>247</v>
      </c>
      <c r="DJ3" s="533" t="s">
        <v>247</v>
      </c>
      <c r="DK3" s="533" t="s">
        <v>247</v>
      </c>
      <c r="DL3" s="533" t="s">
        <v>247</v>
      </c>
      <c r="DM3" s="533" t="s">
        <v>247</v>
      </c>
      <c r="DN3" s="533" t="s">
        <v>247</v>
      </c>
      <c r="DO3" s="533" t="s">
        <v>248</v>
      </c>
      <c r="DP3" s="533" t="s">
        <v>247</v>
      </c>
      <c r="DQ3" s="533" t="s">
        <v>247</v>
      </c>
      <c r="DR3" s="533" t="s">
        <v>247</v>
      </c>
      <c r="DS3" s="533" t="s">
        <v>248</v>
      </c>
      <c r="DT3" s="533" t="s">
        <v>247</v>
      </c>
      <c r="DU3" s="533" t="s">
        <v>247</v>
      </c>
      <c r="DV3" s="533" t="s">
        <v>247</v>
      </c>
      <c r="DW3" s="533" t="s">
        <v>247</v>
      </c>
      <c r="DX3" s="533" t="s">
        <v>247</v>
      </c>
      <c r="DY3" s="533" t="s">
        <v>247</v>
      </c>
      <c r="DZ3" s="533" t="s">
        <v>247</v>
      </c>
      <c r="EA3" s="533" t="s">
        <v>247</v>
      </c>
      <c r="EB3" s="533" t="s">
        <v>247</v>
      </c>
      <c r="EC3" s="533" t="s">
        <v>247</v>
      </c>
      <c r="ED3" s="533" t="s">
        <v>247</v>
      </c>
      <c r="EE3" s="533" t="s">
        <v>247</v>
      </c>
      <c r="EF3" s="533" t="s">
        <v>247</v>
      </c>
      <c r="EG3" s="533" t="s">
        <v>247</v>
      </c>
      <c r="EH3" s="533" t="s">
        <v>247</v>
      </c>
      <c r="EI3" s="533" t="s">
        <v>247</v>
      </c>
      <c r="EJ3" s="533" t="s">
        <v>247</v>
      </c>
      <c r="EK3" s="533" t="s">
        <v>247</v>
      </c>
      <c r="EL3" s="533" t="s">
        <v>247</v>
      </c>
      <c r="EM3" s="533" t="s">
        <v>247</v>
      </c>
      <c r="EN3" s="533" t="s">
        <v>247</v>
      </c>
      <c r="EO3" s="533" t="s">
        <v>247</v>
      </c>
      <c r="EP3" s="533" t="s">
        <v>247</v>
      </c>
      <c r="EQ3" s="533" t="s">
        <v>248</v>
      </c>
      <c r="ER3" s="533" t="s">
        <v>247</v>
      </c>
      <c r="ES3" s="533" t="s">
        <v>247</v>
      </c>
      <c r="ET3" s="533" t="s">
        <v>247</v>
      </c>
      <c r="EU3" s="533" t="s">
        <v>247</v>
      </c>
      <c r="EV3" s="533" t="s">
        <v>247</v>
      </c>
      <c r="EW3" s="533" t="s">
        <v>247</v>
      </c>
      <c r="EX3" s="533" t="s">
        <v>247</v>
      </c>
      <c r="EY3" s="533" t="s">
        <v>248</v>
      </c>
      <c r="EZ3" s="533" t="s">
        <v>247</v>
      </c>
      <c r="FA3" s="533" t="s">
        <v>247</v>
      </c>
      <c r="FB3" s="533" t="s">
        <v>248</v>
      </c>
      <c r="FC3" s="533" t="s">
        <v>247</v>
      </c>
      <c r="FD3" s="533" t="s">
        <v>247</v>
      </c>
      <c r="FE3" s="533" t="s">
        <v>247</v>
      </c>
      <c r="FF3" s="533" t="s">
        <v>247</v>
      </c>
      <c r="FG3" s="533" t="s">
        <v>247</v>
      </c>
      <c r="FH3" s="533" t="s">
        <v>247</v>
      </c>
      <c r="FI3" s="533" t="s">
        <v>247</v>
      </c>
      <c r="FJ3" s="533" t="s">
        <v>247</v>
      </c>
      <c r="FK3" s="533" t="s">
        <v>247</v>
      </c>
      <c r="FL3" s="533" t="s">
        <v>248</v>
      </c>
      <c r="FM3" s="533" t="s">
        <v>247</v>
      </c>
      <c r="FN3" s="533" t="s">
        <v>247</v>
      </c>
      <c r="FO3" s="533" t="s">
        <v>247</v>
      </c>
      <c r="FP3" s="533" t="s">
        <v>247</v>
      </c>
      <c r="FQ3" s="533" t="s">
        <v>247</v>
      </c>
      <c r="FR3" s="533" t="s">
        <v>247</v>
      </c>
      <c r="FS3" s="533" t="s">
        <v>247</v>
      </c>
      <c r="FT3" s="533" t="s">
        <v>247</v>
      </c>
      <c r="FU3" s="533" t="s">
        <v>247</v>
      </c>
      <c r="FV3" s="533" t="s">
        <v>247</v>
      </c>
      <c r="FW3" s="533" t="s">
        <v>248</v>
      </c>
      <c r="FX3" s="533" t="s">
        <v>248</v>
      </c>
      <c r="FY3" s="533" t="s">
        <v>247</v>
      </c>
      <c r="FZ3" s="533" t="s">
        <v>247</v>
      </c>
      <c r="GA3" s="533" t="s">
        <v>247</v>
      </c>
      <c r="GB3" s="533" t="s">
        <v>247</v>
      </c>
      <c r="GC3" s="533" t="s">
        <v>247</v>
      </c>
      <c r="GD3" s="533" t="s">
        <v>247</v>
      </c>
      <c r="GE3" s="533" t="s">
        <v>247</v>
      </c>
      <c r="GF3" s="533" t="s">
        <v>247</v>
      </c>
      <c r="GG3" s="533" t="s">
        <v>247</v>
      </c>
      <c r="GH3" s="533" t="s">
        <v>248</v>
      </c>
      <c r="GI3" s="533" t="s">
        <v>247</v>
      </c>
      <c r="GJ3" s="533" t="s">
        <v>247</v>
      </c>
      <c r="GK3" s="533" t="s">
        <v>248</v>
      </c>
      <c r="GL3" s="533" t="s">
        <v>247</v>
      </c>
      <c r="GM3" s="533" t="s">
        <v>247</v>
      </c>
      <c r="GN3" s="533" t="s">
        <v>247</v>
      </c>
      <c r="GO3" s="533" t="s">
        <v>247</v>
      </c>
      <c r="GP3" s="533" t="s">
        <v>247</v>
      </c>
      <c r="GQ3" s="533" t="s">
        <v>247</v>
      </c>
      <c r="GR3" s="533" t="s">
        <v>247</v>
      </c>
      <c r="GS3" s="533" t="s">
        <v>247</v>
      </c>
      <c r="GT3" s="533" t="s">
        <v>247</v>
      </c>
      <c r="GU3" s="533" t="s">
        <v>247</v>
      </c>
      <c r="GV3" s="533" t="s">
        <v>247</v>
      </c>
      <c r="GW3" s="533" t="s">
        <v>248</v>
      </c>
      <c r="GX3" s="533" t="s">
        <v>247</v>
      </c>
      <c r="GY3" s="533" t="s">
        <v>247</v>
      </c>
      <c r="GZ3" s="533" t="s">
        <v>247</v>
      </c>
      <c r="HA3" s="533" t="s">
        <v>247</v>
      </c>
      <c r="HB3" s="533" t="s">
        <v>247</v>
      </c>
      <c r="HC3" s="533" t="s">
        <v>247</v>
      </c>
      <c r="HD3" s="533" t="s">
        <v>247</v>
      </c>
      <c r="HE3" s="533" t="s">
        <v>248</v>
      </c>
      <c r="HF3" s="533" t="s">
        <v>247</v>
      </c>
      <c r="HG3" s="533" t="s">
        <v>247</v>
      </c>
      <c r="HH3" s="533" t="s">
        <v>247</v>
      </c>
      <c r="HI3" s="533" t="s">
        <v>247</v>
      </c>
      <c r="HJ3" s="533" t="s">
        <v>247</v>
      </c>
      <c r="HK3" s="533" t="s">
        <v>247</v>
      </c>
      <c r="HL3" s="533" t="s">
        <v>247</v>
      </c>
      <c r="HM3" s="533" t="s">
        <v>248</v>
      </c>
      <c r="HN3" s="533" t="s">
        <v>247</v>
      </c>
      <c r="HO3" s="533" t="s">
        <v>247</v>
      </c>
      <c r="HP3" s="533" t="s">
        <v>247</v>
      </c>
      <c r="HQ3" s="533" t="s">
        <v>247</v>
      </c>
      <c r="HR3" s="533" t="s">
        <v>247</v>
      </c>
      <c r="HS3" s="533" t="s">
        <v>247</v>
      </c>
      <c r="HT3" s="533" t="s">
        <v>247</v>
      </c>
      <c r="HU3" s="533" t="s">
        <v>247</v>
      </c>
      <c r="HV3" s="533" t="s">
        <v>247</v>
      </c>
      <c r="HW3" s="533" t="s">
        <v>247</v>
      </c>
      <c r="HX3" s="533" t="s">
        <v>247</v>
      </c>
      <c r="HY3" s="533" t="s">
        <v>247</v>
      </c>
      <c r="HZ3" s="533" t="s">
        <v>247</v>
      </c>
      <c r="IA3" s="533" t="s">
        <v>247</v>
      </c>
      <c r="IB3" s="533" t="s">
        <v>247</v>
      </c>
      <c r="IC3" s="533" t="s">
        <v>247</v>
      </c>
      <c r="ID3" s="533" t="s">
        <v>247</v>
      </c>
      <c r="IE3" s="533" t="s">
        <v>247</v>
      </c>
      <c r="IF3" s="533" t="s">
        <v>247</v>
      </c>
      <c r="IG3" s="533" t="s">
        <v>247</v>
      </c>
      <c r="IH3" s="533" t="s">
        <v>247</v>
      </c>
      <c r="II3" s="533" t="s">
        <v>247</v>
      </c>
      <c r="IJ3" s="533" t="s">
        <v>247</v>
      </c>
      <c r="IK3" s="533" t="s">
        <v>247</v>
      </c>
      <c r="IL3" s="533" t="s">
        <v>248</v>
      </c>
      <c r="IM3" s="533" t="s">
        <v>247</v>
      </c>
      <c r="IN3" s="533" t="s">
        <v>248</v>
      </c>
      <c r="IO3" s="533" t="s">
        <v>248</v>
      </c>
      <c r="IP3" s="533" t="s">
        <v>247</v>
      </c>
      <c r="IQ3" s="533" t="s">
        <v>247</v>
      </c>
      <c r="IR3" s="533" t="s">
        <v>247</v>
      </c>
      <c r="IS3" s="533" t="s">
        <v>248</v>
      </c>
      <c r="IT3" s="533" t="s">
        <v>247</v>
      </c>
      <c r="IU3" s="533" t="s">
        <v>248</v>
      </c>
      <c r="IV3" s="533" t="s">
        <v>247</v>
      </c>
      <c r="IW3" s="533" t="s">
        <v>247</v>
      </c>
      <c r="IX3" s="533" t="s">
        <v>247</v>
      </c>
      <c r="IY3" s="533" t="s">
        <v>247</v>
      </c>
      <c r="IZ3" s="533" t="s">
        <v>247</v>
      </c>
      <c r="JA3" s="533" t="s">
        <v>248</v>
      </c>
      <c r="JB3" s="533" t="s">
        <v>248</v>
      </c>
      <c r="JC3" s="533" t="s">
        <v>247</v>
      </c>
      <c r="JD3" s="533" t="s">
        <v>247</v>
      </c>
      <c r="JE3" s="533" t="s">
        <v>247</v>
      </c>
      <c r="JF3" s="533" t="s">
        <v>247</v>
      </c>
      <c r="JG3" s="533" t="s">
        <v>247</v>
      </c>
      <c r="JH3" s="533" t="s">
        <v>248</v>
      </c>
      <c r="JI3" s="533" t="s">
        <v>248</v>
      </c>
      <c r="JJ3" s="533" t="s">
        <v>248</v>
      </c>
      <c r="JK3" s="533" t="s">
        <v>247</v>
      </c>
      <c r="JL3" s="533" t="s">
        <v>248</v>
      </c>
      <c r="JM3" s="533" t="s">
        <v>247</v>
      </c>
      <c r="JN3" s="533" t="s">
        <v>248</v>
      </c>
      <c r="JO3" s="533" t="s">
        <v>247</v>
      </c>
      <c r="JP3" s="533" t="s">
        <v>248</v>
      </c>
      <c r="JQ3" s="533" t="s">
        <v>247</v>
      </c>
      <c r="JR3" s="533" t="s">
        <v>248</v>
      </c>
      <c r="JS3" s="533" t="s">
        <v>248</v>
      </c>
      <c r="JT3" s="533" t="s">
        <v>248</v>
      </c>
      <c r="JU3" s="533" t="s">
        <v>248</v>
      </c>
      <c r="JV3" s="533" t="s">
        <v>247</v>
      </c>
      <c r="JW3" s="533" t="s">
        <v>248</v>
      </c>
      <c r="JX3" s="533" t="s">
        <v>248</v>
      </c>
      <c r="JY3" s="533" t="s">
        <v>247</v>
      </c>
      <c r="JZ3" s="533" t="s">
        <v>247</v>
      </c>
      <c r="KA3" s="533" t="s">
        <v>247</v>
      </c>
      <c r="KB3" s="533" t="s">
        <v>247</v>
      </c>
      <c r="KC3" s="533" t="s">
        <v>247</v>
      </c>
      <c r="KD3" s="533" t="s">
        <v>247</v>
      </c>
      <c r="KE3" s="533" t="s">
        <v>247</v>
      </c>
      <c r="KF3" s="533" t="s">
        <v>248</v>
      </c>
      <c r="KG3" s="533" t="s">
        <v>247</v>
      </c>
      <c r="KH3" s="533" t="s">
        <v>248</v>
      </c>
      <c r="KI3" s="533" t="s">
        <v>247</v>
      </c>
      <c r="KJ3" s="533" t="s">
        <v>248</v>
      </c>
      <c r="KK3" s="533" t="s">
        <v>248</v>
      </c>
      <c r="KL3" s="533" t="s">
        <v>247</v>
      </c>
      <c r="KM3" s="533" t="s">
        <v>248</v>
      </c>
      <c r="KN3" s="533" t="s">
        <v>247</v>
      </c>
      <c r="KO3" s="533" t="s">
        <v>248</v>
      </c>
      <c r="KP3" s="533" t="s">
        <v>248</v>
      </c>
      <c r="KQ3" s="533" t="s">
        <v>247</v>
      </c>
      <c r="KR3" s="533" t="s">
        <v>247</v>
      </c>
      <c r="KS3" s="533" t="s">
        <v>248</v>
      </c>
      <c r="KT3" s="533" t="s">
        <v>247</v>
      </c>
      <c r="KU3" s="533" t="s">
        <v>247</v>
      </c>
      <c r="KV3" s="533" t="s">
        <v>247</v>
      </c>
      <c r="KW3" s="533" t="s">
        <v>247</v>
      </c>
      <c r="KX3" s="533" t="s">
        <v>247</v>
      </c>
      <c r="KY3" s="533" t="s">
        <v>247</v>
      </c>
      <c r="KZ3" s="533" t="s">
        <v>248</v>
      </c>
      <c r="LA3" s="533" t="s">
        <v>247</v>
      </c>
      <c r="LB3" s="533" t="s">
        <v>247</v>
      </c>
      <c r="LC3" s="533" t="s">
        <v>247</v>
      </c>
      <c r="LD3" s="533" t="s">
        <v>247</v>
      </c>
      <c r="LE3" s="533" t="s">
        <v>247</v>
      </c>
      <c r="LF3" s="533" t="s">
        <v>247</v>
      </c>
      <c r="LG3" s="533" t="s">
        <v>247</v>
      </c>
      <c r="LH3" s="533" t="s">
        <v>247</v>
      </c>
      <c r="LI3" s="533" t="s">
        <v>247</v>
      </c>
      <c r="LJ3" s="533" t="s">
        <v>248</v>
      </c>
      <c r="LK3" s="533" t="s">
        <v>247</v>
      </c>
      <c r="LL3" s="533" t="s">
        <v>248</v>
      </c>
      <c r="LM3" s="533" t="s">
        <v>247</v>
      </c>
      <c r="LN3" s="533" t="s">
        <v>247</v>
      </c>
      <c r="LO3" s="533" t="s">
        <v>248</v>
      </c>
      <c r="LP3" s="533" t="s">
        <v>247</v>
      </c>
      <c r="LQ3" s="533" t="s">
        <v>247</v>
      </c>
      <c r="LR3" s="533" t="s">
        <v>248</v>
      </c>
      <c r="LS3" s="533" t="s">
        <v>247</v>
      </c>
      <c r="LT3" s="533" t="s">
        <v>247</v>
      </c>
      <c r="LU3" s="533" t="s">
        <v>247</v>
      </c>
      <c r="LV3" s="533" t="s">
        <v>247</v>
      </c>
      <c r="LW3" s="533" t="s">
        <v>247</v>
      </c>
      <c r="LX3" s="533" t="s">
        <v>247</v>
      </c>
      <c r="LY3" s="533" t="s">
        <v>248</v>
      </c>
      <c r="LZ3" s="533" t="s">
        <v>247</v>
      </c>
      <c r="MA3" s="533" t="s">
        <v>247</v>
      </c>
      <c r="MB3" s="533" t="s">
        <v>247</v>
      </c>
      <c r="MC3" s="533" t="s">
        <v>247</v>
      </c>
      <c r="MD3" s="533" t="s">
        <v>247</v>
      </c>
      <c r="ME3" s="533" t="s">
        <v>247</v>
      </c>
      <c r="MF3" s="533" t="s">
        <v>247</v>
      </c>
      <c r="MG3" s="533" t="s">
        <v>247</v>
      </c>
      <c r="MH3" s="533" t="s">
        <v>247</v>
      </c>
      <c r="MI3" s="533" t="s">
        <v>247</v>
      </c>
      <c r="MJ3" s="533" t="s">
        <v>247</v>
      </c>
      <c r="MK3" s="533" t="s">
        <v>247</v>
      </c>
      <c r="ML3" s="533" t="s">
        <v>247</v>
      </c>
      <c r="MM3" s="533" t="s">
        <v>248</v>
      </c>
      <c r="MN3" s="533" t="s">
        <v>247</v>
      </c>
      <c r="MO3" s="533" t="s">
        <v>248</v>
      </c>
      <c r="MP3" s="533" t="s">
        <v>247</v>
      </c>
      <c r="MQ3" s="533" t="s">
        <v>247</v>
      </c>
      <c r="MR3" s="533" t="s">
        <v>247</v>
      </c>
      <c r="MS3" s="533" t="s">
        <v>247</v>
      </c>
      <c r="MT3" s="533" t="s">
        <v>248</v>
      </c>
      <c r="MU3" s="533" t="s">
        <v>247</v>
      </c>
      <c r="MV3" s="533" t="s">
        <v>247</v>
      </c>
      <c r="MW3" s="533" t="s">
        <v>247</v>
      </c>
      <c r="MX3" s="533" t="s">
        <v>247</v>
      </c>
      <c r="MY3" s="533" t="s">
        <v>248</v>
      </c>
      <c r="MZ3" s="533" t="s">
        <v>247</v>
      </c>
      <c r="NA3" s="533" t="s">
        <v>247</v>
      </c>
      <c r="NB3" s="533" t="s">
        <v>248</v>
      </c>
      <c r="NC3" s="533" t="s">
        <v>247</v>
      </c>
      <c r="ND3" s="533" t="s">
        <v>247</v>
      </c>
      <c r="NE3" s="533" t="s">
        <v>247</v>
      </c>
      <c r="NF3" s="533" t="s">
        <v>247</v>
      </c>
      <c r="NG3" s="533" t="s">
        <v>247</v>
      </c>
      <c r="NH3" s="533" t="s">
        <v>247</v>
      </c>
      <c r="NI3" s="533" t="s">
        <v>247</v>
      </c>
      <c r="NJ3" s="533" t="s">
        <v>247</v>
      </c>
      <c r="NK3" s="533" t="s">
        <v>247</v>
      </c>
      <c r="NL3" s="533" t="s">
        <v>247</v>
      </c>
      <c r="NM3" s="533" t="s">
        <v>247</v>
      </c>
      <c r="NN3" s="533" t="s">
        <v>247</v>
      </c>
      <c r="NO3" s="533" t="s">
        <v>247</v>
      </c>
      <c r="NP3" s="533" t="s">
        <v>247</v>
      </c>
      <c r="NQ3" s="533" t="s">
        <v>247</v>
      </c>
      <c r="NR3" s="533" t="s">
        <v>247</v>
      </c>
      <c r="NS3" s="533" t="s">
        <v>247</v>
      </c>
      <c r="NT3" s="533" t="s">
        <v>247</v>
      </c>
      <c r="NU3" s="533" t="s">
        <v>247</v>
      </c>
      <c r="NV3" s="533" t="s">
        <v>247</v>
      </c>
      <c r="NW3" s="533" t="s">
        <v>247</v>
      </c>
      <c r="NX3" s="533" t="s">
        <v>247</v>
      </c>
      <c r="NY3" s="533" t="s">
        <v>247</v>
      </c>
      <c r="NZ3" s="533" t="s">
        <v>247</v>
      </c>
      <c r="OA3" s="533" t="s">
        <v>247</v>
      </c>
      <c r="OB3" s="533" t="s">
        <v>247</v>
      </c>
      <c r="OC3" s="533" t="s">
        <v>247</v>
      </c>
      <c r="OD3" s="533" t="s">
        <v>247</v>
      </c>
      <c r="OE3" s="533" t="s">
        <v>247</v>
      </c>
      <c r="OF3" s="533" t="s">
        <v>247</v>
      </c>
      <c r="OG3" s="533" t="s">
        <v>247</v>
      </c>
      <c r="OH3" s="533" t="s">
        <v>247</v>
      </c>
    </row>
    <row r="4" spans="1:398" x14ac:dyDescent="0.25">
      <c r="A4" s="533" t="s">
        <v>249</v>
      </c>
      <c r="B4" s="533">
        <v>0</v>
      </c>
      <c r="C4" s="533">
        <v>1</v>
      </c>
      <c r="F4" s="533">
        <v>1</v>
      </c>
      <c r="G4" s="533">
        <v>5</v>
      </c>
      <c r="H4" s="533">
        <v>11</v>
      </c>
      <c r="I4" s="533">
        <v>0</v>
      </c>
      <c r="J4" s="533">
        <v>1</v>
      </c>
      <c r="L4" s="533">
        <v>2</v>
      </c>
      <c r="M4" s="533">
        <v>1</v>
      </c>
      <c r="N4" s="533">
        <v>3</v>
      </c>
      <c r="O4" s="533">
        <v>4</v>
      </c>
      <c r="P4" s="533">
        <v>0</v>
      </c>
      <c r="R4" s="533">
        <v>1</v>
      </c>
      <c r="S4" s="533">
        <v>1</v>
      </c>
      <c r="T4" s="533">
        <v>3</v>
      </c>
      <c r="U4" s="533">
        <v>6</v>
      </c>
      <c r="V4" s="533">
        <v>0</v>
      </c>
      <c r="W4" s="533">
        <v>1</v>
      </c>
      <c r="X4" s="533">
        <v>2</v>
      </c>
      <c r="Y4" s="533">
        <v>1</v>
      </c>
      <c r="Z4" s="533">
        <v>1</v>
      </c>
      <c r="AA4" s="533">
        <v>7</v>
      </c>
      <c r="AB4" s="533">
        <v>0</v>
      </c>
      <c r="AD4" s="533">
        <v>1</v>
      </c>
      <c r="AE4" s="533">
        <v>1</v>
      </c>
      <c r="AF4" s="533">
        <v>1</v>
      </c>
      <c r="AG4" s="533">
        <v>4</v>
      </c>
      <c r="AH4" s="533">
        <v>16</v>
      </c>
      <c r="AI4" s="533">
        <v>0</v>
      </c>
      <c r="AK4" s="533">
        <v>2</v>
      </c>
      <c r="AL4" s="533">
        <v>1</v>
      </c>
      <c r="AM4" s="533">
        <v>4</v>
      </c>
      <c r="AN4" s="533">
        <v>19</v>
      </c>
      <c r="AO4" s="533">
        <v>0</v>
      </c>
      <c r="AP4" s="533">
        <v>6</v>
      </c>
      <c r="AR4" s="533">
        <v>3</v>
      </c>
      <c r="AS4" s="533">
        <v>1</v>
      </c>
      <c r="AT4" s="533">
        <v>8</v>
      </c>
      <c r="AU4" s="533">
        <v>9</v>
      </c>
      <c r="AV4" s="533">
        <v>0</v>
      </c>
      <c r="AW4" s="533">
        <v>3</v>
      </c>
      <c r="AY4" s="533">
        <v>3</v>
      </c>
      <c r="AZ4" s="533">
        <v>3</v>
      </c>
      <c r="BA4" s="533">
        <v>8</v>
      </c>
      <c r="BB4" s="533">
        <v>13</v>
      </c>
      <c r="BC4" s="533">
        <v>0</v>
      </c>
      <c r="BD4" s="533">
        <v>1</v>
      </c>
      <c r="BF4" s="533">
        <v>1</v>
      </c>
      <c r="BG4" s="533">
        <v>4</v>
      </c>
      <c r="BH4" s="533">
        <v>8</v>
      </c>
      <c r="BI4" s="533">
        <v>18</v>
      </c>
      <c r="BJ4" s="533">
        <v>0</v>
      </c>
      <c r="BK4" s="533">
        <v>1</v>
      </c>
      <c r="BL4" s="533">
        <v>1</v>
      </c>
      <c r="BM4" s="533">
        <v>1</v>
      </c>
      <c r="BN4" s="533">
        <v>7</v>
      </c>
      <c r="BO4" s="533">
        <v>10</v>
      </c>
      <c r="BP4" s="533">
        <v>0</v>
      </c>
      <c r="BQ4" s="533">
        <v>3</v>
      </c>
      <c r="BS4" s="533">
        <v>2</v>
      </c>
      <c r="BT4" s="533">
        <v>1</v>
      </c>
      <c r="BU4" s="533">
        <v>2</v>
      </c>
      <c r="BV4" s="533">
        <v>2</v>
      </c>
      <c r="BW4" s="533">
        <v>0</v>
      </c>
      <c r="BX4" s="533">
        <v>1</v>
      </c>
      <c r="BZ4" s="533">
        <v>2</v>
      </c>
      <c r="CA4" s="533">
        <v>1</v>
      </c>
      <c r="CB4" s="533">
        <v>2</v>
      </c>
      <c r="CC4" s="533">
        <v>2</v>
      </c>
      <c r="CD4" s="533">
        <v>0</v>
      </c>
      <c r="CE4" s="533">
        <v>1</v>
      </c>
      <c r="CF4" s="533">
        <v>2</v>
      </c>
      <c r="CG4" s="533">
        <v>2</v>
      </c>
      <c r="CH4" s="533">
        <v>1</v>
      </c>
      <c r="CI4" s="533">
        <v>7</v>
      </c>
      <c r="CJ4" s="533">
        <v>14</v>
      </c>
      <c r="CK4" s="533">
        <v>0</v>
      </c>
      <c r="CL4" s="533">
        <v>1</v>
      </c>
      <c r="CM4" s="533">
        <v>1</v>
      </c>
      <c r="CN4" s="533">
        <v>2</v>
      </c>
      <c r="CO4" s="533">
        <v>1</v>
      </c>
      <c r="CP4" s="533">
        <v>7</v>
      </c>
      <c r="CQ4" s="533">
        <v>9</v>
      </c>
      <c r="CR4" s="533">
        <v>0</v>
      </c>
      <c r="CS4" s="533">
        <v>1</v>
      </c>
      <c r="CT4" s="533">
        <v>1</v>
      </c>
      <c r="CU4" s="533">
        <v>1</v>
      </c>
      <c r="CV4" s="533">
        <v>2</v>
      </c>
      <c r="CW4" s="533">
        <v>22</v>
      </c>
      <c r="CX4" s="533">
        <v>0</v>
      </c>
      <c r="CY4" s="533">
        <v>1</v>
      </c>
      <c r="CZ4" s="533">
        <v>2</v>
      </c>
      <c r="DB4" s="533">
        <v>2</v>
      </c>
      <c r="DC4" s="533">
        <v>1</v>
      </c>
      <c r="DD4" s="533">
        <v>27</v>
      </c>
      <c r="DE4" s="533">
        <v>0</v>
      </c>
      <c r="DG4" s="533">
        <v>1</v>
      </c>
      <c r="DI4" s="533">
        <v>2</v>
      </c>
      <c r="DJ4" s="533">
        <v>1</v>
      </c>
      <c r="DK4" s="533">
        <v>13</v>
      </c>
      <c r="DL4" s="533">
        <v>0</v>
      </c>
      <c r="DM4" s="533">
        <v>2</v>
      </c>
      <c r="DN4" s="533">
        <v>1</v>
      </c>
      <c r="DP4" s="533">
        <v>1</v>
      </c>
      <c r="DQ4" s="533">
        <v>1</v>
      </c>
      <c r="DR4" s="533">
        <v>20</v>
      </c>
      <c r="DT4" s="533">
        <v>1</v>
      </c>
      <c r="DU4" s="533">
        <v>1</v>
      </c>
      <c r="DV4" s="533">
        <v>1</v>
      </c>
      <c r="DW4" s="533">
        <v>4</v>
      </c>
      <c r="DX4" s="533">
        <v>1</v>
      </c>
      <c r="DY4" s="533">
        <v>1</v>
      </c>
      <c r="DZ4" s="533">
        <v>1</v>
      </c>
      <c r="EA4" s="533">
        <v>1</v>
      </c>
      <c r="EB4" s="533">
        <v>2</v>
      </c>
      <c r="EC4" s="533">
        <v>1</v>
      </c>
      <c r="ED4" s="533">
        <v>4</v>
      </c>
      <c r="EE4" s="533">
        <v>5</v>
      </c>
      <c r="EF4" s="533">
        <v>1</v>
      </c>
      <c r="EG4" s="533">
        <v>1</v>
      </c>
      <c r="EH4" s="533">
        <v>2</v>
      </c>
      <c r="EI4" s="533">
        <v>1</v>
      </c>
      <c r="EJ4" s="533">
        <v>1</v>
      </c>
      <c r="EK4" s="533">
        <v>1</v>
      </c>
      <c r="EL4" s="533">
        <v>2</v>
      </c>
      <c r="EM4" s="533">
        <v>1</v>
      </c>
      <c r="EN4" s="533">
        <v>1</v>
      </c>
      <c r="EO4" s="533">
        <v>1</v>
      </c>
      <c r="EP4" s="533">
        <v>1</v>
      </c>
      <c r="ER4" s="533">
        <v>1</v>
      </c>
      <c r="ES4" s="533">
        <v>2</v>
      </c>
      <c r="ET4" s="533">
        <v>1</v>
      </c>
      <c r="EU4" s="533">
        <v>6</v>
      </c>
      <c r="EV4" s="533">
        <v>4</v>
      </c>
      <c r="EW4" s="533">
        <v>1</v>
      </c>
      <c r="EX4" s="533">
        <v>1</v>
      </c>
      <c r="EZ4" s="533">
        <v>1</v>
      </c>
      <c r="FA4" s="533">
        <v>1</v>
      </c>
      <c r="FC4" s="533">
        <v>1</v>
      </c>
      <c r="FD4" s="533">
        <v>1</v>
      </c>
      <c r="FE4" s="533">
        <v>3</v>
      </c>
      <c r="FF4" s="533">
        <v>1</v>
      </c>
      <c r="FG4" s="533">
        <v>5</v>
      </c>
      <c r="FH4" s="533">
        <v>1</v>
      </c>
      <c r="FI4" s="533">
        <v>1</v>
      </c>
      <c r="FJ4" s="533">
        <v>1</v>
      </c>
      <c r="FK4" s="533">
        <v>1</v>
      </c>
      <c r="FM4" s="533">
        <v>3</v>
      </c>
      <c r="FN4" s="533">
        <v>1</v>
      </c>
      <c r="FO4" s="533">
        <v>1</v>
      </c>
      <c r="FP4" s="533">
        <v>1</v>
      </c>
      <c r="FQ4" s="533">
        <v>4</v>
      </c>
      <c r="FR4" s="533">
        <v>1</v>
      </c>
      <c r="FS4" s="533">
        <v>13</v>
      </c>
      <c r="FT4" s="533">
        <v>1</v>
      </c>
      <c r="FU4" s="533">
        <v>215</v>
      </c>
      <c r="FV4" s="533">
        <v>169</v>
      </c>
      <c r="FY4" s="533">
        <v>4</v>
      </c>
      <c r="FZ4" s="533">
        <v>2</v>
      </c>
      <c r="GA4" s="533">
        <v>1</v>
      </c>
      <c r="GB4" s="533">
        <v>1</v>
      </c>
      <c r="GC4" s="533">
        <v>1</v>
      </c>
      <c r="GD4" s="533">
        <v>1</v>
      </c>
      <c r="GE4" s="533">
        <v>1</v>
      </c>
      <c r="GF4" s="533">
        <v>3</v>
      </c>
      <c r="GG4" s="533">
        <v>1</v>
      </c>
      <c r="GI4" s="533">
        <v>1</v>
      </c>
      <c r="GJ4" s="533">
        <v>2</v>
      </c>
      <c r="GL4" s="533">
        <v>1</v>
      </c>
      <c r="GM4" s="533">
        <v>7</v>
      </c>
      <c r="GN4" s="533">
        <v>2</v>
      </c>
      <c r="GO4" s="533">
        <v>2</v>
      </c>
      <c r="GP4" s="533">
        <v>1</v>
      </c>
      <c r="GQ4" s="533">
        <v>3</v>
      </c>
      <c r="GR4" s="533">
        <v>16</v>
      </c>
      <c r="GS4" s="533">
        <v>2</v>
      </c>
      <c r="GT4" s="533">
        <v>2</v>
      </c>
      <c r="GU4" s="533">
        <v>1</v>
      </c>
      <c r="GV4" s="533">
        <v>22</v>
      </c>
      <c r="GX4" s="533">
        <v>309</v>
      </c>
      <c r="GY4" s="533">
        <v>3</v>
      </c>
      <c r="GZ4" s="533">
        <v>1</v>
      </c>
      <c r="HA4" s="533">
        <v>2</v>
      </c>
      <c r="HB4" s="533">
        <v>1</v>
      </c>
      <c r="HC4" s="533">
        <v>1</v>
      </c>
      <c r="HD4" s="533">
        <v>1</v>
      </c>
      <c r="HF4" s="533">
        <v>1</v>
      </c>
      <c r="HG4" s="533">
        <v>1</v>
      </c>
      <c r="HH4" s="533">
        <v>1</v>
      </c>
      <c r="HI4" s="533">
        <v>2</v>
      </c>
      <c r="HJ4" s="533">
        <v>1</v>
      </c>
      <c r="HK4" s="533">
        <v>1</v>
      </c>
      <c r="HL4" s="533">
        <v>1</v>
      </c>
      <c r="HN4" s="533">
        <v>2</v>
      </c>
      <c r="HO4" s="533">
        <v>4</v>
      </c>
      <c r="HP4" s="533">
        <v>10</v>
      </c>
      <c r="HQ4" s="533">
        <v>1</v>
      </c>
      <c r="HR4" s="533">
        <v>1</v>
      </c>
      <c r="HS4" s="533">
        <v>1</v>
      </c>
      <c r="HT4" s="533">
        <v>1</v>
      </c>
      <c r="HU4" s="533">
        <v>1</v>
      </c>
      <c r="HV4" s="533">
        <v>1</v>
      </c>
      <c r="HW4" s="533">
        <v>1</v>
      </c>
      <c r="HX4" s="533">
        <v>5</v>
      </c>
      <c r="HY4" s="533">
        <v>1</v>
      </c>
      <c r="HZ4" s="533">
        <v>2</v>
      </c>
      <c r="IA4" s="533">
        <v>1</v>
      </c>
      <c r="IB4" s="533">
        <v>1</v>
      </c>
      <c r="IC4" s="533">
        <v>3</v>
      </c>
      <c r="ID4" s="533">
        <v>52</v>
      </c>
      <c r="IE4" s="533">
        <v>52</v>
      </c>
      <c r="IF4" s="533">
        <v>1</v>
      </c>
      <c r="IG4" s="533">
        <v>1</v>
      </c>
      <c r="IH4" s="533">
        <v>2</v>
      </c>
      <c r="II4" s="533">
        <v>1</v>
      </c>
      <c r="IJ4" s="533">
        <v>1</v>
      </c>
      <c r="IK4" s="533">
        <v>1</v>
      </c>
      <c r="IM4" s="533">
        <v>1</v>
      </c>
      <c r="IP4" s="533">
        <v>1</v>
      </c>
      <c r="IQ4" s="533">
        <v>1</v>
      </c>
      <c r="IR4" s="533">
        <v>2</v>
      </c>
      <c r="IT4" s="533">
        <v>2</v>
      </c>
      <c r="IV4" s="533">
        <v>1</v>
      </c>
      <c r="IW4" s="533">
        <v>1</v>
      </c>
      <c r="IX4" s="533">
        <v>1</v>
      </c>
      <c r="IY4" s="533">
        <v>1</v>
      </c>
      <c r="IZ4" s="533">
        <v>1</v>
      </c>
      <c r="JC4" s="533">
        <v>1</v>
      </c>
      <c r="JD4" s="533">
        <v>1</v>
      </c>
      <c r="JE4" s="533">
        <v>1</v>
      </c>
      <c r="JF4" s="533">
        <v>17</v>
      </c>
      <c r="JG4" s="533">
        <v>1</v>
      </c>
      <c r="JK4" s="533">
        <v>1</v>
      </c>
      <c r="JM4" s="533">
        <v>1</v>
      </c>
      <c r="JO4" s="533">
        <v>2</v>
      </c>
      <c r="JQ4" s="533">
        <v>10</v>
      </c>
      <c r="JV4" s="533">
        <v>1</v>
      </c>
      <c r="JY4" s="533">
        <v>1</v>
      </c>
      <c r="JZ4" s="533">
        <v>1</v>
      </c>
      <c r="KA4" s="533">
        <v>2</v>
      </c>
      <c r="KB4" s="533">
        <v>1</v>
      </c>
      <c r="KC4" s="533">
        <v>46</v>
      </c>
      <c r="KD4" s="533">
        <v>18</v>
      </c>
      <c r="KE4" s="533">
        <v>1</v>
      </c>
      <c r="KG4" s="533">
        <v>1</v>
      </c>
      <c r="KI4" s="533">
        <v>1</v>
      </c>
      <c r="KL4" s="533">
        <v>1</v>
      </c>
      <c r="KN4" s="533">
        <v>16</v>
      </c>
      <c r="KQ4" s="533">
        <v>1</v>
      </c>
      <c r="KR4" s="533">
        <v>1</v>
      </c>
      <c r="KT4" s="533">
        <v>7</v>
      </c>
      <c r="KU4" s="533">
        <v>1</v>
      </c>
      <c r="KV4" s="533">
        <v>1</v>
      </c>
      <c r="KW4" s="533">
        <v>1</v>
      </c>
      <c r="KX4" s="533">
        <v>1</v>
      </c>
      <c r="KY4" s="533">
        <v>1</v>
      </c>
      <c r="LA4" s="533">
        <v>1</v>
      </c>
      <c r="LB4" s="533">
        <v>2</v>
      </c>
      <c r="LC4" s="533">
        <v>1</v>
      </c>
      <c r="LD4" s="533">
        <v>1</v>
      </c>
      <c r="LE4" s="533">
        <v>2</v>
      </c>
      <c r="LF4" s="533">
        <v>2</v>
      </c>
      <c r="LG4" s="533">
        <v>1</v>
      </c>
      <c r="LH4" s="533">
        <v>1</v>
      </c>
      <c r="LI4" s="533">
        <v>16</v>
      </c>
      <c r="LK4" s="533">
        <v>1</v>
      </c>
      <c r="LM4" s="533">
        <v>1</v>
      </c>
      <c r="LN4" s="533">
        <v>1</v>
      </c>
      <c r="LP4" s="533">
        <v>1</v>
      </c>
      <c r="LQ4" s="533">
        <v>9</v>
      </c>
      <c r="LS4" s="533">
        <v>1</v>
      </c>
      <c r="LT4" s="533">
        <v>2</v>
      </c>
      <c r="LU4" s="533">
        <v>1</v>
      </c>
      <c r="LV4" s="533">
        <v>1</v>
      </c>
      <c r="LW4" s="533">
        <v>1</v>
      </c>
      <c r="LX4" s="533">
        <v>1</v>
      </c>
      <c r="LZ4" s="533">
        <v>3</v>
      </c>
      <c r="MA4" s="533">
        <v>3</v>
      </c>
      <c r="MB4" s="533">
        <v>1</v>
      </c>
      <c r="MC4" s="533">
        <v>4</v>
      </c>
      <c r="MD4" s="533">
        <v>5</v>
      </c>
      <c r="ME4" s="533">
        <v>1</v>
      </c>
      <c r="MF4" s="533">
        <v>1</v>
      </c>
      <c r="MG4" s="533">
        <v>1</v>
      </c>
      <c r="MH4" s="533">
        <v>1</v>
      </c>
      <c r="MI4" s="533">
        <v>1</v>
      </c>
      <c r="MJ4" s="533">
        <v>4</v>
      </c>
      <c r="MK4" s="533">
        <v>4</v>
      </c>
      <c r="ML4" s="533">
        <v>1</v>
      </c>
      <c r="MN4" s="533">
        <v>1</v>
      </c>
      <c r="MP4" s="533">
        <v>2</v>
      </c>
      <c r="MQ4" s="533">
        <v>4</v>
      </c>
      <c r="MR4" s="533">
        <v>1</v>
      </c>
      <c r="MS4" s="533">
        <v>2</v>
      </c>
      <c r="MU4" s="533">
        <v>2</v>
      </c>
      <c r="MV4" s="533">
        <v>1</v>
      </c>
      <c r="MW4" s="533">
        <v>2</v>
      </c>
      <c r="MX4" s="533">
        <v>1</v>
      </c>
      <c r="MZ4" s="533">
        <v>1</v>
      </c>
      <c r="NA4" s="533">
        <v>1</v>
      </c>
      <c r="NC4" s="533">
        <v>19</v>
      </c>
      <c r="ND4" s="533">
        <v>16</v>
      </c>
      <c r="NE4" s="533">
        <v>1</v>
      </c>
      <c r="NF4" s="533">
        <v>2</v>
      </c>
      <c r="NG4" s="533">
        <v>72</v>
      </c>
      <c r="NH4" s="533">
        <v>54</v>
      </c>
      <c r="NI4" s="533">
        <v>5</v>
      </c>
      <c r="NJ4" s="533">
        <v>4</v>
      </c>
      <c r="NK4" s="533">
        <v>4</v>
      </c>
      <c r="NL4" s="533">
        <v>3</v>
      </c>
      <c r="NM4" s="533">
        <v>13</v>
      </c>
      <c r="NN4" s="533">
        <v>13</v>
      </c>
      <c r="NO4" s="533">
        <v>4</v>
      </c>
      <c r="NP4" s="533">
        <v>4</v>
      </c>
      <c r="NQ4" s="533">
        <v>3</v>
      </c>
      <c r="NR4" s="533">
        <v>3</v>
      </c>
      <c r="NS4" s="533">
        <v>6</v>
      </c>
      <c r="NT4" s="533">
        <v>1</v>
      </c>
      <c r="NU4" s="533">
        <v>765</v>
      </c>
      <c r="NV4" s="533">
        <v>645</v>
      </c>
      <c r="NW4" s="533">
        <v>1762</v>
      </c>
      <c r="NX4" s="533">
        <v>3617</v>
      </c>
      <c r="NY4" s="533">
        <v>2128</v>
      </c>
      <c r="NZ4" s="533">
        <v>331</v>
      </c>
      <c r="OA4" s="533">
        <v>1492</v>
      </c>
      <c r="OB4" s="533">
        <v>1080</v>
      </c>
      <c r="OC4" s="533">
        <v>1775</v>
      </c>
      <c r="OD4" s="533">
        <v>2373</v>
      </c>
      <c r="OE4" s="533">
        <v>3567</v>
      </c>
      <c r="OF4" s="533">
        <v>979</v>
      </c>
      <c r="OG4" s="533">
        <v>2</v>
      </c>
      <c r="OH4" s="533">
        <v>2</v>
      </c>
    </row>
    <row r="5" spans="1:398" x14ac:dyDescent="0.25">
      <c r="A5" s="533" t="s">
        <v>250</v>
      </c>
      <c r="B5" s="533">
        <v>0</v>
      </c>
      <c r="C5" s="533">
        <v>1</v>
      </c>
      <c r="F5" s="533">
        <v>1.5</v>
      </c>
      <c r="G5" s="533">
        <v>21.5</v>
      </c>
      <c r="H5" s="533">
        <v>34.25</v>
      </c>
      <c r="I5" s="533">
        <v>0</v>
      </c>
      <c r="J5" s="533">
        <v>1</v>
      </c>
      <c r="L5" s="533">
        <v>2</v>
      </c>
      <c r="M5" s="533">
        <v>2.3333333333333299</v>
      </c>
      <c r="N5" s="533">
        <v>23.25</v>
      </c>
      <c r="O5" s="533">
        <v>40</v>
      </c>
      <c r="P5" s="533">
        <v>0.33333333333333298</v>
      </c>
      <c r="R5" s="533">
        <v>1</v>
      </c>
      <c r="S5" s="533">
        <v>1.3333333333333299</v>
      </c>
      <c r="T5" s="533">
        <v>7.25</v>
      </c>
      <c r="U5" s="533">
        <v>24.25</v>
      </c>
      <c r="V5" s="533">
        <v>0</v>
      </c>
      <c r="W5" s="533">
        <v>1</v>
      </c>
      <c r="X5" s="533">
        <v>2</v>
      </c>
      <c r="Y5" s="533">
        <v>1.6666666666666601</v>
      </c>
      <c r="Z5" s="533">
        <v>9</v>
      </c>
      <c r="AA5" s="533">
        <v>22</v>
      </c>
      <c r="AB5" s="533">
        <v>0</v>
      </c>
      <c r="AD5" s="533">
        <v>1.5</v>
      </c>
      <c r="AE5" s="533">
        <v>1</v>
      </c>
      <c r="AF5" s="533">
        <v>1.6666666666666601</v>
      </c>
      <c r="AG5" s="533">
        <v>12.25</v>
      </c>
      <c r="AH5" s="533">
        <v>46.75</v>
      </c>
      <c r="AI5" s="533">
        <v>0</v>
      </c>
      <c r="AK5" s="533">
        <v>2</v>
      </c>
      <c r="AL5" s="533">
        <v>1.5</v>
      </c>
      <c r="AM5" s="533">
        <v>7</v>
      </c>
      <c r="AN5" s="533">
        <v>42.75</v>
      </c>
      <c r="AO5" s="533">
        <v>0</v>
      </c>
      <c r="AP5" s="533">
        <v>6</v>
      </c>
      <c r="AR5" s="533">
        <v>3</v>
      </c>
      <c r="AS5" s="533">
        <v>2</v>
      </c>
      <c r="AT5" s="533">
        <v>20.5</v>
      </c>
      <c r="AU5" s="533">
        <v>32.75</v>
      </c>
      <c r="AV5" s="533">
        <v>0</v>
      </c>
      <c r="AW5" s="533">
        <v>3</v>
      </c>
      <c r="AY5" s="533">
        <v>3</v>
      </c>
      <c r="AZ5" s="533">
        <v>3.3333333333333299</v>
      </c>
      <c r="BA5" s="533">
        <v>23.25</v>
      </c>
      <c r="BB5" s="533">
        <v>30</v>
      </c>
      <c r="BC5" s="533">
        <v>0</v>
      </c>
      <c r="BD5" s="533">
        <v>1</v>
      </c>
      <c r="BF5" s="533">
        <v>1</v>
      </c>
      <c r="BG5" s="533">
        <v>4</v>
      </c>
      <c r="BH5" s="533">
        <v>21.3333333333333</v>
      </c>
      <c r="BI5" s="533">
        <v>27.3333333333333</v>
      </c>
      <c r="BJ5" s="533">
        <v>0</v>
      </c>
      <c r="BK5" s="533">
        <v>1</v>
      </c>
      <c r="BL5" s="533">
        <v>1.5</v>
      </c>
      <c r="BM5" s="533">
        <v>2.6666666666666599</v>
      </c>
      <c r="BN5" s="533">
        <v>25.3333333333333</v>
      </c>
      <c r="BO5" s="533">
        <v>31.3333333333333</v>
      </c>
      <c r="BP5" s="533">
        <v>0</v>
      </c>
      <c r="BQ5" s="533">
        <v>3</v>
      </c>
      <c r="BS5" s="533">
        <v>2</v>
      </c>
      <c r="BT5" s="533">
        <v>3</v>
      </c>
      <c r="BU5" s="533">
        <v>19.5</v>
      </c>
      <c r="BV5" s="533">
        <v>26.75</v>
      </c>
      <c r="BW5" s="533">
        <v>0</v>
      </c>
      <c r="BX5" s="533">
        <v>2</v>
      </c>
      <c r="BZ5" s="533">
        <v>2</v>
      </c>
      <c r="CA5" s="533">
        <v>3</v>
      </c>
      <c r="CB5" s="533">
        <v>22.25</v>
      </c>
      <c r="CC5" s="533">
        <v>31.75</v>
      </c>
      <c r="CD5" s="533">
        <v>23.4</v>
      </c>
      <c r="CE5" s="533">
        <v>1</v>
      </c>
      <c r="CF5" s="533">
        <v>2</v>
      </c>
      <c r="CG5" s="533">
        <v>2</v>
      </c>
      <c r="CH5" s="533">
        <v>2</v>
      </c>
      <c r="CI5" s="533">
        <v>20.5</v>
      </c>
      <c r="CJ5" s="533">
        <v>24</v>
      </c>
      <c r="CK5" s="533">
        <v>24.6</v>
      </c>
      <c r="CL5" s="533">
        <v>2.5</v>
      </c>
      <c r="CM5" s="533">
        <v>1</v>
      </c>
      <c r="CN5" s="533">
        <v>2</v>
      </c>
      <c r="CO5" s="533">
        <v>2.3333333333333299</v>
      </c>
      <c r="CP5" s="533">
        <v>14.25</v>
      </c>
      <c r="CQ5" s="533">
        <v>24.75</v>
      </c>
      <c r="CR5" s="533">
        <v>0.2</v>
      </c>
      <c r="CS5" s="533">
        <v>1.3333333333333299</v>
      </c>
      <c r="CT5" s="533">
        <v>7</v>
      </c>
      <c r="CU5" s="533">
        <v>2.6666666666666599</v>
      </c>
      <c r="CV5" s="533">
        <v>10.25</v>
      </c>
      <c r="CW5" s="533">
        <v>66.75</v>
      </c>
      <c r="CX5" s="533">
        <v>0</v>
      </c>
      <c r="CY5" s="533">
        <v>1.5</v>
      </c>
      <c r="CZ5" s="533">
        <v>7.75</v>
      </c>
      <c r="DB5" s="533">
        <v>3</v>
      </c>
      <c r="DC5" s="533">
        <v>8.25</v>
      </c>
      <c r="DD5" s="533">
        <v>71.75</v>
      </c>
      <c r="DE5" s="533">
        <v>0</v>
      </c>
      <c r="DG5" s="533">
        <v>1</v>
      </c>
      <c r="DI5" s="533">
        <v>4</v>
      </c>
      <c r="DJ5" s="533">
        <v>6.25</v>
      </c>
      <c r="DK5" s="533">
        <v>54.25</v>
      </c>
      <c r="DL5" s="533">
        <v>0</v>
      </c>
      <c r="DM5" s="533">
        <v>2</v>
      </c>
      <c r="DN5" s="533">
        <v>1</v>
      </c>
      <c r="DP5" s="533">
        <v>2.75</v>
      </c>
      <c r="DQ5" s="533">
        <v>6</v>
      </c>
      <c r="DR5" s="533">
        <v>54.75</v>
      </c>
      <c r="DT5" s="533">
        <v>13.5</v>
      </c>
      <c r="DU5" s="533">
        <v>1</v>
      </c>
      <c r="DV5" s="533">
        <v>2</v>
      </c>
      <c r="DW5" s="533">
        <v>4</v>
      </c>
      <c r="DX5" s="533">
        <v>1.5</v>
      </c>
      <c r="DY5" s="533">
        <v>2</v>
      </c>
      <c r="DZ5" s="533">
        <v>1</v>
      </c>
      <c r="EA5" s="533">
        <v>1.5</v>
      </c>
      <c r="EB5" s="533">
        <v>2.5</v>
      </c>
      <c r="EC5" s="533">
        <v>3</v>
      </c>
      <c r="ED5" s="533">
        <v>4</v>
      </c>
      <c r="EE5" s="533">
        <v>5.5</v>
      </c>
      <c r="EF5" s="533">
        <v>1</v>
      </c>
      <c r="EG5" s="533">
        <v>1.5</v>
      </c>
      <c r="EH5" s="533">
        <v>2.5</v>
      </c>
      <c r="EI5" s="533">
        <v>2</v>
      </c>
      <c r="EJ5" s="533">
        <v>4</v>
      </c>
      <c r="EK5" s="533">
        <v>1</v>
      </c>
      <c r="EL5" s="533">
        <v>3</v>
      </c>
      <c r="EM5" s="533">
        <v>2.75</v>
      </c>
      <c r="EN5" s="533">
        <v>1.5</v>
      </c>
      <c r="EO5" s="533">
        <v>1</v>
      </c>
      <c r="EP5" s="533">
        <v>1</v>
      </c>
      <c r="ER5" s="533">
        <v>4.2</v>
      </c>
      <c r="ES5" s="533">
        <v>3</v>
      </c>
      <c r="ET5" s="533">
        <v>2.25</v>
      </c>
      <c r="EU5" s="533">
        <v>1068.1666666666599</v>
      </c>
      <c r="EV5" s="533">
        <v>25.1666666666666</v>
      </c>
      <c r="EW5" s="533">
        <v>1</v>
      </c>
      <c r="EX5" s="533">
        <v>1</v>
      </c>
      <c r="EZ5" s="533">
        <v>1</v>
      </c>
      <c r="FA5" s="533">
        <v>1.3333333333333299</v>
      </c>
      <c r="FC5" s="533">
        <v>1.3333333333333299</v>
      </c>
      <c r="FD5" s="533">
        <v>2</v>
      </c>
      <c r="FE5" s="533">
        <v>8</v>
      </c>
      <c r="FF5" s="533">
        <v>1</v>
      </c>
      <c r="FG5" s="533">
        <v>17.5</v>
      </c>
      <c r="FH5" s="533">
        <v>1</v>
      </c>
      <c r="FI5" s="533">
        <v>1</v>
      </c>
      <c r="FJ5" s="533">
        <v>1</v>
      </c>
      <c r="FK5" s="533">
        <v>1</v>
      </c>
      <c r="FM5" s="533">
        <v>4</v>
      </c>
      <c r="FN5" s="533">
        <v>1</v>
      </c>
      <c r="FO5" s="533">
        <v>1</v>
      </c>
      <c r="FP5" s="533">
        <v>1</v>
      </c>
      <c r="FQ5" s="533">
        <v>4</v>
      </c>
      <c r="FR5" s="533">
        <v>2.3333333333333299</v>
      </c>
      <c r="FS5" s="533">
        <v>13</v>
      </c>
      <c r="FT5" s="533">
        <v>1.25</v>
      </c>
      <c r="FU5" s="533">
        <v>802.25</v>
      </c>
      <c r="FV5" s="533">
        <v>587</v>
      </c>
      <c r="FY5" s="533">
        <v>5</v>
      </c>
      <c r="FZ5" s="533">
        <v>2</v>
      </c>
      <c r="GA5" s="533">
        <v>1.25</v>
      </c>
      <c r="GB5" s="533">
        <v>1.6666666666666601</v>
      </c>
      <c r="GC5" s="533">
        <v>1</v>
      </c>
      <c r="GD5" s="533">
        <v>1</v>
      </c>
      <c r="GE5" s="533">
        <v>1</v>
      </c>
      <c r="GF5" s="533">
        <v>4.75</v>
      </c>
      <c r="GG5" s="533">
        <v>1</v>
      </c>
      <c r="GI5" s="533">
        <v>1</v>
      </c>
      <c r="GJ5" s="533">
        <v>5</v>
      </c>
      <c r="GL5" s="533">
        <v>1</v>
      </c>
      <c r="GM5" s="533">
        <v>13.5</v>
      </c>
      <c r="GN5" s="533">
        <v>8</v>
      </c>
      <c r="GO5" s="533">
        <v>5.5</v>
      </c>
      <c r="GP5" s="533">
        <v>1</v>
      </c>
      <c r="GQ5" s="533">
        <v>4.5</v>
      </c>
      <c r="GR5" s="533">
        <v>41.75</v>
      </c>
      <c r="GS5" s="533">
        <v>3</v>
      </c>
      <c r="GT5" s="533">
        <v>7.75</v>
      </c>
      <c r="GU5" s="533">
        <v>1</v>
      </c>
      <c r="GV5" s="533">
        <v>46.5</v>
      </c>
      <c r="GX5" s="533">
        <v>727.5</v>
      </c>
      <c r="GY5" s="533">
        <v>8.75</v>
      </c>
      <c r="GZ5" s="533">
        <v>3</v>
      </c>
      <c r="HA5" s="533">
        <v>639.4</v>
      </c>
      <c r="HB5" s="533">
        <v>61.6666666666666</v>
      </c>
      <c r="HC5" s="533">
        <v>1</v>
      </c>
      <c r="HD5" s="533">
        <v>1.5</v>
      </c>
      <c r="HF5" s="533">
        <v>1</v>
      </c>
      <c r="HG5" s="533">
        <v>1</v>
      </c>
      <c r="HH5" s="533">
        <v>1</v>
      </c>
      <c r="HI5" s="533">
        <v>2</v>
      </c>
      <c r="HJ5" s="533">
        <v>1</v>
      </c>
      <c r="HK5" s="533">
        <v>1</v>
      </c>
      <c r="HL5" s="533">
        <v>1</v>
      </c>
      <c r="HN5" s="533">
        <v>5.5</v>
      </c>
      <c r="HO5" s="533">
        <v>4</v>
      </c>
      <c r="HP5" s="533">
        <v>31.75</v>
      </c>
      <c r="HQ5" s="533">
        <v>1</v>
      </c>
      <c r="HR5" s="533">
        <v>2.5</v>
      </c>
      <c r="HS5" s="533">
        <v>1</v>
      </c>
      <c r="HT5" s="533">
        <v>1</v>
      </c>
      <c r="HU5" s="533">
        <v>1</v>
      </c>
      <c r="HV5" s="533">
        <v>3.3333333333333299</v>
      </c>
      <c r="HW5" s="533">
        <v>1</v>
      </c>
      <c r="HX5" s="533">
        <v>5</v>
      </c>
      <c r="HY5" s="533">
        <v>3</v>
      </c>
      <c r="HZ5" s="533">
        <v>2</v>
      </c>
      <c r="IA5" s="533">
        <v>7.5</v>
      </c>
      <c r="IB5" s="533">
        <v>5.25</v>
      </c>
      <c r="IC5" s="533">
        <v>4.5</v>
      </c>
      <c r="ID5" s="533">
        <v>163</v>
      </c>
      <c r="IE5" s="533">
        <v>92.75</v>
      </c>
      <c r="IF5" s="533">
        <v>1</v>
      </c>
      <c r="IG5" s="533">
        <v>1</v>
      </c>
      <c r="IH5" s="533">
        <v>2</v>
      </c>
      <c r="II5" s="533">
        <v>1</v>
      </c>
      <c r="IJ5" s="533">
        <v>1</v>
      </c>
      <c r="IK5" s="533">
        <v>1</v>
      </c>
      <c r="IM5" s="533">
        <v>1</v>
      </c>
      <c r="IP5" s="533">
        <v>1</v>
      </c>
      <c r="IQ5" s="533">
        <v>3.3333333333333299</v>
      </c>
      <c r="IR5" s="533">
        <v>8</v>
      </c>
      <c r="IT5" s="533">
        <v>4</v>
      </c>
      <c r="IV5" s="533">
        <v>1</v>
      </c>
      <c r="IW5" s="533">
        <v>1</v>
      </c>
      <c r="IX5" s="533">
        <v>2.25</v>
      </c>
      <c r="IY5" s="533">
        <v>1.6666666666666601</v>
      </c>
      <c r="IZ5" s="533">
        <v>1</v>
      </c>
      <c r="JC5" s="533">
        <v>1.5</v>
      </c>
      <c r="JD5" s="533">
        <v>3.3333333333333299</v>
      </c>
      <c r="JE5" s="533">
        <v>1.3333333333333299</v>
      </c>
      <c r="JF5" s="533">
        <v>118</v>
      </c>
      <c r="JG5" s="533">
        <v>57.4</v>
      </c>
      <c r="JK5" s="533">
        <v>1</v>
      </c>
      <c r="JM5" s="533">
        <v>1</v>
      </c>
      <c r="JO5" s="533">
        <v>5.25</v>
      </c>
      <c r="JQ5" s="533">
        <v>68.25</v>
      </c>
      <c r="JV5" s="533">
        <v>1</v>
      </c>
      <c r="JY5" s="533">
        <v>1</v>
      </c>
      <c r="JZ5" s="533">
        <v>1</v>
      </c>
      <c r="KA5" s="533">
        <v>5.5</v>
      </c>
      <c r="KB5" s="533">
        <v>1.6666666666666601</v>
      </c>
      <c r="KC5" s="533">
        <v>287.75</v>
      </c>
      <c r="KD5" s="533">
        <v>95.75</v>
      </c>
      <c r="KE5" s="533">
        <v>1</v>
      </c>
      <c r="KG5" s="533">
        <v>1</v>
      </c>
      <c r="KI5" s="533">
        <v>1</v>
      </c>
      <c r="KL5" s="533">
        <v>1</v>
      </c>
      <c r="KN5" s="533">
        <v>41.6666666666666</v>
      </c>
      <c r="KQ5" s="533">
        <v>1</v>
      </c>
      <c r="KR5" s="533">
        <v>1</v>
      </c>
      <c r="KT5" s="533">
        <v>7</v>
      </c>
      <c r="KU5" s="533">
        <v>1.5</v>
      </c>
      <c r="KV5" s="533">
        <v>1</v>
      </c>
      <c r="KW5" s="533">
        <v>1</v>
      </c>
      <c r="KX5" s="533">
        <v>1</v>
      </c>
      <c r="KY5" s="533">
        <v>1</v>
      </c>
      <c r="LA5" s="533">
        <v>45</v>
      </c>
      <c r="LB5" s="533">
        <v>2</v>
      </c>
      <c r="LC5" s="533">
        <v>111.25</v>
      </c>
      <c r="LD5" s="533">
        <v>1.5</v>
      </c>
      <c r="LE5" s="533">
        <v>89.4</v>
      </c>
      <c r="LF5" s="533">
        <v>37.4</v>
      </c>
      <c r="LG5" s="533">
        <v>1</v>
      </c>
      <c r="LH5" s="533">
        <v>1.5</v>
      </c>
      <c r="LI5" s="533">
        <v>16</v>
      </c>
      <c r="LK5" s="533">
        <v>1</v>
      </c>
      <c r="LM5" s="533">
        <v>1</v>
      </c>
      <c r="LN5" s="533">
        <v>2</v>
      </c>
      <c r="LP5" s="533">
        <v>19.3333333333333</v>
      </c>
      <c r="LQ5" s="533">
        <v>15.3333333333333</v>
      </c>
      <c r="LS5" s="533">
        <v>3.5</v>
      </c>
      <c r="LT5" s="533">
        <v>5.25</v>
      </c>
      <c r="LU5" s="533">
        <v>1</v>
      </c>
      <c r="LV5" s="533">
        <v>1</v>
      </c>
      <c r="LW5" s="533">
        <v>1</v>
      </c>
      <c r="LX5" s="533">
        <v>1</v>
      </c>
      <c r="LZ5" s="533">
        <v>3</v>
      </c>
      <c r="MA5" s="533">
        <v>10.25</v>
      </c>
      <c r="MB5" s="533">
        <v>1.5</v>
      </c>
      <c r="MC5" s="533">
        <v>107.75</v>
      </c>
      <c r="MD5" s="533">
        <v>63.5</v>
      </c>
      <c r="ME5" s="533">
        <v>1</v>
      </c>
      <c r="MF5" s="533">
        <v>1</v>
      </c>
      <c r="MG5" s="533">
        <v>1</v>
      </c>
      <c r="MH5" s="533">
        <v>1</v>
      </c>
      <c r="MI5" s="533">
        <v>2.5</v>
      </c>
      <c r="MJ5" s="533">
        <v>4</v>
      </c>
      <c r="MK5" s="533">
        <v>4</v>
      </c>
      <c r="ML5" s="533">
        <v>1</v>
      </c>
      <c r="MN5" s="533">
        <v>1</v>
      </c>
      <c r="MP5" s="533">
        <v>3.6666666666666599</v>
      </c>
      <c r="MQ5" s="533">
        <v>4</v>
      </c>
      <c r="MR5" s="533">
        <v>2.75</v>
      </c>
      <c r="MS5" s="533">
        <v>2</v>
      </c>
      <c r="MU5" s="533">
        <v>6</v>
      </c>
      <c r="MV5" s="533">
        <v>2</v>
      </c>
      <c r="MW5" s="533">
        <v>2</v>
      </c>
      <c r="MX5" s="533">
        <v>1</v>
      </c>
      <c r="MZ5" s="533">
        <v>1</v>
      </c>
      <c r="NA5" s="533">
        <v>1.3333333333333299</v>
      </c>
      <c r="NC5" s="533">
        <v>36</v>
      </c>
      <c r="ND5" s="533">
        <v>26.5</v>
      </c>
      <c r="NE5" s="533">
        <v>3270.2</v>
      </c>
      <c r="NF5" s="533">
        <v>3250.4</v>
      </c>
      <c r="NG5" s="533">
        <v>2173.1666666666601</v>
      </c>
      <c r="NH5" s="533">
        <v>2166.1666666666601</v>
      </c>
      <c r="NI5" s="533">
        <v>4206.3999999999996</v>
      </c>
      <c r="NJ5" s="533">
        <v>4243.3999999999996</v>
      </c>
      <c r="NK5" s="533">
        <v>4180</v>
      </c>
      <c r="NL5" s="533">
        <v>4168</v>
      </c>
      <c r="NM5" s="533">
        <v>2437.6</v>
      </c>
      <c r="NN5" s="533">
        <v>2428.8000000000002</v>
      </c>
      <c r="NO5" s="533">
        <v>3204</v>
      </c>
      <c r="NP5" s="533">
        <v>3168.6</v>
      </c>
      <c r="NQ5" s="533">
        <v>2773.6</v>
      </c>
      <c r="NR5" s="533">
        <v>2828.2</v>
      </c>
      <c r="NS5" s="533">
        <v>4352.8</v>
      </c>
      <c r="NT5" s="533">
        <v>3722.3333333333298</v>
      </c>
      <c r="NU5" s="533">
        <v>4147.5</v>
      </c>
      <c r="NV5" s="533">
        <v>4115</v>
      </c>
      <c r="NW5" s="533">
        <v>5092</v>
      </c>
      <c r="NX5" s="533">
        <v>6189.75</v>
      </c>
      <c r="NY5" s="533">
        <v>3705.25</v>
      </c>
      <c r="NZ5" s="533">
        <v>2594</v>
      </c>
      <c r="OA5" s="533">
        <v>3981.25</v>
      </c>
      <c r="OB5" s="533">
        <v>4184</v>
      </c>
      <c r="OC5" s="533">
        <v>4496</v>
      </c>
      <c r="OD5" s="533">
        <v>4994.25</v>
      </c>
      <c r="OE5" s="533">
        <v>5829.25</v>
      </c>
      <c r="OF5" s="533">
        <v>3403.25</v>
      </c>
      <c r="OG5" s="533">
        <v>4435.8</v>
      </c>
      <c r="OH5" s="533">
        <v>4415.3999999999996</v>
      </c>
    </row>
    <row r="6" spans="1:398" x14ac:dyDescent="0.25">
      <c r="A6" s="533" t="s">
        <v>8</v>
      </c>
      <c r="B6" s="533">
        <v>0</v>
      </c>
      <c r="C6" s="533">
        <v>1</v>
      </c>
      <c r="F6" s="533">
        <v>2</v>
      </c>
      <c r="G6" s="533">
        <v>39</v>
      </c>
      <c r="H6" s="533">
        <v>53</v>
      </c>
      <c r="I6" s="533">
        <v>0</v>
      </c>
      <c r="J6" s="533">
        <v>1</v>
      </c>
      <c r="L6" s="533">
        <v>2</v>
      </c>
      <c r="M6" s="533">
        <v>4</v>
      </c>
      <c r="N6" s="533">
        <v>45</v>
      </c>
      <c r="O6" s="533">
        <v>68</v>
      </c>
      <c r="P6" s="533">
        <v>1</v>
      </c>
      <c r="R6" s="533">
        <v>1</v>
      </c>
      <c r="S6" s="533">
        <v>2</v>
      </c>
      <c r="T6" s="533">
        <v>14</v>
      </c>
      <c r="U6" s="533">
        <v>44</v>
      </c>
      <c r="V6" s="533">
        <v>0</v>
      </c>
      <c r="W6" s="533">
        <v>1</v>
      </c>
      <c r="X6" s="533">
        <v>2</v>
      </c>
      <c r="Y6" s="533">
        <v>3</v>
      </c>
      <c r="Z6" s="533">
        <v>18</v>
      </c>
      <c r="AA6" s="533">
        <v>33</v>
      </c>
      <c r="AB6" s="533">
        <v>0</v>
      </c>
      <c r="AD6" s="533">
        <v>2</v>
      </c>
      <c r="AE6" s="533">
        <v>1</v>
      </c>
      <c r="AF6" s="533">
        <v>2</v>
      </c>
      <c r="AG6" s="533">
        <v>23</v>
      </c>
      <c r="AH6" s="533">
        <v>72</v>
      </c>
      <c r="AI6" s="533">
        <v>0</v>
      </c>
      <c r="AK6" s="533">
        <v>2</v>
      </c>
      <c r="AL6" s="533">
        <v>2</v>
      </c>
      <c r="AM6" s="533">
        <v>14</v>
      </c>
      <c r="AN6" s="533">
        <v>62</v>
      </c>
      <c r="AO6" s="533">
        <v>0</v>
      </c>
      <c r="AP6" s="533">
        <v>6</v>
      </c>
      <c r="AR6" s="533">
        <v>3</v>
      </c>
      <c r="AS6" s="533">
        <v>3</v>
      </c>
      <c r="AT6" s="533">
        <v>33</v>
      </c>
      <c r="AU6" s="533">
        <v>59</v>
      </c>
      <c r="AV6" s="533">
        <v>0</v>
      </c>
      <c r="AW6" s="533">
        <v>3</v>
      </c>
      <c r="AY6" s="533">
        <v>3</v>
      </c>
      <c r="AZ6" s="533">
        <v>4</v>
      </c>
      <c r="BA6" s="533">
        <v>34</v>
      </c>
      <c r="BB6" s="533">
        <v>50</v>
      </c>
      <c r="BC6" s="533">
        <v>0</v>
      </c>
      <c r="BD6" s="533">
        <v>1</v>
      </c>
      <c r="BF6" s="533">
        <v>1</v>
      </c>
      <c r="BG6" s="533">
        <v>4</v>
      </c>
      <c r="BH6" s="533">
        <v>40</v>
      </c>
      <c r="BI6" s="533">
        <v>33</v>
      </c>
      <c r="BJ6" s="533">
        <v>0</v>
      </c>
      <c r="BK6" s="533">
        <v>1</v>
      </c>
      <c r="BL6" s="533">
        <v>2</v>
      </c>
      <c r="BM6" s="533">
        <v>6</v>
      </c>
      <c r="BN6" s="533">
        <v>51</v>
      </c>
      <c r="BO6" s="533">
        <v>50</v>
      </c>
      <c r="BP6" s="533">
        <v>0</v>
      </c>
      <c r="BQ6" s="533">
        <v>3</v>
      </c>
      <c r="BS6" s="533">
        <v>2</v>
      </c>
      <c r="BT6" s="533">
        <v>6</v>
      </c>
      <c r="BU6" s="533">
        <v>40</v>
      </c>
      <c r="BV6" s="533">
        <v>45</v>
      </c>
      <c r="BW6" s="533">
        <v>0</v>
      </c>
      <c r="BX6" s="533">
        <v>3</v>
      </c>
      <c r="BZ6" s="533">
        <v>2</v>
      </c>
      <c r="CA6" s="533">
        <v>6</v>
      </c>
      <c r="CB6" s="533">
        <v>41</v>
      </c>
      <c r="CC6" s="533">
        <v>49</v>
      </c>
      <c r="CD6" s="533">
        <v>51</v>
      </c>
      <c r="CE6" s="533">
        <v>1</v>
      </c>
      <c r="CF6" s="533">
        <v>2</v>
      </c>
      <c r="CG6" s="533">
        <v>2</v>
      </c>
      <c r="CH6" s="533">
        <v>4</v>
      </c>
      <c r="CI6" s="533">
        <v>50</v>
      </c>
      <c r="CJ6" s="533">
        <v>33</v>
      </c>
      <c r="CK6" s="533">
        <v>47</v>
      </c>
      <c r="CL6" s="533">
        <v>4</v>
      </c>
      <c r="CM6" s="533">
        <v>1</v>
      </c>
      <c r="CN6" s="533">
        <v>2</v>
      </c>
      <c r="CO6" s="533">
        <v>4</v>
      </c>
      <c r="CP6" s="533">
        <v>24</v>
      </c>
      <c r="CQ6" s="533">
        <v>40</v>
      </c>
      <c r="CR6" s="533">
        <v>1</v>
      </c>
      <c r="CS6" s="533">
        <v>2</v>
      </c>
      <c r="CT6" s="533">
        <v>18</v>
      </c>
      <c r="CU6" s="533">
        <v>5</v>
      </c>
      <c r="CV6" s="533">
        <v>16</v>
      </c>
      <c r="CW6" s="533">
        <v>94</v>
      </c>
      <c r="CX6" s="533">
        <v>0</v>
      </c>
      <c r="CY6" s="533">
        <v>2</v>
      </c>
      <c r="CZ6" s="533">
        <v>20</v>
      </c>
      <c r="DB6" s="533">
        <v>4</v>
      </c>
      <c r="DC6" s="533">
        <v>13</v>
      </c>
      <c r="DD6" s="533">
        <v>102</v>
      </c>
      <c r="DE6" s="533">
        <v>0</v>
      </c>
      <c r="DG6" s="533">
        <v>1</v>
      </c>
      <c r="DI6" s="533">
        <v>6</v>
      </c>
      <c r="DJ6" s="533">
        <v>15</v>
      </c>
      <c r="DK6" s="533">
        <v>92</v>
      </c>
      <c r="DL6" s="533">
        <v>0</v>
      </c>
      <c r="DM6" s="533">
        <v>2</v>
      </c>
      <c r="DN6" s="533">
        <v>1</v>
      </c>
      <c r="DP6" s="533">
        <v>6</v>
      </c>
      <c r="DQ6" s="533">
        <v>12</v>
      </c>
      <c r="DR6" s="533">
        <v>76</v>
      </c>
      <c r="DT6" s="533">
        <v>26</v>
      </c>
      <c r="DU6" s="533">
        <v>1</v>
      </c>
      <c r="DV6" s="533">
        <v>3</v>
      </c>
      <c r="DW6" s="533">
        <v>4</v>
      </c>
      <c r="DX6" s="533">
        <v>2</v>
      </c>
      <c r="DY6" s="533">
        <v>3</v>
      </c>
      <c r="DZ6" s="533">
        <v>1</v>
      </c>
      <c r="EA6" s="533">
        <v>2</v>
      </c>
      <c r="EB6" s="533">
        <v>3</v>
      </c>
      <c r="EC6" s="533">
        <v>5</v>
      </c>
      <c r="ED6" s="533">
        <v>4</v>
      </c>
      <c r="EE6" s="533">
        <v>6</v>
      </c>
      <c r="EF6" s="533">
        <v>1</v>
      </c>
      <c r="EG6" s="533">
        <v>2</v>
      </c>
      <c r="EH6" s="533">
        <v>3</v>
      </c>
      <c r="EI6" s="533">
        <v>3</v>
      </c>
      <c r="EJ6" s="533">
        <v>7</v>
      </c>
      <c r="EK6" s="533">
        <v>1</v>
      </c>
      <c r="EL6" s="533">
        <v>4</v>
      </c>
      <c r="EM6" s="533">
        <v>6</v>
      </c>
      <c r="EN6" s="533">
        <v>2</v>
      </c>
      <c r="EO6" s="533">
        <v>1</v>
      </c>
      <c r="EP6" s="533">
        <v>1</v>
      </c>
      <c r="ER6" s="533">
        <v>8</v>
      </c>
      <c r="ES6" s="533">
        <v>4</v>
      </c>
      <c r="ET6" s="533">
        <v>4</v>
      </c>
      <c r="EU6" s="533">
        <v>2890</v>
      </c>
      <c r="EV6" s="533">
        <v>71</v>
      </c>
      <c r="EW6" s="533">
        <v>1</v>
      </c>
      <c r="EX6" s="533">
        <v>1</v>
      </c>
      <c r="EZ6" s="533">
        <v>1</v>
      </c>
      <c r="FA6" s="533">
        <v>2</v>
      </c>
      <c r="FC6" s="533">
        <v>2</v>
      </c>
      <c r="FD6" s="533">
        <v>3</v>
      </c>
      <c r="FE6" s="533">
        <v>12</v>
      </c>
      <c r="FF6" s="533">
        <v>1</v>
      </c>
      <c r="FG6" s="533">
        <v>31</v>
      </c>
      <c r="FH6" s="533">
        <v>1</v>
      </c>
      <c r="FI6" s="533">
        <v>1</v>
      </c>
      <c r="FJ6" s="533">
        <v>1</v>
      </c>
      <c r="FK6" s="533">
        <v>1</v>
      </c>
      <c r="FM6" s="533">
        <v>5</v>
      </c>
      <c r="FN6" s="533">
        <v>1</v>
      </c>
      <c r="FO6" s="533">
        <v>1</v>
      </c>
      <c r="FP6" s="533">
        <v>1</v>
      </c>
      <c r="FQ6" s="533">
        <v>4</v>
      </c>
      <c r="FR6" s="533">
        <v>4</v>
      </c>
      <c r="FS6" s="533">
        <v>13</v>
      </c>
      <c r="FT6" s="533">
        <v>2</v>
      </c>
      <c r="FU6" s="533">
        <v>1312</v>
      </c>
      <c r="FV6" s="533">
        <v>902</v>
      </c>
      <c r="FY6" s="533">
        <v>6</v>
      </c>
      <c r="FZ6" s="533">
        <v>2</v>
      </c>
      <c r="GA6" s="533">
        <v>2</v>
      </c>
      <c r="GB6" s="533">
        <v>2</v>
      </c>
      <c r="GC6" s="533">
        <v>1</v>
      </c>
      <c r="GD6" s="533">
        <v>1</v>
      </c>
      <c r="GE6" s="533">
        <v>1</v>
      </c>
      <c r="GF6" s="533">
        <v>9</v>
      </c>
      <c r="GG6" s="533">
        <v>1</v>
      </c>
      <c r="GI6" s="533">
        <v>1</v>
      </c>
      <c r="GJ6" s="533">
        <v>11</v>
      </c>
      <c r="GL6" s="533">
        <v>1</v>
      </c>
      <c r="GM6" s="533">
        <v>19</v>
      </c>
      <c r="GN6" s="533">
        <v>21</v>
      </c>
      <c r="GO6" s="533">
        <v>9</v>
      </c>
      <c r="GP6" s="533">
        <v>1</v>
      </c>
      <c r="GQ6" s="533">
        <v>8</v>
      </c>
      <c r="GR6" s="533">
        <v>88</v>
      </c>
      <c r="GS6" s="533">
        <v>4</v>
      </c>
      <c r="GT6" s="533">
        <v>20</v>
      </c>
      <c r="GU6" s="533">
        <v>1</v>
      </c>
      <c r="GV6" s="533">
        <v>105</v>
      </c>
      <c r="GX6" s="533">
        <v>1735</v>
      </c>
      <c r="GY6" s="533">
        <v>16</v>
      </c>
      <c r="GZ6" s="533">
        <v>5</v>
      </c>
      <c r="HA6" s="533">
        <v>1202</v>
      </c>
      <c r="HB6" s="533">
        <v>128</v>
      </c>
      <c r="HC6" s="533">
        <v>1</v>
      </c>
      <c r="HD6" s="533">
        <v>2</v>
      </c>
      <c r="HF6" s="533">
        <v>1</v>
      </c>
      <c r="HG6" s="533">
        <v>1</v>
      </c>
      <c r="HH6" s="533">
        <v>1</v>
      </c>
      <c r="HI6" s="533">
        <v>2</v>
      </c>
      <c r="HJ6" s="533">
        <v>1</v>
      </c>
      <c r="HK6" s="533">
        <v>1</v>
      </c>
      <c r="HL6" s="533">
        <v>1</v>
      </c>
      <c r="HN6" s="533">
        <v>10</v>
      </c>
      <c r="HO6" s="533">
        <v>4</v>
      </c>
      <c r="HP6" s="533">
        <v>41</v>
      </c>
      <c r="HQ6" s="533">
        <v>1</v>
      </c>
      <c r="HR6" s="533">
        <v>4</v>
      </c>
      <c r="HS6" s="533">
        <v>1</v>
      </c>
      <c r="HT6" s="533">
        <v>1</v>
      </c>
      <c r="HU6" s="533">
        <v>1</v>
      </c>
      <c r="HV6" s="533">
        <v>6</v>
      </c>
      <c r="HW6" s="533">
        <v>1</v>
      </c>
      <c r="HX6" s="533">
        <v>5</v>
      </c>
      <c r="HY6" s="533">
        <v>5</v>
      </c>
      <c r="HZ6" s="533">
        <v>2</v>
      </c>
      <c r="IA6" s="533">
        <v>22</v>
      </c>
      <c r="IB6" s="533">
        <v>10</v>
      </c>
      <c r="IC6" s="533">
        <v>6</v>
      </c>
      <c r="ID6" s="533">
        <v>248</v>
      </c>
      <c r="IE6" s="533">
        <v>127</v>
      </c>
      <c r="IF6" s="533">
        <v>1</v>
      </c>
      <c r="IG6" s="533">
        <v>1</v>
      </c>
      <c r="IH6" s="533">
        <v>2</v>
      </c>
      <c r="II6" s="533">
        <v>1</v>
      </c>
      <c r="IJ6" s="533">
        <v>1</v>
      </c>
      <c r="IK6" s="533">
        <v>1</v>
      </c>
      <c r="IM6" s="533">
        <v>1</v>
      </c>
      <c r="IP6" s="533">
        <v>1</v>
      </c>
      <c r="IQ6" s="533">
        <v>8</v>
      </c>
      <c r="IR6" s="533">
        <v>12</v>
      </c>
      <c r="IT6" s="533">
        <v>7</v>
      </c>
      <c r="IV6" s="533">
        <v>1</v>
      </c>
      <c r="IW6" s="533">
        <v>1</v>
      </c>
      <c r="IX6" s="533">
        <v>5</v>
      </c>
      <c r="IY6" s="533">
        <v>2</v>
      </c>
      <c r="IZ6" s="533">
        <v>1</v>
      </c>
      <c r="JC6" s="533">
        <v>2</v>
      </c>
      <c r="JD6" s="533">
        <v>6</v>
      </c>
      <c r="JE6" s="533">
        <v>2</v>
      </c>
      <c r="JF6" s="533">
        <v>196</v>
      </c>
      <c r="JG6" s="533">
        <v>121</v>
      </c>
      <c r="JK6" s="533">
        <v>1</v>
      </c>
      <c r="JM6" s="533">
        <v>1</v>
      </c>
      <c r="JO6" s="533">
        <v>9</v>
      </c>
      <c r="JQ6" s="533">
        <v>127</v>
      </c>
      <c r="JV6" s="533">
        <v>1</v>
      </c>
      <c r="JY6" s="533">
        <v>1</v>
      </c>
      <c r="JZ6" s="533">
        <v>1</v>
      </c>
      <c r="KA6" s="533">
        <v>9</v>
      </c>
      <c r="KB6" s="533">
        <v>2</v>
      </c>
      <c r="KC6" s="533">
        <v>425</v>
      </c>
      <c r="KD6" s="533">
        <v>160</v>
      </c>
      <c r="KE6" s="533">
        <v>1</v>
      </c>
      <c r="KG6" s="533">
        <v>1</v>
      </c>
      <c r="KI6" s="533">
        <v>1</v>
      </c>
      <c r="KL6" s="533">
        <v>1</v>
      </c>
      <c r="KN6" s="533">
        <v>58</v>
      </c>
      <c r="KQ6" s="533">
        <v>1</v>
      </c>
      <c r="KR6" s="533">
        <v>1</v>
      </c>
      <c r="KT6" s="533">
        <v>7</v>
      </c>
      <c r="KU6" s="533">
        <v>2</v>
      </c>
      <c r="KV6" s="533">
        <v>1</v>
      </c>
      <c r="KW6" s="533">
        <v>1</v>
      </c>
      <c r="KX6" s="533">
        <v>1</v>
      </c>
      <c r="KY6" s="533">
        <v>1</v>
      </c>
      <c r="LA6" s="533">
        <v>114</v>
      </c>
      <c r="LB6" s="533">
        <v>2</v>
      </c>
      <c r="LC6" s="533">
        <v>353</v>
      </c>
      <c r="LD6" s="533">
        <v>2</v>
      </c>
      <c r="LE6" s="533">
        <v>202</v>
      </c>
      <c r="LF6" s="533">
        <v>82</v>
      </c>
      <c r="LG6" s="533">
        <v>1</v>
      </c>
      <c r="LH6" s="533">
        <v>2</v>
      </c>
      <c r="LI6" s="533">
        <v>16</v>
      </c>
      <c r="LK6" s="533">
        <v>1</v>
      </c>
      <c r="LM6" s="533">
        <v>1</v>
      </c>
      <c r="LN6" s="533">
        <v>3</v>
      </c>
      <c r="LP6" s="533">
        <v>52</v>
      </c>
      <c r="LQ6" s="533">
        <v>28</v>
      </c>
      <c r="LS6" s="533">
        <v>6</v>
      </c>
      <c r="LT6" s="533">
        <v>12</v>
      </c>
      <c r="LU6" s="533">
        <v>1</v>
      </c>
      <c r="LV6" s="533">
        <v>1</v>
      </c>
      <c r="LW6" s="533">
        <v>1</v>
      </c>
      <c r="LX6" s="533">
        <v>1</v>
      </c>
      <c r="LZ6" s="533">
        <v>3</v>
      </c>
      <c r="MA6" s="533">
        <v>27</v>
      </c>
      <c r="MB6" s="533">
        <v>2</v>
      </c>
      <c r="MC6" s="533">
        <v>174</v>
      </c>
      <c r="MD6" s="533">
        <v>93</v>
      </c>
      <c r="ME6" s="533">
        <v>1</v>
      </c>
      <c r="MF6" s="533">
        <v>1</v>
      </c>
      <c r="MG6" s="533">
        <v>1</v>
      </c>
      <c r="MH6" s="533">
        <v>1</v>
      </c>
      <c r="MI6" s="533">
        <v>3</v>
      </c>
      <c r="MJ6" s="533">
        <v>4</v>
      </c>
      <c r="MK6" s="533">
        <v>4</v>
      </c>
      <c r="ML6" s="533">
        <v>1</v>
      </c>
      <c r="MN6" s="533">
        <v>1</v>
      </c>
      <c r="MP6" s="533">
        <v>7</v>
      </c>
      <c r="MQ6" s="533">
        <v>4</v>
      </c>
      <c r="MR6" s="533">
        <v>5</v>
      </c>
      <c r="MS6" s="533">
        <v>2</v>
      </c>
      <c r="MU6" s="533">
        <v>10</v>
      </c>
      <c r="MV6" s="533">
        <v>3</v>
      </c>
      <c r="MW6" s="533">
        <v>2</v>
      </c>
      <c r="MX6" s="533">
        <v>1</v>
      </c>
      <c r="MZ6" s="533">
        <v>1</v>
      </c>
      <c r="NA6" s="533">
        <v>2</v>
      </c>
      <c r="NC6" s="533">
        <v>53</v>
      </c>
      <c r="ND6" s="533">
        <v>44</v>
      </c>
      <c r="NE6" s="533">
        <v>6453</v>
      </c>
      <c r="NF6" s="533">
        <v>6489</v>
      </c>
      <c r="NG6" s="533">
        <v>5942</v>
      </c>
      <c r="NH6" s="533">
        <v>5965</v>
      </c>
      <c r="NI6" s="533">
        <v>7831</v>
      </c>
      <c r="NJ6" s="533">
        <v>7755</v>
      </c>
      <c r="NK6" s="533">
        <v>7646</v>
      </c>
      <c r="NL6" s="533">
        <v>7522</v>
      </c>
      <c r="NM6" s="533">
        <v>5686</v>
      </c>
      <c r="NN6" s="533">
        <v>5636</v>
      </c>
      <c r="NO6" s="533">
        <v>7173</v>
      </c>
      <c r="NP6" s="533">
        <v>7294</v>
      </c>
      <c r="NQ6" s="533">
        <v>5549</v>
      </c>
      <c r="NR6" s="533">
        <v>5981</v>
      </c>
      <c r="NS6" s="533">
        <v>7586</v>
      </c>
      <c r="NT6" s="533">
        <v>7843</v>
      </c>
      <c r="NU6" s="533">
        <v>6592</v>
      </c>
      <c r="NV6" s="533">
        <v>5943</v>
      </c>
      <c r="NW6" s="533">
        <v>7207</v>
      </c>
      <c r="NX6" s="533">
        <v>8285</v>
      </c>
      <c r="NY6" s="533">
        <v>5791</v>
      </c>
      <c r="NZ6" s="533">
        <v>4944</v>
      </c>
      <c r="OA6" s="533">
        <v>5200</v>
      </c>
      <c r="OB6" s="533">
        <v>7154</v>
      </c>
      <c r="OC6" s="533">
        <v>6952</v>
      </c>
      <c r="OD6" s="533">
        <v>8365</v>
      </c>
      <c r="OE6" s="533">
        <v>8553</v>
      </c>
      <c r="OF6" s="533">
        <v>8146</v>
      </c>
      <c r="OG6" s="533">
        <v>8422</v>
      </c>
      <c r="OH6" s="533">
        <v>8388</v>
      </c>
    </row>
    <row r="7" spans="1:398" x14ac:dyDescent="0.25">
      <c r="A7" s="533" t="s">
        <v>534</v>
      </c>
      <c r="B7" s="533">
        <v>0</v>
      </c>
      <c r="C7" s="533">
        <v>1</v>
      </c>
      <c r="F7" s="533">
        <v>2</v>
      </c>
      <c r="G7" s="533">
        <v>29</v>
      </c>
      <c r="H7" s="533">
        <v>52</v>
      </c>
      <c r="I7" s="533">
        <v>0</v>
      </c>
      <c r="L7" s="533">
        <v>2</v>
      </c>
      <c r="M7" s="533">
        <v>4</v>
      </c>
      <c r="N7" s="533">
        <v>36</v>
      </c>
      <c r="O7" s="533">
        <v>68</v>
      </c>
      <c r="P7" s="533">
        <v>0</v>
      </c>
      <c r="R7" s="533">
        <v>1</v>
      </c>
      <c r="S7" s="533">
        <v>2</v>
      </c>
      <c r="T7" s="533">
        <v>14</v>
      </c>
      <c r="U7" s="533">
        <v>44</v>
      </c>
      <c r="V7" s="533">
        <v>0</v>
      </c>
      <c r="X7" s="533">
        <v>2</v>
      </c>
      <c r="Y7" s="533">
        <v>3</v>
      </c>
      <c r="Z7" s="533">
        <v>18</v>
      </c>
      <c r="AA7" s="533">
        <v>33</v>
      </c>
      <c r="AB7" s="533">
        <v>0</v>
      </c>
      <c r="AF7" s="533">
        <v>2</v>
      </c>
      <c r="AG7" s="533">
        <v>15</v>
      </c>
      <c r="AH7" s="533">
        <v>55</v>
      </c>
      <c r="AI7" s="533">
        <v>0</v>
      </c>
      <c r="AL7" s="533">
        <v>1</v>
      </c>
      <c r="AM7" s="533">
        <v>5</v>
      </c>
      <c r="AN7" s="533">
        <v>51</v>
      </c>
      <c r="AO7" s="533">
        <v>0</v>
      </c>
      <c r="AS7" s="533">
        <v>3</v>
      </c>
      <c r="AT7" s="533">
        <v>29</v>
      </c>
      <c r="AU7" s="533">
        <v>59</v>
      </c>
      <c r="AV7" s="533">
        <v>0</v>
      </c>
      <c r="AZ7" s="533">
        <v>4</v>
      </c>
      <c r="BA7" s="533">
        <v>34</v>
      </c>
      <c r="BB7" s="533">
        <v>50</v>
      </c>
      <c r="BC7" s="533">
        <v>0</v>
      </c>
      <c r="BD7" s="533">
        <v>1</v>
      </c>
      <c r="BF7" s="533">
        <v>1</v>
      </c>
      <c r="BG7" s="533">
        <v>4</v>
      </c>
      <c r="BH7" s="533">
        <v>40</v>
      </c>
      <c r="BI7" s="533">
        <v>33</v>
      </c>
      <c r="BJ7" s="533">
        <v>0</v>
      </c>
      <c r="BK7" s="533">
        <v>1</v>
      </c>
      <c r="BL7" s="533">
        <v>2</v>
      </c>
      <c r="BM7" s="533">
        <v>1</v>
      </c>
      <c r="BN7" s="533">
        <v>51</v>
      </c>
      <c r="BO7" s="533">
        <v>50</v>
      </c>
      <c r="BP7" s="533">
        <v>0</v>
      </c>
      <c r="BT7" s="533">
        <v>6</v>
      </c>
      <c r="BU7" s="533">
        <v>23</v>
      </c>
      <c r="BV7" s="533">
        <v>45</v>
      </c>
      <c r="BW7" s="533">
        <v>0</v>
      </c>
      <c r="BX7" s="533">
        <v>2</v>
      </c>
      <c r="BZ7" s="533">
        <v>2</v>
      </c>
      <c r="CA7" s="533">
        <v>6</v>
      </c>
      <c r="CB7" s="533">
        <v>32</v>
      </c>
      <c r="CC7" s="533">
        <v>49</v>
      </c>
      <c r="CD7" s="533">
        <v>51</v>
      </c>
      <c r="CE7" s="533">
        <v>1</v>
      </c>
      <c r="CF7" s="533">
        <v>2</v>
      </c>
      <c r="CH7" s="533">
        <v>1</v>
      </c>
      <c r="CI7" s="533">
        <v>13</v>
      </c>
      <c r="CJ7" s="533">
        <v>30</v>
      </c>
      <c r="CK7" s="533">
        <v>46</v>
      </c>
      <c r="CL7" s="533">
        <v>4</v>
      </c>
      <c r="CM7" s="533">
        <v>1</v>
      </c>
      <c r="CO7" s="533">
        <v>1</v>
      </c>
      <c r="CP7" s="533">
        <v>18</v>
      </c>
      <c r="CQ7" s="533">
        <v>35</v>
      </c>
      <c r="CR7" s="533">
        <v>0</v>
      </c>
      <c r="CS7" s="533">
        <v>1</v>
      </c>
      <c r="CT7" s="533">
        <v>3</v>
      </c>
      <c r="CU7" s="533">
        <v>5</v>
      </c>
      <c r="CV7" s="533">
        <v>12</v>
      </c>
      <c r="CW7" s="533">
        <v>93</v>
      </c>
      <c r="CX7" s="533">
        <v>0</v>
      </c>
      <c r="CZ7" s="533">
        <v>4</v>
      </c>
      <c r="DC7" s="533">
        <v>10</v>
      </c>
      <c r="DD7" s="533">
        <v>102</v>
      </c>
      <c r="DE7" s="533">
        <v>0</v>
      </c>
      <c r="DI7" s="533">
        <v>6</v>
      </c>
      <c r="DJ7" s="533">
        <v>15</v>
      </c>
      <c r="DK7" s="533">
        <v>92</v>
      </c>
      <c r="DL7" s="533">
        <v>0</v>
      </c>
      <c r="DP7" s="533">
        <v>6</v>
      </c>
      <c r="DQ7" s="533">
        <v>12</v>
      </c>
      <c r="DR7" s="533">
        <v>73</v>
      </c>
      <c r="DU7" s="533">
        <v>1</v>
      </c>
      <c r="DV7" s="533">
        <v>1</v>
      </c>
      <c r="DY7" s="533">
        <v>1</v>
      </c>
      <c r="EC7" s="533">
        <v>3</v>
      </c>
      <c r="EF7" s="533">
        <v>1</v>
      </c>
      <c r="EG7" s="533">
        <v>2</v>
      </c>
      <c r="EI7" s="533">
        <v>1</v>
      </c>
      <c r="EJ7" s="533">
        <v>7</v>
      </c>
      <c r="EK7" s="533">
        <v>1</v>
      </c>
      <c r="EL7" s="533">
        <v>4</v>
      </c>
      <c r="EM7" s="533">
        <v>1</v>
      </c>
      <c r="EN7" s="533">
        <v>2</v>
      </c>
      <c r="EO7" s="533">
        <v>1</v>
      </c>
      <c r="ER7" s="533">
        <v>3</v>
      </c>
      <c r="ES7" s="533">
        <v>2</v>
      </c>
      <c r="ET7" s="533">
        <v>4</v>
      </c>
      <c r="EU7" s="533">
        <v>2890</v>
      </c>
      <c r="EV7" s="533">
        <v>71</v>
      </c>
      <c r="EX7" s="533">
        <v>1</v>
      </c>
      <c r="EZ7" s="533">
        <v>1</v>
      </c>
      <c r="FA7" s="533">
        <v>1</v>
      </c>
      <c r="FC7" s="533">
        <v>1</v>
      </c>
      <c r="FD7" s="533">
        <v>3</v>
      </c>
      <c r="FE7" s="533">
        <v>6</v>
      </c>
      <c r="FF7" s="533">
        <v>1</v>
      </c>
      <c r="FG7" s="533">
        <v>31</v>
      </c>
      <c r="FN7" s="533">
        <v>1</v>
      </c>
      <c r="FQ7" s="533">
        <v>4</v>
      </c>
      <c r="FR7" s="533">
        <v>2</v>
      </c>
      <c r="FS7" s="533">
        <v>13</v>
      </c>
      <c r="FT7" s="533">
        <v>1</v>
      </c>
      <c r="FU7" s="533">
        <v>1091</v>
      </c>
      <c r="FV7" s="533">
        <v>859</v>
      </c>
      <c r="FY7" s="533">
        <v>4</v>
      </c>
      <c r="FZ7" s="533">
        <v>2</v>
      </c>
      <c r="GA7" s="533">
        <v>2</v>
      </c>
      <c r="GB7" s="533">
        <v>2</v>
      </c>
      <c r="GF7" s="533">
        <v>9</v>
      </c>
      <c r="GG7" s="533">
        <v>1</v>
      </c>
      <c r="GJ7" s="533">
        <v>4</v>
      </c>
      <c r="GL7" s="533">
        <v>1</v>
      </c>
      <c r="GM7" s="533">
        <v>18</v>
      </c>
      <c r="GN7" s="533">
        <v>4</v>
      </c>
      <c r="GP7" s="533">
        <v>1</v>
      </c>
      <c r="GQ7" s="533">
        <v>8</v>
      </c>
      <c r="GR7" s="533">
        <v>16</v>
      </c>
      <c r="GS7" s="533">
        <v>3</v>
      </c>
      <c r="GT7" s="533">
        <v>4</v>
      </c>
      <c r="GV7" s="533">
        <v>22</v>
      </c>
      <c r="GX7" s="533">
        <v>309</v>
      </c>
      <c r="GY7" s="533">
        <v>16</v>
      </c>
      <c r="GZ7" s="533">
        <v>5</v>
      </c>
      <c r="HA7" s="533">
        <v>1202</v>
      </c>
      <c r="HB7" s="533">
        <v>128</v>
      </c>
      <c r="HC7" s="533">
        <v>1</v>
      </c>
      <c r="HF7" s="533">
        <v>1</v>
      </c>
      <c r="HH7" s="533">
        <v>1</v>
      </c>
      <c r="HI7" s="533">
        <v>2</v>
      </c>
      <c r="HJ7" s="533">
        <v>1</v>
      </c>
      <c r="HN7" s="533">
        <v>10</v>
      </c>
      <c r="HO7" s="533">
        <v>4</v>
      </c>
      <c r="HP7" s="533">
        <v>41</v>
      </c>
      <c r="HU7" s="533">
        <v>1</v>
      </c>
      <c r="IA7" s="533">
        <v>2</v>
      </c>
      <c r="IB7" s="533">
        <v>6</v>
      </c>
      <c r="IC7" s="533">
        <v>3</v>
      </c>
      <c r="ID7" s="533">
        <v>248</v>
      </c>
      <c r="IE7" s="533">
        <v>127</v>
      </c>
      <c r="IH7" s="533">
        <v>2</v>
      </c>
      <c r="IK7" s="533">
        <v>1</v>
      </c>
      <c r="IP7" s="533">
        <v>1</v>
      </c>
      <c r="IQ7" s="533">
        <v>1</v>
      </c>
      <c r="IR7" s="533">
        <v>12</v>
      </c>
      <c r="IT7" s="533">
        <v>3</v>
      </c>
      <c r="IW7" s="533">
        <v>1</v>
      </c>
      <c r="IX7" s="533">
        <v>2</v>
      </c>
      <c r="IY7" s="533">
        <v>2</v>
      </c>
      <c r="JC7" s="533">
        <v>1</v>
      </c>
      <c r="JD7" s="533">
        <v>6</v>
      </c>
      <c r="JE7" s="533">
        <v>2</v>
      </c>
      <c r="JF7" s="533">
        <v>196</v>
      </c>
      <c r="JG7" s="533">
        <v>121</v>
      </c>
      <c r="JK7" s="533">
        <v>1</v>
      </c>
      <c r="JM7" s="533">
        <v>1</v>
      </c>
      <c r="JO7" s="533">
        <v>2</v>
      </c>
      <c r="JQ7" s="533">
        <v>127</v>
      </c>
      <c r="JV7" s="533">
        <v>1</v>
      </c>
      <c r="JY7" s="533">
        <v>1</v>
      </c>
      <c r="KA7" s="533">
        <v>2</v>
      </c>
      <c r="KB7" s="533">
        <v>2</v>
      </c>
      <c r="KC7" s="533">
        <v>423</v>
      </c>
      <c r="KD7" s="533">
        <v>160</v>
      </c>
      <c r="KG7" s="533">
        <v>1</v>
      </c>
      <c r="KN7" s="533">
        <v>51</v>
      </c>
      <c r="KQ7" s="533">
        <v>1</v>
      </c>
      <c r="KR7" s="533">
        <v>1</v>
      </c>
      <c r="KU7" s="533">
        <v>1</v>
      </c>
      <c r="KV7" s="533">
        <v>1</v>
      </c>
      <c r="KW7" s="533">
        <v>1</v>
      </c>
      <c r="KX7" s="533">
        <v>1</v>
      </c>
      <c r="KY7" s="533">
        <v>1</v>
      </c>
      <c r="LA7" s="533">
        <v>20</v>
      </c>
      <c r="LC7" s="533">
        <v>84</v>
      </c>
      <c r="LD7" s="533">
        <v>1</v>
      </c>
      <c r="LE7" s="533">
        <v>197</v>
      </c>
      <c r="LF7" s="533">
        <v>82</v>
      </c>
      <c r="LK7" s="533">
        <v>1</v>
      </c>
      <c r="LN7" s="533">
        <v>1</v>
      </c>
      <c r="LP7" s="533">
        <v>5</v>
      </c>
      <c r="LQ7" s="533">
        <v>9</v>
      </c>
      <c r="LS7" s="533">
        <v>1</v>
      </c>
      <c r="LT7" s="533">
        <v>2</v>
      </c>
      <c r="LU7" s="533">
        <v>1</v>
      </c>
      <c r="LX7" s="533">
        <v>1</v>
      </c>
      <c r="LZ7" s="533">
        <v>3</v>
      </c>
      <c r="MA7" s="533">
        <v>3</v>
      </c>
      <c r="MC7" s="533">
        <v>174</v>
      </c>
      <c r="MD7" s="533">
        <v>81</v>
      </c>
      <c r="ME7" s="533">
        <v>1</v>
      </c>
      <c r="MG7" s="533">
        <v>1</v>
      </c>
      <c r="MH7" s="533">
        <v>1</v>
      </c>
      <c r="MI7" s="533">
        <v>3</v>
      </c>
      <c r="MR7" s="533">
        <v>1</v>
      </c>
      <c r="MS7" s="533">
        <v>2</v>
      </c>
      <c r="MU7" s="533">
        <v>10</v>
      </c>
      <c r="MV7" s="533">
        <v>3</v>
      </c>
      <c r="MW7" s="533">
        <v>2</v>
      </c>
      <c r="NA7" s="533">
        <v>2</v>
      </c>
      <c r="NC7" s="533">
        <v>53</v>
      </c>
      <c r="ND7" s="533">
        <v>29</v>
      </c>
      <c r="NE7" s="533">
        <v>6343</v>
      </c>
      <c r="NF7" s="533">
        <v>6300</v>
      </c>
      <c r="NG7" s="533">
        <v>5942</v>
      </c>
      <c r="NH7" s="533">
        <v>5965</v>
      </c>
      <c r="NI7" s="533">
        <v>6487</v>
      </c>
      <c r="NJ7" s="533">
        <v>6597</v>
      </c>
      <c r="NK7" s="533">
        <v>7646</v>
      </c>
      <c r="NL7" s="533">
        <v>7463</v>
      </c>
      <c r="NM7" s="533">
        <v>5686</v>
      </c>
      <c r="NN7" s="533">
        <v>5636</v>
      </c>
      <c r="NO7" s="533">
        <v>7173</v>
      </c>
      <c r="NP7" s="533">
        <v>7294</v>
      </c>
      <c r="NQ7" s="533">
        <v>4758</v>
      </c>
      <c r="NR7" s="533">
        <v>4669</v>
      </c>
      <c r="NS7" s="533">
        <v>7247</v>
      </c>
      <c r="NT7" s="533">
        <v>7081</v>
      </c>
      <c r="NU7" s="533">
        <v>6592</v>
      </c>
      <c r="NV7" s="533">
        <v>5943</v>
      </c>
      <c r="NW7" s="533">
        <v>7064</v>
      </c>
      <c r="NX7" s="533">
        <v>6915</v>
      </c>
      <c r="NY7" s="533">
        <v>5791</v>
      </c>
      <c r="NZ7" s="533">
        <v>4147</v>
      </c>
      <c r="OA7" s="533">
        <v>5200</v>
      </c>
      <c r="OB7" s="533">
        <v>5390</v>
      </c>
      <c r="OC7" s="533">
        <v>6148</v>
      </c>
      <c r="OD7" s="533">
        <v>8365</v>
      </c>
      <c r="OE7" s="533">
        <v>8553</v>
      </c>
      <c r="OF7" s="533">
        <v>1697</v>
      </c>
      <c r="OG7" s="533">
        <v>8422</v>
      </c>
      <c r="OH7" s="533">
        <v>8388</v>
      </c>
    </row>
    <row r="8" spans="1:398" x14ac:dyDescent="0.25">
      <c r="A8" s="533" t="s">
        <v>535</v>
      </c>
      <c r="B8" s="533">
        <v>0</v>
      </c>
      <c r="G8" s="533">
        <v>13</v>
      </c>
      <c r="H8" s="533">
        <v>21</v>
      </c>
      <c r="I8" s="533">
        <v>0</v>
      </c>
      <c r="M8" s="533">
        <v>1</v>
      </c>
      <c r="N8" s="533">
        <v>9</v>
      </c>
      <c r="O8" s="533">
        <v>30</v>
      </c>
      <c r="P8" s="533">
        <v>1</v>
      </c>
      <c r="S8" s="533">
        <v>1</v>
      </c>
      <c r="T8" s="533">
        <v>5</v>
      </c>
      <c r="U8" s="533">
        <v>22</v>
      </c>
      <c r="V8" s="533">
        <v>0</v>
      </c>
      <c r="Y8" s="533">
        <v>1</v>
      </c>
      <c r="Z8" s="533">
        <v>6</v>
      </c>
      <c r="AA8" s="533">
        <v>15</v>
      </c>
      <c r="AB8" s="533">
        <v>0</v>
      </c>
      <c r="AD8" s="533">
        <v>1</v>
      </c>
      <c r="AF8" s="533">
        <v>2</v>
      </c>
      <c r="AG8" s="533">
        <v>7</v>
      </c>
      <c r="AH8" s="533">
        <v>44</v>
      </c>
      <c r="AI8" s="533">
        <v>0</v>
      </c>
      <c r="AL8" s="533">
        <v>2</v>
      </c>
      <c r="AM8" s="533">
        <v>4</v>
      </c>
      <c r="AN8" s="533">
        <v>39</v>
      </c>
      <c r="AO8" s="533">
        <v>0</v>
      </c>
      <c r="AS8" s="533">
        <v>2</v>
      </c>
      <c r="AT8" s="533">
        <v>12</v>
      </c>
      <c r="AU8" s="533">
        <v>18</v>
      </c>
      <c r="AV8" s="533">
        <v>0</v>
      </c>
      <c r="AZ8" s="533">
        <v>3</v>
      </c>
      <c r="BA8" s="533">
        <v>24</v>
      </c>
      <c r="BB8" s="533">
        <v>15</v>
      </c>
      <c r="BC8" s="533">
        <v>0</v>
      </c>
      <c r="BG8" s="533">
        <v>4</v>
      </c>
      <c r="BH8" s="533">
        <v>8</v>
      </c>
      <c r="BI8" s="533">
        <v>18</v>
      </c>
      <c r="BJ8" s="533">
        <v>0</v>
      </c>
      <c r="BM8" s="533">
        <v>1</v>
      </c>
      <c r="BN8" s="533">
        <v>7</v>
      </c>
      <c r="BO8" s="533">
        <v>10</v>
      </c>
      <c r="BP8" s="533">
        <v>0</v>
      </c>
      <c r="BT8" s="533">
        <v>2</v>
      </c>
      <c r="BU8" s="533">
        <v>13</v>
      </c>
      <c r="BV8" s="533">
        <v>31</v>
      </c>
      <c r="BW8" s="533">
        <v>0</v>
      </c>
      <c r="BX8" s="533">
        <v>1</v>
      </c>
      <c r="CA8" s="533">
        <v>2</v>
      </c>
      <c r="CB8" s="533">
        <v>14</v>
      </c>
      <c r="CC8" s="533">
        <v>42</v>
      </c>
      <c r="CD8" s="533">
        <v>15</v>
      </c>
      <c r="CH8" s="533">
        <v>1</v>
      </c>
      <c r="CI8" s="533">
        <v>7</v>
      </c>
      <c r="CJ8" s="533">
        <v>19</v>
      </c>
      <c r="CK8" s="533">
        <v>20</v>
      </c>
      <c r="CN8" s="533">
        <v>2</v>
      </c>
      <c r="CO8" s="533">
        <v>2</v>
      </c>
      <c r="CP8" s="533">
        <v>8</v>
      </c>
      <c r="CQ8" s="533">
        <v>15</v>
      </c>
      <c r="CR8" s="533">
        <v>0</v>
      </c>
      <c r="CS8" s="533">
        <v>2</v>
      </c>
      <c r="CT8" s="533">
        <v>1</v>
      </c>
      <c r="CU8" s="533">
        <v>1</v>
      </c>
      <c r="CV8" s="533">
        <v>11</v>
      </c>
      <c r="CW8" s="533">
        <v>58</v>
      </c>
      <c r="CX8" s="533">
        <v>0</v>
      </c>
      <c r="CY8" s="533">
        <v>2</v>
      </c>
      <c r="CZ8" s="533">
        <v>2</v>
      </c>
      <c r="DB8" s="533">
        <v>2</v>
      </c>
      <c r="DC8" s="533">
        <v>13</v>
      </c>
      <c r="DD8" s="533">
        <v>67</v>
      </c>
      <c r="DE8" s="533">
        <v>0</v>
      </c>
      <c r="DJ8" s="533">
        <v>3</v>
      </c>
      <c r="DK8" s="533">
        <v>40</v>
      </c>
      <c r="DL8" s="533">
        <v>0</v>
      </c>
      <c r="DN8" s="533">
        <v>1</v>
      </c>
      <c r="DP8" s="533">
        <v>1</v>
      </c>
      <c r="DQ8" s="533">
        <v>1</v>
      </c>
      <c r="DR8" s="533">
        <v>50</v>
      </c>
      <c r="EA8" s="533">
        <v>1</v>
      </c>
      <c r="EC8" s="533">
        <v>1</v>
      </c>
      <c r="EH8" s="533">
        <v>3</v>
      </c>
      <c r="EJ8" s="533">
        <v>1</v>
      </c>
      <c r="EL8" s="533">
        <v>2</v>
      </c>
      <c r="EM8" s="533">
        <v>2</v>
      </c>
      <c r="EO8" s="533">
        <v>1</v>
      </c>
      <c r="EP8" s="533">
        <v>1</v>
      </c>
      <c r="ER8" s="533">
        <v>7</v>
      </c>
      <c r="EU8" s="533">
        <v>965</v>
      </c>
      <c r="EV8" s="533">
        <v>30</v>
      </c>
      <c r="EX8" s="533">
        <v>1</v>
      </c>
      <c r="FA8" s="533">
        <v>2</v>
      </c>
      <c r="FC8" s="533">
        <v>1</v>
      </c>
      <c r="FE8" s="533">
        <v>11</v>
      </c>
      <c r="FG8" s="533">
        <v>9</v>
      </c>
      <c r="FH8" s="533">
        <v>1</v>
      </c>
      <c r="FI8" s="533">
        <v>1</v>
      </c>
      <c r="FJ8" s="533">
        <v>1</v>
      </c>
      <c r="FM8" s="533">
        <v>3</v>
      </c>
      <c r="FO8" s="533">
        <v>1</v>
      </c>
      <c r="FR8" s="533">
        <v>1</v>
      </c>
      <c r="FT8" s="533">
        <v>1</v>
      </c>
      <c r="FU8" s="533">
        <v>591</v>
      </c>
      <c r="FV8" s="533">
        <v>418</v>
      </c>
      <c r="GA8" s="533">
        <v>1</v>
      </c>
      <c r="GD8" s="533">
        <v>1</v>
      </c>
      <c r="GE8" s="533">
        <v>1</v>
      </c>
      <c r="GF8" s="533">
        <v>3</v>
      </c>
      <c r="GJ8" s="533">
        <v>3</v>
      </c>
      <c r="GM8" s="533">
        <v>19</v>
      </c>
      <c r="GN8" s="533">
        <v>2</v>
      </c>
      <c r="GO8" s="533">
        <v>9</v>
      </c>
      <c r="GQ8" s="533">
        <v>4</v>
      </c>
      <c r="GR8" s="533">
        <v>27</v>
      </c>
      <c r="GS8" s="533">
        <v>2</v>
      </c>
      <c r="GT8" s="533">
        <v>2</v>
      </c>
      <c r="GV8" s="533">
        <v>32</v>
      </c>
      <c r="GX8" s="533">
        <v>432</v>
      </c>
      <c r="GY8" s="533">
        <v>3</v>
      </c>
      <c r="GZ8" s="533">
        <v>4</v>
      </c>
      <c r="HA8" s="533">
        <v>773</v>
      </c>
      <c r="HB8" s="533">
        <v>91</v>
      </c>
      <c r="HF8" s="533">
        <v>1</v>
      </c>
      <c r="HK8" s="533">
        <v>1</v>
      </c>
      <c r="HN8" s="533">
        <v>6</v>
      </c>
      <c r="HP8" s="533">
        <v>40</v>
      </c>
      <c r="HQ8" s="533">
        <v>1</v>
      </c>
      <c r="HR8" s="533">
        <v>4</v>
      </c>
      <c r="HS8" s="533">
        <v>1</v>
      </c>
      <c r="HT8" s="533">
        <v>1</v>
      </c>
      <c r="HU8" s="533">
        <v>1</v>
      </c>
      <c r="HV8" s="533">
        <v>3</v>
      </c>
      <c r="HW8" s="533">
        <v>1</v>
      </c>
      <c r="IA8" s="533">
        <v>1</v>
      </c>
      <c r="IB8" s="533">
        <v>4</v>
      </c>
      <c r="ID8" s="533">
        <v>111</v>
      </c>
      <c r="IE8" s="533">
        <v>85</v>
      </c>
      <c r="II8" s="533">
        <v>1</v>
      </c>
      <c r="IK8" s="533">
        <v>1</v>
      </c>
      <c r="IQ8" s="533">
        <v>1</v>
      </c>
      <c r="IR8" s="533">
        <v>6</v>
      </c>
      <c r="IV8" s="533">
        <v>1</v>
      </c>
      <c r="IX8" s="533">
        <v>1</v>
      </c>
      <c r="IY8" s="533">
        <v>1</v>
      </c>
      <c r="JE8" s="533">
        <v>1</v>
      </c>
      <c r="JF8" s="533">
        <v>82</v>
      </c>
      <c r="JG8" s="533">
        <v>52</v>
      </c>
      <c r="JO8" s="533">
        <v>9</v>
      </c>
      <c r="JQ8" s="533">
        <v>96</v>
      </c>
      <c r="KB8" s="533">
        <v>2</v>
      </c>
      <c r="KC8" s="533">
        <v>257</v>
      </c>
      <c r="KD8" s="533">
        <v>125</v>
      </c>
      <c r="KN8" s="533">
        <v>16</v>
      </c>
      <c r="LA8" s="533">
        <v>1</v>
      </c>
      <c r="LB8" s="533">
        <v>2</v>
      </c>
      <c r="LC8" s="533">
        <v>7</v>
      </c>
      <c r="LE8" s="533">
        <v>35</v>
      </c>
      <c r="LF8" s="533">
        <v>26</v>
      </c>
      <c r="LH8" s="533">
        <v>1</v>
      </c>
      <c r="LM8" s="533">
        <v>1</v>
      </c>
      <c r="LN8" s="533">
        <v>3</v>
      </c>
      <c r="LP8" s="533">
        <v>52</v>
      </c>
      <c r="LQ8" s="533">
        <v>9</v>
      </c>
      <c r="LS8" s="533">
        <v>6</v>
      </c>
      <c r="LT8" s="533">
        <v>12</v>
      </c>
      <c r="LZ8" s="533">
        <v>3</v>
      </c>
      <c r="MA8" s="533">
        <v>27</v>
      </c>
      <c r="MB8" s="533">
        <v>1</v>
      </c>
      <c r="MC8" s="533">
        <v>153</v>
      </c>
      <c r="MD8" s="533">
        <v>93</v>
      </c>
      <c r="MI8" s="533">
        <v>3</v>
      </c>
      <c r="MP8" s="533">
        <v>2</v>
      </c>
      <c r="MR8" s="533">
        <v>1</v>
      </c>
      <c r="MU8" s="533">
        <v>3</v>
      </c>
      <c r="MV8" s="533">
        <v>1</v>
      </c>
      <c r="NA8" s="533">
        <v>1</v>
      </c>
      <c r="NC8" s="533">
        <v>24</v>
      </c>
      <c r="ND8" s="533">
        <v>16</v>
      </c>
      <c r="NE8" s="533">
        <v>2593</v>
      </c>
      <c r="NF8" s="533">
        <v>2653</v>
      </c>
      <c r="NG8" s="533">
        <v>2116</v>
      </c>
      <c r="NH8" s="533">
        <v>2116</v>
      </c>
      <c r="NI8" s="533">
        <v>4601</v>
      </c>
      <c r="NJ8" s="533">
        <v>4693</v>
      </c>
      <c r="NK8" s="533">
        <v>4085</v>
      </c>
      <c r="NL8" s="533">
        <v>4020</v>
      </c>
      <c r="NM8" s="533">
        <v>1799</v>
      </c>
      <c r="NN8" s="533">
        <v>1792</v>
      </c>
      <c r="NO8" s="533">
        <v>3787</v>
      </c>
      <c r="NP8" s="533">
        <v>3570</v>
      </c>
      <c r="NQ8" s="533">
        <v>1948</v>
      </c>
      <c r="NR8" s="533">
        <v>2001</v>
      </c>
      <c r="NS8" s="533">
        <v>4701</v>
      </c>
      <c r="NT8" s="533">
        <v>5327</v>
      </c>
      <c r="NU8" s="533">
        <v>3409</v>
      </c>
      <c r="NV8" s="533">
        <v>4888</v>
      </c>
      <c r="NW8" s="533">
        <v>4335</v>
      </c>
      <c r="NX8" s="533">
        <v>5942</v>
      </c>
      <c r="NY8" s="533">
        <v>2128</v>
      </c>
      <c r="NZ8" s="533">
        <v>331</v>
      </c>
      <c r="OA8" s="533">
        <v>4740</v>
      </c>
      <c r="OB8" s="533">
        <v>3112</v>
      </c>
      <c r="OC8" s="533">
        <v>1775</v>
      </c>
      <c r="OD8" s="533">
        <v>2373</v>
      </c>
      <c r="OE8" s="533">
        <v>4327</v>
      </c>
      <c r="OF8" s="533">
        <v>2791</v>
      </c>
      <c r="OG8" s="533">
        <v>3738</v>
      </c>
      <c r="OH8" s="533">
        <v>4160</v>
      </c>
    </row>
    <row r="9" spans="1:398" x14ac:dyDescent="0.25">
      <c r="A9" s="533" t="s">
        <v>536</v>
      </c>
      <c r="P9" s="533">
        <v>0</v>
      </c>
      <c r="V9" s="533">
        <v>0</v>
      </c>
      <c r="CX9" s="533">
        <v>0</v>
      </c>
      <c r="DT9" s="533">
        <v>26</v>
      </c>
      <c r="DU9" s="533">
        <v>1</v>
      </c>
      <c r="DV9" s="533">
        <v>3</v>
      </c>
      <c r="DX9" s="533">
        <v>2</v>
      </c>
      <c r="DY9" s="533">
        <v>3</v>
      </c>
      <c r="EB9" s="533">
        <v>3</v>
      </c>
      <c r="EE9" s="533">
        <v>6</v>
      </c>
      <c r="EM9" s="533">
        <v>6</v>
      </c>
      <c r="EO9" s="533">
        <v>1</v>
      </c>
      <c r="ER9" s="533">
        <v>8</v>
      </c>
      <c r="EU9" s="533">
        <v>9</v>
      </c>
      <c r="EV9" s="533">
        <v>4</v>
      </c>
      <c r="HB9" s="533">
        <v>1</v>
      </c>
      <c r="LC9" s="533">
        <v>1</v>
      </c>
      <c r="NG9" s="533">
        <v>83</v>
      </c>
      <c r="NH9" s="533">
        <v>61</v>
      </c>
      <c r="NT9" s="533">
        <v>1</v>
      </c>
    </row>
    <row r="10" spans="1:398" x14ac:dyDescent="0.25">
      <c r="A10" s="533" t="s">
        <v>537</v>
      </c>
      <c r="P10" s="533">
        <v>0</v>
      </c>
      <c r="V10" s="533">
        <v>0</v>
      </c>
      <c r="DT10" s="533">
        <v>1</v>
      </c>
      <c r="DV10" s="533">
        <v>2</v>
      </c>
      <c r="DW10" s="533">
        <v>4</v>
      </c>
      <c r="DX10" s="533">
        <v>1</v>
      </c>
      <c r="DY10" s="533">
        <v>2</v>
      </c>
      <c r="DZ10" s="533">
        <v>1</v>
      </c>
      <c r="EB10" s="533">
        <v>2</v>
      </c>
      <c r="ED10" s="533">
        <v>4</v>
      </c>
      <c r="EE10" s="533">
        <v>5</v>
      </c>
      <c r="EH10" s="533">
        <v>2</v>
      </c>
      <c r="EI10" s="533">
        <v>3</v>
      </c>
      <c r="EM10" s="533">
        <v>2</v>
      </c>
      <c r="ER10" s="533">
        <v>2</v>
      </c>
      <c r="ES10" s="533">
        <v>4</v>
      </c>
      <c r="ET10" s="533">
        <v>1</v>
      </c>
      <c r="EU10" s="533">
        <v>6</v>
      </c>
      <c r="EV10" s="533">
        <v>5</v>
      </c>
      <c r="NG10" s="533">
        <v>72</v>
      </c>
      <c r="NH10" s="533">
        <v>54</v>
      </c>
    </row>
    <row r="11" spans="1:398" x14ac:dyDescent="0.25">
      <c r="A11" s="533" t="s">
        <v>538</v>
      </c>
      <c r="B11" s="533">
        <v>0</v>
      </c>
      <c r="I11" s="533">
        <v>0</v>
      </c>
      <c r="AB11" s="533">
        <v>0</v>
      </c>
      <c r="AI11" s="533">
        <v>0</v>
      </c>
      <c r="AO11" s="533">
        <v>0</v>
      </c>
      <c r="AV11" s="533">
        <v>0</v>
      </c>
      <c r="BC11" s="533">
        <v>0</v>
      </c>
      <c r="BJ11" s="533">
        <v>0</v>
      </c>
      <c r="BP11" s="533">
        <v>0</v>
      </c>
      <c r="BW11" s="533">
        <v>0</v>
      </c>
      <c r="CD11" s="533">
        <v>0</v>
      </c>
      <c r="CK11" s="533">
        <v>0</v>
      </c>
      <c r="CR11" s="533">
        <v>0</v>
      </c>
      <c r="CX11" s="533">
        <v>0</v>
      </c>
      <c r="DE11" s="533">
        <v>0</v>
      </c>
      <c r="DL11" s="533">
        <v>0</v>
      </c>
      <c r="GA11" s="533">
        <v>1</v>
      </c>
      <c r="HA11" s="533">
        <v>2</v>
      </c>
      <c r="HB11" s="533">
        <v>2</v>
      </c>
      <c r="IZ11" s="533">
        <v>1</v>
      </c>
      <c r="JE11" s="533">
        <v>1</v>
      </c>
      <c r="JG11" s="533">
        <v>1</v>
      </c>
      <c r="KE11" s="533">
        <v>1</v>
      </c>
      <c r="LE11" s="533">
        <v>2</v>
      </c>
      <c r="LF11" s="533">
        <v>2</v>
      </c>
      <c r="NE11" s="533">
        <v>1</v>
      </c>
      <c r="NF11" s="533">
        <v>2</v>
      </c>
      <c r="NI11" s="533">
        <v>5</v>
      </c>
      <c r="NJ11" s="533">
        <v>4</v>
      </c>
      <c r="NK11" s="533">
        <v>4</v>
      </c>
      <c r="NL11" s="533">
        <v>3</v>
      </c>
      <c r="NM11" s="533">
        <v>13</v>
      </c>
      <c r="NN11" s="533">
        <v>13</v>
      </c>
      <c r="NO11" s="533">
        <v>4</v>
      </c>
      <c r="NP11" s="533">
        <v>4</v>
      </c>
      <c r="NQ11" s="533">
        <v>3</v>
      </c>
      <c r="NR11" s="533">
        <v>3</v>
      </c>
      <c r="NS11" s="533">
        <v>6</v>
      </c>
      <c r="NT11" s="533">
        <v>6</v>
      </c>
      <c r="OG11" s="533">
        <v>2</v>
      </c>
      <c r="OH11" s="533">
        <v>2</v>
      </c>
    </row>
    <row r="12" spans="1:398" x14ac:dyDescent="0.25">
      <c r="A12" s="533" t="s">
        <v>539</v>
      </c>
      <c r="B12" s="533">
        <v>0</v>
      </c>
      <c r="F12" s="533">
        <v>1</v>
      </c>
      <c r="G12" s="533">
        <v>5</v>
      </c>
      <c r="H12" s="533">
        <v>11</v>
      </c>
      <c r="I12" s="533">
        <v>0</v>
      </c>
      <c r="N12" s="533">
        <v>3</v>
      </c>
      <c r="O12" s="533">
        <v>4</v>
      </c>
      <c r="P12" s="533">
        <v>0</v>
      </c>
      <c r="T12" s="533">
        <v>3</v>
      </c>
      <c r="U12" s="533">
        <v>6</v>
      </c>
      <c r="V12" s="533">
        <v>0</v>
      </c>
      <c r="Z12" s="533">
        <v>1</v>
      </c>
      <c r="AA12" s="533">
        <v>7</v>
      </c>
      <c r="AB12" s="533">
        <v>0</v>
      </c>
      <c r="AG12" s="533">
        <v>4</v>
      </c>
      <c r="AH12" s="533">
        <v>16</v>
      </c>
      <c r="AI12" s="533">
        <v>0</v>
      </c>
      <c r="AM12" s="533">
        <v>5</v>
      </c>
      <c r="AN12" s="533">
        <v>19</v>
      </c>
      <c r="AO12" s="533">
        <v>0</v>
      </c>
      <c r="AS12" s="533">
        <v>2</v>
      </c>
      <c r="AT12" s="533">
        <v>8</v>
      </c>
      <c r="AU12" s="533">
        <v>9</v>
      </c>
      <c r="AV12" s="533">
        <v>0</v>
      </c>
      <c r="BA12" s="533">
        <v>8</v>
      </c>
      <c r="BB12" s="533">
        <v>13</v>
      </c>
      <c r="BC12" s="533">
        <v>0</v>
      </c>
      <c r="BJ12" s="533">
        <v>0</v>
      </c>
      <c r="BP12" s="533">
        <v>0</v>
      </c>
      <c r="BT12" s="533">
        <v>1</v>
      </c>
      <c r="BU12" s="533">
        <v>2</v>
      </c>
      <c r="BV12" s="533">
        <v>2</v>
      </c>
      <c r="BW12" s="533">
        <v>0</v>
      </c>
      <c r="CB12" s="533">
        <v>2</v>
      </c>
      <c r="CC12" s="533">
        <v>2</v>
      </c>
      <c r="CD12" s="533">
        <v>16</v>
      </c>
      <c r="CH12" s="533">
        <v>2</v>
      </c>
      <c r="CI12" s="533">
        <v>12</v>
      </c>
      <c r="CJ12" s="533">
        <v>14</v>
      </c>
      <c r="CK12" s="533">
        <v>10</v>
      </c>
      <c r="CP12" s="533">
        <v>7</v>
      </c>
      <c r="CQ12" s="533">
        <v>9</v>
      </c>
      <c r="CR12" s="533">
        <v>0</v>
      </c>
      <c r="CT12" s="533">
        <v>6</v>
      </c>
      <c r="CV12" s="533">
        <v>2</v>
      </c>
      <c r="CW12" s="533">
        <v>22</v>
      </c>
      <c r="CX12" s="533">
        <v>0</v>
      </c>
      <c r="CZ12" s="533">
        <v>5</v>
      </c>
      <c r="DC12" s="533">
        <v>1</v>
      </c>
      <c r="DD12" s="533">
        <v>27</v>
      </c>
      <c r="DE12" s="533">
        <v>0</v>
      </c>
      <c r="DJ12" s="533">
        <v>1</v>
      </c>
      <c r="DK12" s="533">
        <v>13</v>
      </c>
      <c r="DL12" s="533">
        <v>0</v>
      </c>
      <c r="DP12" s="533">
        <v>1</v>
      </c>
      <c r="DQ12" s="533">
        <v>2</v>
      </c>
      <c r="DR12" s="533">
        <v>20</v>
      </c>
      <c r="EJ12" s="533">
        <v>1</v>
      </c>
      <c r="ET12" s="533">
        <v>1</v>
      </c>
      <c r="EU12" s="533">
        <v>419</v>
      </c>
      <c r="EV12" s="533">
        <v>4</v>
      </c>
      <c r="EW12" s="533">
        <v>1</v>
      </c>
      <c r="FE12" s="533">
        <v>3</v>
      </c>
      <c r="FG12" s="533">
        <v>5</v>
      </c>
      <c r="FN12" s="533">
        <v>1</v>
      </c>
      <c r="FT12" s="533">
        <v>1</v>
      </c>
      <c r="FU12" s="533">
        <v>215</v>
      </c>
      <c r="FV12" s="533">
        <v>169</v>
      </c>
      <c r="FY12" s="533">
        <v>6</v>
      </c>
      <c r="GB12" s="533">
        <v>2</v>
      </c>
      <c r="GC12" s="533">
        <v>1</v>
      </c>
      <c r="GE12" s="533">
        <v>1</v>
      </c>
      <c r="GF12" s="533">
        <v>3</v>
      </c>
      <c r="GI12" s="533">
        <v>1</v>
      </c>
      <c r="GJ12" s="533">
        <v>2</v>
      </c>
      <c r="GM12" s="533">
        <v>7</v>
      </c>
      <c r="GN12" s="533">
        <v>5</v>
      </c>
      <c r="GQ12" s="533">
        <v>3</v>
      </c>
      <c r="GR12" s="533">
        <v>36</v>
      </c>
      <c r="GT12" s="533">
        <v>5</v>
      </c>
      <c r="GV12" s="533">
        <v>27</v>
      </c>
      <c r="GX12" s="533">
        <v>434</v>
      </c>
      <c r="GY12" s="533">
        <v>8</v>
      </c>
      <c r="GZ12" s="533">
        <v>1</v>
      </c>
      <c r="HA12" s="533">
        <v>422</v>
      </c>
      <c r="HB12" s="533">
        <v>31</v>
      </c>
      <c r="HD12" s="533">
        <v>2</v>
      </c>
      <c r="HG12" s="533">
        <v>1</v>
      </c>
      <c r="HI12" s="533">
        <v>2</v>
      </c>
      <c r="HN12" s="533">
        <v>2</v>
      </c>
      <c r="HP12" s="533">
        <v>10</v>
      </c>
      <c r="HQ12" s="533">
        <v>1</v>
      </c>
      <c r="HV12" s="533">
        <v>1</v>
      </c>
      <c r="HW12" s="533">
        <v>1</v>
      </c>
      <c r="HX12" s="533">
        <v>5</v>
      </c>
      <c r="HY12" s="533">
        <v>5</v>
      </c>
      <c r="IA12" s="533">
        <v>22</v>
      </c>
      <c r="IB12" s="533">
        <v>1</v>
      </c>
      <c r="ID12" s="533">
        <v>52</v>
      </c>
      <c r="IE12" s="533">
        <v>52</v>
      </c>
      <c r="IR12" s="533">
        <v>2</v>
      </c>
      <c r="IT12" s="533">
        <v>2</v>
      </c>
      <c r="IW12" s="533">
        <v>1</v>
      </c>
      <c r="IX12" s="533">
        <v>1</v>
      </c>
      <c r="JD12" s="533">
        <v>1</v>
      </c>
      <c r="JF12" s="533">
        <v>17</v>
      </c>
      <c r="JG12" s="533">
        <v>12</v>
      </c>
      <c r="JO12" s="533">
        <v>3</v>
      </c>
      <c r="JQ12" s="533">
        <v>10</v>
      </c>
      <c r="KC12" s="533">
        <v>46</v>
      </c>
      <c r="KD12" s="533">
        <v>18</v>
      </c>
      <c r="LE12" s="533">
        <v>11</v>
      </c>
      <c r="LF12" s="533">
        <v>7</v>
      </c>
      <c r="LM12" s="533">
        <v>1</v>
      </c>
      <c r="LT12" s="533">
        <v>4</v>
      </c>
      <c r="MA12" s="533">
        <v>4</v>
      </c>
      <c r="MC12" s="533">
        <v>4</v>
      </c>
      <c r="MD12" s="533">
        <v>5</v>
      </c>
      <c r="MI12" s="533">
        <v>3</v>
      </c>
      <c r="MP12" s="533">
        <v>2</v>
      </c>
      <c r="MR12" s="533">
        <v>5</v>
      </c>
      <c r="MU12" s="533">
        <v>2</v>
      </c>
      <c r="NA12" s="533">
        <v>1</v>
      </c>
      <c r="NC12" s="533">
        <v>19</v>
      </c>
      <c r="ND12" s="533">
        <v>17</v>
      </c>
      <c r="NE12" s="533">
        <v>961</v>
      </c>
      <c r="NF12" s="533">
        <v>808</v>
      </c>
      <c r="NG12" s="533">
        <v>788</v>
      </c>
      <c r="NH12" s="533">
        <v>780</v>
      </c>
      <c r="NI12" s="533">
        <v>2108</v>
      </c>
      <c r="NJ12" s="533">
        <v>2168</v>
      </c>
      <c r="NK12" s="533">
        <v>1830</v>
      </c>
      <c r="NL12" s="533">
        <v>1832</v>
      </c>
      <c r="NM12" s="533">
        <v>117</v>
      </c>
      <c r="NN12" s="533">
        <v>117</v>
      </c>
      <c r="NO12" s="533">
        <v>187</v>
      </c>
      <c r="NP12" s="533">
        <v>185</v>
      </c>
      <c r="NQ12" s="533">
        <v>1610</v>
      </c>
      <c r="NR12" s="533">
        <v>1487</v>
      </c>
      <c r="NS12" s="533">
        <v>2224</v>
      </c>
      <c r="NT12" s="533">
        <v>2076</v>
      </c>
      <c r="NU12" s="533">
        <v>765</v>
      </c>
      <c r="NV12" s="533">
        <v>645</v>
      </c>
      <c r="NW12" s="533">
        <v>1762</v>
      </c>
      <c r="NX12" s="533">
        <v>3617</v>
      </c>
      <c r="NY12" s="533">
        <v>2299</v>
      </c>
      <c r="NZ12" s="533">
        <v>954</v>
      </c>
      <c r="OA12" s="533">
        <v>1492</v>
      </c>
      <c r="OB12" s="533">
        <v>1080</v>
      </c>
      <c r="OC12" s="533">
        <v>3109</v>
      </c>
      <c r="OD12" s="533">
        <v>2887</v>
      </c>
      <c r="OE12" s="533">
        <v>3567</v>
      </c>
      <c r="OF12" s="533">
        <v>979</v>
      </c>
      <c r="OG12" s="533">
        <v>1849</v>
      </c>
      <c r="OH12" s="533">
        <v>2011</v>
      </c>
    </row>
    <row r="13" spans="1:398" x14ac:dyDescent="0.25">
      <c r="A13" s="533" t="s">
        <v>540</v>
      </c>
      <c r="B13" s="533">
        <v>0</v>
      </c>
      <c r="C13" s="533">
        <v>1</v>
      </c>
      <c r="G13" s="533">
        <v>39</v>
      </c>
      <c r="H13" s="533">
        <v>53</v>
      </c>
      <c r="I13" s="533">
        <v>0</v>
      </c>
      <c r="J13" s="533">
        <v>1</v>
      </c>
      <c r="M13" s="533">
        <v>2</v>
      </c>
      <c r="N13" s="533">
        <v>45</v>
      </c>
      <c r="O13" s="533">
        <v>58</v>
      </c>
      <c r="P13" s="533">
        <v>1</v>
      </c>
      <c r="S13" s="533">
        <v>1</v>
      </c>
      <c r="T13" s="533">
        <v>7</v>
      </c>
      <c r="U13" s="533">
        <v>25</v>
      </c>
      <c r="V13" s="533">
        <v>0</v>
      </c>
      <c r="W13" s="533">
        <v>1</v>
      </c>
      <c r="Y13" s="533">
        <v>1</v>
      </c>
      <c r="Z13" s="533">
        <v>11</v>
      </c>
      <c r="AA13" s="533">
        <v>33</v>
      </c>
      <c r="AB13" s="533">
        <v>0</v>
      </c>
      <c r="AD13" s="533">
        <v>2</v>
      </c>
      <c r="AE13" s="533">
        <v>1</v>
      </c>
      <c r="AF13" s="533">
        <v>1</v>
      </c>
      <c r="AG13" s="533">
        <v>23</v>
      </c>
      <c r="AH13" s="533">
        <v>72</v>
      </c>
      <c r="AI13" s="533">
        <v>0</v>
      </c>
      <c r="AK13" s="533">
        <v>2</v>
      </c>
      <c r="AM13" s="533">
        <v>14</v>
      </c>
      <c r="AN13" s="533">
        <v>62</v>
      </c>
      <c r="AO13" s="533">
        <v>0</v>
      </c>
      <c r="AP13" s="533">
        <v>6</v>
      </c>
      <c r="AR13" s="533">
        <v>3</v>
      </c>
      <c r="AS13" s="533">
        <v>1</v>
      </c>
      <c r="AT13" s="533">
        <v>33</v>
      </c>
      <c r="AU13" s="533">
        <v>45</v>
      </c>
      <c r="AV13" s="533">
        <v>0</v>
      </c>
      <c r="AW13" s="533">
        <v>3</v>
      </c>
      <c r="AY13" s="533">
        <v>3</v>
      </c>
      <c r="AZ13" s="533">
        <v>3</v>
      </c>
      <c r="BA13" s="533">
        <v>27</v>
      </c>
      <c r="BB13" s="533">
        <v>42</v>
      </c>
      <c r="BC13" s="533">
        <v>0</v>
      </c>
      <c r="BG13" s="533">
        <v>4</v>
      </c>
      <c r="BH13" s="533">
        <v>16</v>
      </c>
      <c r="BI13" s="533">
        <v>31</v>
      </c>
      <c r="BJ13" s="533">
        <v>0</v>
      </c>
      <c r="BL13" s="533">
        <v>1</v>
      </c>
      <c r="BM13" s="533">
        <v>6</v>
      </c>
      <c r="BN13" s="533">
        <v>18</v>
      </c>
      <c r="BO13" s="533">
        <v>34</v>
      </c>
      <c r="BP13" s="533">
        <v>0</v>
      </c>
      <c r="BQ13" s="533">
        <v>3</v>
      </c>
      <c r="BS13" s="533">
        <v>2</v>
      </c>
      <c r="BU13" s="533">
        <v>40</v>
      </c>
      <c r="BV13" s="533">
        <v>29</v>
      </c>
      <c r="BW13" s="533">
        <v>0</v>
      </c>
      <c r="BX13" s="533">
        <v>3</v>
      </c>
      <c r="CA13" s="533">
        <v>1</v>
      </c>
      <c r="CB13" s="533">
        <v>41</v>
      </c>
      <c r="CC13" s="533">
        <v>34</v>
      </c>
      <c r="CD13" s="533">
        <v>35</v>
      </c>
      <c r="CG13" s="533">
        <v>2</v>
      </c>
      <c r="CH13" s="533">
        <v>4</v>
      </c>
      <c r="CI13" s="533">
        <v>50</v>
      </c>
      <c r="CJ13" s="533">
        <v>33</v>
      </c>
      <c r="CK13" s="533">
        <v>47</v>
      </c>
      <c r="CL13" s="533">
        <v>1</v>
      </c>
      <c r="CO13" s="533">
        <v>4</v>
      </c>
      <c r="CP13" s="533">
        <v>24</v>
      </c>
      <c r="CQ13" s="533">
        <v>40</v>
      </c>
      <c r="CR13" s="533">
        <v>1</v>
      </c>
      <c r="CS13" s="533">
        <v>1</v>
      </c>
      <c r="CT13" s="533">
        <v>18</v>
      </c>
      <c r="CU13" s="533">
        <v>2</v>
      </c>
      <c r="CV13" s="533">
        <v>16</v>
      </c>
      <c r="CW13" s="533">
        <v>94</v>
      </c>
      <c r="CX13" s="533">
        <v>0</v>
      </c>
      <c r="CY13" s="533">
        <v>1</v>
      </c>
      <c r="CZ13" s="533">
        <v>20</v>
      </c>
      <c r="DB13" s="533">
        <v>4</v>
      </c>
      <c r="DC13" s="533">
        <v>9</v>
      </c>
      <c r="DD13" s="533">
        <v>91</v>
      </c>
      <c r="DE13" s="533">
        <v>0</v>
      </c>
      <c r="DG13" s="533">
        <v>1</v>
      </c>
      <c r="DI13" s="533">
        <v>2</v>
      </c>
      <c r="DJ13" s="533">
        <v>6</v>
      </c>
      <c r="DK13" s="533">
        <v>72</v>
      </c>
      <c r="DL13" s="533">
        <v>0</v>
      </c>
      <c r="DM13" s="533">
        <v>2</v>
      </c>
      <c r="DP13" s="533">
        <v>3</v>
      </c>
      <c r="DQ13" s="533">
        <v>9</v>
      </c>
      <c r="DR13" s="533">
        <v>76</v>
      </c>
      <c r="EA13" s="533">
        <v>2</v>
      </c>
      <c r="EC13" s="533">
        <v>5</v>
      </c>
      <c r="EF13" s="533">
        <v>1</v>
      </c>
      <c r="EG13" s="533">
        <v>1</v>
      </c>
      <c r="EJ13" s="533">
        <v>7</v>
      </c>
      <c r="EL13" s="533">
        <v>3</v>
      </c>
      <c r="EN13" s="533">
        <v>1</v>
      </c>
      <c r="ER13" s="533">
        <v>1</v>
      </c>
      <c r="ET13" s="533">
        <v>3</v>
      </c>
      <c r="EU13" s="533">
        <v>2120</v>
      </c>
      <c r="EV13" s="533">
        <v>37</v>
      </c>
      <c r="EX13" s="533">
        <v>1</v>
      </c>
      <c r="EZ13" s="533">
        <v>1</v>
      </c>
      <c r="FA13" s="533">
        <v>1</v>
      </c>
      <c r="FC13" s="533">
        <v>2</v>
      </c>
      <c r="FD13" s="533">
        <v>1</v>
      </c>
      <c r="FE13" s="533">
        <v>12</v>
      </c>
      <c r="FG13" s="533">
        <v>25</v>
      </c>
      <c r="FH13" s="533">
        <v>1</v>
      </c>
      <c r="FI13" s="533">
        <v>1</v>
      </c>
      <c r="FK13" s="533">
        <v>1</v>
      </c>
      <c r="FM13" s="533">
        <v>5</v>
      </c>
      <c r="FO13" s="533">
        <v>1</v>
      </c>
      <c r="FP13" s="533">
        <v>1</v>
      </c>
      <c r="FR13" s="533">
        <v>4</v>
      </c>
      <c r="FT13" s="533">
        <v>2</v>
      </c>
      <c r="FU13" s="533">
        <v>1312</v>
      </c>
      <c r="FV13" s="533">
        <v>902</v>
      </c>
      <c r="GA13" s="533">
        <v>1</v>
      </c>
      <c r="GB13" s="533">
        <v>1</v>
      </c>
      <c r="GF13" s="533">
        <v>4</v>
      </c>
      <c r="GG13" s="533">
        <v>1</v>
      </c>
      <c r="GI13" s="533">
        <v>1</v>
      </c>
      <c r="GJ13" s="533">
        <v>11</v>
      </c>
      <c r="GL13" s="533">
        <v>1</v>
      </c>
      <c r="GM13" s="533">
        <v>10</v>
      </c>
      <c r="GN13" s="533">
        <v>21</v>
      </c>
      <c r="GO13" s="533">
        <v>2</v>
      </c>
      <c r="GQ13" s="533">
        <v>3</v>
      </c>
      <c r="GR13" s="533">
        <v>88</v>
      </c>
      <c r="GS13" s="533">
        <v>4</v>
      </c>
      <c r="GT13" s="533">
        <v>20</v>
      </c>
      <c r="GU13" s="533">
        <v>1</v>
      </c>
      <c r="GV13" s="533">
        <v>105</v>
      </c>
      <c r="GX13" s="533">
        <v>1735</v>
      </c>
      <c r="GY13" s="533">
        <v>8</v>
      </c>
      <c r="GZ13" s="533">
        <v>2</v>
      </c>
      <c r="HA13" s="533">
        <v>798</v>
      </c>
      <c r="HB13" s="533">
        <v>117</v>
      </c>
      <c r="HD13" s="533">
        <v>1</v>
      </c>
      <c r="HF13" s="533">
        <v>1</v>
      </c>
      <c r="HL13" s="533">
        <v>1</v>
      </c>
      <c r="HN13" s="533">
        <v>4</v>
      </c>
      <c r="HO13" s="533">
        <v>4</v>
      </c>
      <c r="HP13" s="533">
        <v>36</v>
      </c>
      <c r="HQ13" s="533">
        <v>1</v>
      </c>
      <c r="HR13" s="533">
        <v>1</v>
      </c>
      <c r="HT13" s="533">
        <v>1</v>
      </c>
      <c r="HU13" s="533">
        <v>1</v>
      </c>
      <c r="HV13" s="533">
        <v>6</v>
      </c>
      <c r="HW13" s="533">
        <v>1</v>
      </c>
      <c r="HY13" s="533">
        <v>1</v>
      </c>
      <c r="HZ13" s="533">
        <v>2</v>
      </c>
      <c r="IA13" s="533">
        <v>5</v>
      </c>
      <c r="IB13" s="533">
        <v>10</v>
      </c>
      <c r="IC13" s="533">
        <v>6</v>
      </c>
      <c r="ID13" s="533">
        <v>241</v>
      </c>
      <c r="IE13" s="533">
        <v>107</v>
      </c>
      <c r="IF13" s="533">
        <v>1</v>
      </c>
      <c r="IG13" s="533">
        <v>1</v>
      </c>
      <c r="IJ13" s="533">
        <v>1</v>
      </c>
      <c r="IM13" s="533">
        <v>1</v>
      </c>
      <c r="IQ13" s="533">
        <v>8</v>
      </c>
      <c r="IR13" s="533">
        <v>12</v>
      </c>
      <c r="IT13" s="533">
        <v>7</v>
      </c>
      <c r="IW13" s="533">
        <v>1</v>
      </c>
      <c r="IX13" s="533">
        <v>5</v>
      </c>
      <c r="IY13" s="533">
        <v>2</v>
      </c>
      <c r="JC13" s="533">
        <v>2</v>
      </c>
      <c r="JD13" s="533">
        <v>3</v>
      </c>
      <c r="JF13" s="533">
        <v>177</v>
      </c>
      <c r="JG13" s="533">
        <v>101</v>
      </c>
      <c r="JO13" s="533">
        <v>7</v>
      </c>
      <c r="JQ13" s="533">
        <v>40</v>
      </c>
      <c r="JZ13" s="533">
        <v>1</v>
      </c>
      <c r="KA13" s="533">
        <v>9</v>
      </c>
      <c r="KB13" s="533">
        <v>1</v>
      </c>
      <c r="KC13" s="533">
        <v>425</v>
      </c>
      <c r="KD13" s="533">
        <v>80</v>
      </c>
      <c r="KE13" s="533">
        <v>1</v>
      </c>
      <c r="KI13" s="533">
        <v>1</v>
      </c>
      <c r="KL13" s="533">
        <v>1</v>
      </c>
      <c r="KN13" s="533">
        <v>58</v>
      </c>
      <c r="KR13" s="533">
        <v>1</v>
      </c>
      <c r="KT13" s="533">
        <v>7</v>
      </c>
      <c r="KU13" s="533">
        <v>2</v>
      </c>
      <c r="KW13" s="533">
        <v>1</v>
      </c>
      <c r="KX13" s="533">
        <v>1</v>
      </c>
      <c r="LA13" s="533">
        <v>114</v>
      </c>
      <c r="LC13" s="533">
        <v>353</v>
      </c>
      <c r="LD13" s="533">
        <v>2</v>
      </c>
      <c r="LE13" s="533">
        <v>202</v>
      </c>
      <c r="LF13" s="533">
        <v>70</v>
      </c>
      <c r="LG13" s="533">
        <v>1</v>
      </c>
      <c r="LH13" s="533">
        <v>2</v>
      </c>
      <c r="LI13" s="533">
        <v>16</v>
      </c>
      <c r="LP13" s="533">
        <v>1</v>
      </c>
      <c r="LQ13" s="533">
        <v>28</v>
      </c>
      <c r="LT13" s="533">
        <v>3</v>
      </c>
      <c r="LV13" s="533">
        <v>1</v>
      </c>
      <c r="LW13" s="533">
        <v>1</v>
      </c>
      <c r="MA13" s="533">
        <v>7</v>
      </c>
      <c r="MB13" s="533">
        <v>2</v>
      </c>
      <c r="MC13" s="533">
        <v>100</v>
      </c>
      <c r="MD13" s="533">
        <v>75</v>
      </c>
      <c r="MF13" s="533">
        <v>1</v>
      </c>
      <c r="MG13" s="533">
        <v>1</v>
      </c>
      <c r="MH13" s="533">
        <v>1</v>
      </c>
      <c r="MI13" s="533">
        <v>1</v>
      </c>
      <c r="MJ13" s="533">
        <v>4</v>
      </c>
      <c r="MK13" s="533">
        <v>4</v>
      </c>
      <c r="ML13" s="533">
        <v>1</v>
      </c>
      <c r="MN13" s="533">
        <v>1</v>
      </c>
      <c r="MP13" s="533">
        <v>7</v>
      </c>
      <c r="MQ13" s="533">
        <v>4</v>
      </c>
      <c r="MR13" s="533">
        <v>4</v>
      </c>
      <c r="MU13" s="533">
        <v>9</v>
      </c>
      <c r="MV13" s="533">
        <v>2</v>
      </c>
      <c r="MX13" s="533">
        <v>1</v>
      </c>
      <c r="MZ13" s="533">
        <v>1</v>
      </c>
      <c r="NC13" s="533">
        <v>48</v>
      </c>
      <c r="ND13" s="533">
        <v>44</v>
      </c>
      <c r="NE13" s="533">
        <v>6453</v>
      </c>
      <c r="NF13" s="533">
        <v>6489</v>
      </c>
      <c r="NG13" s="533">
        <v>4038</v>
      </c>
      <c r="NH13" s="533">
        <v>4021</v>
      </c>
      <c r="NI13" s="533">
        <v>7831</v>
      </c>
      <c r="NJ13" s="533">
        <v>7755</v>
      </c>
      <c r="NK13" s="533">
        <v>7335</v>
      </c>
      <c r="NL13" s="533">
        <v>7522</v>
      </c>
      <c r="NM13" s="533">
        <v>4573</v>
      </c>
      <c r="NN13" s="533">
        <v>4586</v>
      </c>
      <c r="NO13" s="533">
        <v>4869</v>
      </c>
      <c r="NP13" s="533">
        <v>4790</v>
      </c>
      <c r="NQ13" s="533">
        <v>5549</v>
      </c>
      <c r="NR13" s="533">
        <v>5981</v>
      </c>
      <c r="NS13" s="533">
        <v>7586</v>
      </c>
      <c r="NT13" s="533">
        <v>7843</v>
      </c>
      <c r="NU13" s="533">
        <v>5824</v>
      </c>
      <c r="NV13" s="533">
        <v>4984</v>
      </c>
      <c r="NW13" s="533">
        <v>7207</v>
      </c>
      <c r="NX13" s="533">
        <v>8285</v>
      </c>
      <c r="NY13" s="533">
        <v>4603</v>
      </c>
      <c r="NZ13" s="533">
        <v>4944</v>
      </c>
      <c r="OA13" s="533">
        <v>4493</v>
      </c>
      <c r="OB13" s="533">
        <v>7154</v>
      </c>
      <c r="OC13" s="533">
        <v>6952</v>
      </c>
      <c r="OD13" s="533">
        <v>6352</v>
      </c>
      <c r="OE13" s="533">
        <v>6870</v>
      </c>
      <c r="OF13" s="533">
        <v>8146</v>
      </c>
      <c r="OG13" s="533">
        <v>8168</v>
      </c>
      <c r="OH13" s="533">
        <v>7516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AS87"/>
  <sheetViews>
    <sheetView workbookViewId="0">
      <selection activeCell="D1" sqref="D1:F1"/>
    </sheetView>
  </sheetViews>
  <sheetFormatPr defaultColWidth="9.140625" defaultRowHeight="15" x14ac:dyDescent="0.25"/>
  <cols>
    <col min="1" max="1" width="18.140625" style="22" customWidth="1"/>
    <col min="2" max="2" width="15.7109375" style="22" customWidth="1"/>
    <col min="3" max="46" width="15.5703125" style="22" customWidth="1"/>
    <col min="47" max="16384" width="9.140625" style="22"/>
  </cols>
  <sheetData>
    <row r="1" spans="1:42" ht="15" customHeight="1" thickBot="1" x14ac:dyDescent="0.3">
      <c r="A1" s="43" t="s">
        <v>6</v>
      </c>
      <c r="B1" s="44">
        <f>DATEVALUE(LEFT(Smartpac_DATA!A7,10))</f>
        <v>44085</v>
      </c>
      <c r="C1" s="45" t="str">
        <f>MID(Smartpac_DATA!A7,11,6)</f>
        <v xml:space="preserve"> 01:00</v>
      </c>
      <c r="D1" s="615" t="s">
        <v>464</v>
      </c>
      <c r="E1" s="616"/>
      <c r="F1" s="616"/>
      <c r="G1" s="617" t="str">
        <f ca="1">'Site Setup'!J7</f>
        <v/>
      </c>
      <c r="H1" s="617"/>
      <c r="I1" s="509" t="str">
        <f ca="1">IF(AND(G1="",I2=""),"","**ERROR**")</f>
        <v>**ERROR**</v>
      </c>
      <c r="J1" s="46" t="s">
        <v>32</v>
      </c>
      <c r="K1" s="47" t="str">
        <f ca="1">'Site Setup'!$R$5</f>
        <v>DSM5</v>
      </c>
      <c r="L1" s="22" t="s">
        <v>156</v>
      </c>
      <c r="M1" s="20" t="s">
        <v>330</v>
      </c>
      <c r="N1" s="141" t="str">
        <f ca="1">'Site Setup'!D17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12H&amp;EndTime1=-PT0H&amp;TZ=CST6CDT@TZ%3A%20CST6CDT</v>
      </c>
      <c r="O1" s="563" t="s">
        <v>48</v>
      </c>
      <c r="P1" s="565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</row>
    <row r="2" spans="1:42" ht="15" customHeight="1" thickBot="1" x14ac:dyDescent="0.3">
      <c r="A2" s="49" t="s">
        <v>7</v>
      </c>
      <c r="B2" s="50">
        <f>DATEVALUE(LEFT(LOOKUP(2,1/(Smartpac_DATA!A:A&lt;&gt;""),Smartpac_DATA!A:A),10))</f>
        <v>44091</v>
      </c>
      <c r="C2" s="51" t="str">
        <f>MID(LOOKUP(2,1/(Smartpac_DATA!A:A&lt;&gt;""),Smartpac_DATA!A:A),11,6)</f>
        <v xml:space="preserve"> 01:00</v>
      </c>
      <c r="D2" s="611" t="s">
        <v>179</v>
      </c>
      <c r="E2" s="612"/>
      <c r="F2" s="612"/>
      <c r="G2" s="613" t="str">
        <f>'Site Setup'!J8</f>
        <v>**SLAM and OP Data Time Ranges are different**</v>
      </c>
      <c r="H2" s="613"/>
      <c r="I2" s="510" t="str">
        <f>'Site Setup'!G13</f>
        <v>DSM5 ≠ GEG1</v>
      </c>
      <c r="J2" s="52" t="s">
        <v>27</v>
      </c>
      <c r="K2" s="53" t="str">
        <f>"Data = "&amp;'Site Setup'!G8</f>
        <v>Data = GEG1</v>
      </c>
      <c r="L2" s="22" t="s">
        <v>157</v>
      </c>
      <c r="M2" s="196" t="s">
        <v>331</v>
      </c>
      <c r="N2" s="197" t="str">
        <f ca="1">'Site Setup'!D18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&amp;TZ=CST6CDT@TZ%3A%20CST6CDT</v>
      </c>
      <c r="O2" s="566" t="s">
        <v>48</v>
      </c>
      <c r="P2" s="568"/>
      <c r="Q2" s="486"/>
      <c r="R2" s="486"/>
      <c r="S2" s="486"/>
      <c r="T2" s="486"/>
      <c r="U2" s="486"/>
      <c r="V2" s="486"/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6"/>
      <c r="AM2" s="486"/>
      <c r="AN2" s="486"/>
      <c r="AO2" s="486"/>
    </row>
    <row r="3" spans="1:42" ht="15.75" thickBot="1" x14ac:dyDescent="0.3">
      <c r="A3" s="486"/>
      <c r="B3" s="486"/>
      <c r="C3" s="486"/>
      <c r="D3" s="486"/>
      <c r="E3" s="486"/>
      <c r="F3" s="486"/>
      <c r="G3" s="486"/>
      <c r="H3" s="486"/>
      <c r="I3" s="490"/>
      <c r="J3" s="58" t="s">
        <v>34</v>
      </c>
      <c r="K3" s="59">
        <f>'Site Setup'!B13</f>
        <v>0.53</v>
      </c>
      <c r="L3" s="22" t="s">
        <v>226</v>
      </c>
      <c r="M3" s="280" t="s">
        <v>159</v>
      </c>
      <c r="N3" s="283" t="str">
        <f>HYPERLINK('Site Setup'!H28)</f>
        <v/>
      </c>
      <c r="O3" s="570" t="str">
        <f>'Site Setup'!G28</f>
        <v>___ - One Week</v>
      </c>
      <c r="P3" s="571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</row>
    <row r="4" spans="1:42" ht="15.75" thickBot="1" x14ac:dyDescent="0.3">
      <c r="A4" s="486"/>
      <c r="B4" s="486"/>
      <c r="C4" s="486"/>
      <c r="D4" s="486"/>
      <c r="E4" s="486"/>
      <c r="F4" s="486"/>
      <c r="G4" s="486"/>
      <c r="H4" s="486"/>
      <c r="I4" s="421"/>
      <c r="J4" s="589" t="s">
        <v>28</v>
      </c>
      <c r="K4" s="590"/>
      <c r="L4" s="194" t="s">
        <v>151</v>
      </c>
      <c r="M4" s="281" t="s">
        <v>159</v>
      </c>
      <c r="N4" s="284" t="str">
        <f>HYPERLINK('Site Setup'!H29)</f>
        <v/>
      </c>
      <c r="O4" s="610" t="str">
        <f>'Site Setup'!G29</f>
        <v>___ - Yesterday</v>
      </c>
      <c r="P4" s="574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86"/>
      <c r="AL4" s="486"/>
      <c r="AM4" s="486"/>
      <c r="AN4" s="486"/>
      <c r="AO4" s="486"/>
    </row>
    <row r="5" spans="1:42" ht="15.75" x14ac:dyDescent="0.25">
      <c r="A5" s="486"/>
      <c r="B5" s="486"/>
      <c r="C5" s="486"/>
      <c r="D5" s="486"/>
      <c r="E5" s="486"/>
      <c r="F5" s="486"/>
      <c r="G5" s="486"/>
      <c r="H5" s="486"/>
      <c r="I5" s="421"/>
      <c r="J5" s="591" t="s">
        <v>37</v>
      </c>
      <c r="K5" s="592"/>
      <c r="L5" s="195" t="s">
        <v>56</v>
      </c>
      <c r="M5" s="281" t="s">
        <v>159</v>
      </c>
      <c r="N5" s="284" t="str">
        <f>HYPERLINK('Site Setup'!H30)</f>
        <v/>
      </c>
      <c r="O5" s="610" t="str">
        <f>'Site Setup'!G30</f>
        <v>___ - 8hr</v>
      </c>
      <c r="P5" s="574"/>
      <c r="Q5" s="486"/>
      <c r="R5" s="486"/>
      <c r="S5" s="486"/>
      <c r="T5" s="486"/>
      <c r="U5" s="486"/>
      <c r="V5" s="486"/>
      <c r="W5" s="486"/>
      <c r="X5" s="486"/>
      <c r="Y5" s="486"/>
      <c r="Z5" s="486"/>
      <c r="AA5" s="486"/>
      <c r="AB5" s="486"/>
      <c r="AC5" s="486"/>
      <c r="AD5" s="486"/>
      <c r="AE5" s="486"/>
      <c r="AF5" s="486"/>
      <c r="AG5" s="486"/>
      <c r="AH5" s="486"/>
      <c r="AI5" s="486"/>
      <c r="AJ5" s="486"/>
      <c r="AK5" s="486"/>
      <c r="AL5" s="486"/>
      <c r="AM5" s="486"/>
      <c r="AN5" s="486"/>
      <c r="AO5" s="486"/>
    </row>
    <row r="6" spans="1:42" ht="15.75" thickBot="1" x14ac:dyDescent="0.3">
      <c r="A6" s="486"/>
      <c r="B6" s="486"/>
      <c r="C6" s="486"/>
      <c r="D6" s="486"/>
      <c r="E6" s="486"/>
      <c r="F6" s="486"/>
      <c r="G6" s="486"/>
      <c r="H6" s="486"/>
      <c r="I6" s="421"/>
      <c r="J6" s="593" t="s">
        <v>29</v>
      </c>
      <c r="K6" s="594"/>
      <c r="L6" s="187" t="s">
        <v>119</v>
      </c>
      <c r="M6" s="282" t="s">
        <v>159</v>
      </c>
      <c r="N6" s="285" t="str">
        <f>HYPERLINK('Site Setup'!H31)</f>
        <v/>
      </c>
      <c r="O6" s="609" t="str">
        <f>'Site Setup'!G31</f>
        <v>___ - 10hr</v>
      </c>
      <c r="P6" s="577"/>
      <c r="Q6" s="486"/>
      <c r="R6" s="486"/>
      <c r="S6" s="486"/>
      <c r="T6" s="486"/>
      <c r="U6" s="486"/>
      <c r="V6" s="486"/>
      <c r="W6" s="486"/>
      <c r="X6" s="486"/>
      <c r="Y6" s="486"/>
      <c r="Z6" s="486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6"/>
    </row>
    <row r="7" spans="1:42" ht="15.75" thickBot="1" x14ac:dyDescent="0.3">
      <c r="A7" s="486"/>
      <c r="B7" s="486"/>
      <c r="C7" s="486"/>
      <c r="D7" s="486"/>
      <c r="E7" s="486"/>
      <c r="F7" s="486"/>
      <c r="G7" s="486"/>
      <c r="H7" s="486"/>
      <c r="I7" s="421"/>
      <c r="J7" s="595" t="s">
        <v>35</v>
      </c>
      <c r="K7" s="596"/>
      <c r="L7" s="186" t="s">
        <v>152</v>
      </c>
      <c r="M7" s="486"/>
      <c r="N7" s="486"/>
      <c r="O7" s="486"/>
      <c r="P7" s="486"/>
      <c r="Q7" s="486"/>
      <c r="R7" s="486"/>
      <c r="S7" s="486"/>
      <c r="T7" s="486"/>
      <c r="U7" s="486"/>
      <c r="V7" s="486"/>
      <c r="W7" s="486"/>
      <c r="X7" s="486"/>
      <c r="Y7" s="486"/>
      <c r="Z7" s="486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86"/>
      <c r="AM7" s="486"/>
      <c r="AN7" s="486"/>
      <c r="AO7" s="486"/>
    </row>
    <row r="8" spans="1:42" ht="16.5" thickBot="1" x14ac:dyDescent="0.3">
      <c r="A8" s="486"/>
      <c r="B8" s="486"/>
      <c r="C8" s="486"/>
      <c r="D8" s="486"/>
      <c r="E8" s="486"/>
      <c r="F8" s="486"/>
      <c r="G8" s="486"/>
      <c r="H8" s="486"/>
      <c r="I8" s="586" t="str">
        <f>'Site Setup'!K1</f>
        <v>Revision 5.21 | 09/18/20 | Bryce Steffens</v>
      </c>
      <c r="J8" s="587"/>
      <c r="K8" s="588"/>
      <c r="L8" s="188" t="s">
        <v>56</v>
      </c>
      <c r="M8" s="486"/>
      <c r="N8" s="486"/>
      <c r="O8" s="486"/>
      <c r="P8" s="486"/>
      <c r="Q8" s="486"/>
      <c r="R8" s="486"/>
      <c r="S8" s="486"/>
      <c r="T8" s="486"/>
      <c r="U8" s="486"/>
      <c r="V8" s="486"/>
      <c r="W8" s="486"/>
      <c r="X8" s="486"/>
      <c r="Y8" s="486"/>
      <c r="Z8" s="486"/>
      <c r="AA8" s="486"/>
      <c r="AB8" s="486"/>
      <c r="AC8" s="486"/>
      <c r="AD8" s="486"/>
      <c r="AE8" s="486"/>
      <c r="AF8" s="486"/>
      <c r="AG8" s="486"/>
      <c r="AH8" s="486"/>
      <c r="AI8" s="486"/>
      <c r="AJ8" s="486"/>
      <c r="AK8" s="486"/>
      <c r="AL8" s="486"/>
      <c r="AM8" s="486"/>
      <c r="AN8" s="486"/>
      <c r="AO8" s="486"/>
    </row>
    <row r="9" spans="1:42" ht="15.75" thickBot="1" x14ac:dyDescent="0.3">
      <c r="A9" s="486"/>
      <c r="B9" s="486"/>
      <c r="C9" s="486"/>
      <c r="D9" s="486"/>
      <c r="E9" s="486"/>
      <c r="F9" s="486"/>
      <c r="G9" s="486"/>
      <c r="H9" s="486"/>
      <c r="I9" s="586" t="str">
        <f>"--Data "&amp;RIGHT(Smartpac_DATA!B1,LEN(Smartpac_DATA!B1)-SEARCH(",Period=",Smartpac_DATA!B1))</f>
        <v>--Data Period=OneDay</v>
      </c>
      <c r="J9" s="587"/>
      <c r="K9" s="588"/>
      <c r="L9" s="189"/>
      <c r="M9" s="486"/>
      <c r="N9" s="486"/>
      <c r="O9" s="486"/>
      <c r="P9" s="486"/>
      <c r="Q9" s="486"/>
      <c r="R9" s="486"/>
      <c r="S9" s="486"/>
      <c r="T9" s="486"/>
      <c r="U9" s="486"/>
      <c r="V9" s="486"/>
      <c r="W9" s="486"/>
      <c r="X9" s="486"/>
      <c r="Y9" s="486"/>
      <c r="Z9" s="486"/>
      <c r="AA9" s="486"/>
      <c r="AB9" s="486"/>
      <c r="AC9" s="486"/>
      <c r="AD9" s="486"/>
      <c r="AE9" s="486"/>
      <c r="AF9" s="486"/>
      <c r="AG9" s="486"/>
      <c r="AH9" s="486"/>
      <c r="AI9" s="486"/>
      <c r="AJ9" s="486"/>
      <c r="AK9" s="486"/>
      <c r="AL9" s="486"/>
      <c r="AM9" s="486"/>
      <c r="AN9" s="486"/>
      <c r="AO9" s="486"/>
    </row>
    <row r="10" spans="1:42" ht="15.75" x14ac:dyDescent="0.25">
      <c r="A10" s="111"/>
      <c r="B10" s="72" t="s">
        <v>60</v>
      </c>
      <c r="C10" s="73" t="e">
        <f ca="1">_xlfn.STDEV.S(C13:C32)</f>
        <v>#DIV/0!</v>
      </c>
      <c r="D10" s="73" t="e">
        <f t="shared" ref="D10:AC10" ca="1" si="0">_xlfn.STDEV.S(D13:D32)</f>
        <v>#DIV/0!</v>
      </c>
      <c r="E10" s="73" t="e">
        <f t="shared" ca="1" si="0"/>
        <v>#DIV/0!</v>
      </c>
      <c r="F10" s="73" t="e">
        <f t="shared" ca="1" si="0"/>
        <v>#DIV/0!</v>
      </c>
      <c r="G10" s="73" t="e">
        <f t="shared" ca="1" si="0"/>
        <v>#DIV/0!</v>
      </c>
      <c r="H10" s="73" t="e">
        <f t="shared" ca="1" si="0"/>
        <v>#DIV/0!</v>
      </c>
      <c r="I10" s="73" t="e">
        <f t="shared" ca="1" si="0"/>
        <v>#DIV/0!</v>
      </c>
      <c r="J10" s="73" t="e">
        <f t="shared" ca="1" si="0"/>
        <v>#DIV/0!</v>
      </c>
      <c r="K10" s="73" t="e">
        <f t="shared" ca="1" si="0"/>
        <v>#DIV/0!</v>
      </c>
      <c r="L10" s="73" t="e">
        <f t="shared" ca="1" si="0"/>
        <v>#DIV/0!</v>
      </c>
      <c r="M10" s="73" t="e">
        <f t="shared" ca="1" si="0"/>
        <v>#DIV/0!</v>
      </c>
      <c r="N10" s="73" t="e">
        <f t="shared" ca="1" si="0"/>
        <v>#DIV/0!</v>
      </c>
      <c r="O10" s="73" t="e">
        <f t="shared" ca="1" si="0"/>
        <v>#DIV/0!</v>
      </c>
      <c r="P10" s="73" t="e">
        <f t="shared" ca="1" si="0"/>
        <v>#DIV/0!</v>
      </c>
      <c r="Q10" s="73" t="e">
        <f t="shared" ca="1" si="0"/>
        <v>#DIV/0!</v>
      </c>
      <c r="R10" s="73" t="e">
        <f t="shared" ca="1" si="0"/>
        <v>#DIV/0!</v>
      </c>
      <c r="S10" s="73" t="e">
        <f t="shared" ca="1" si="0"/>
        <v>#DIV/0!</v>
      </c>
      <c r="T10" s="73" t="e">
        <f t="shared" ca="1" si="0"/>
        <v>#DIV/0!</v>
      </c>
      <c r="U10" s="73" t="e">
        <f t="shared" ca="1" si="0"/>
        <v>#DIV/0!</v>
      </c>
      <c r="V10" s="73" t="e">
        <f t="shared" ca="1" si="0"/>
        <v>#DIV/0!</v>
      </c>
      <c r="W10" s="73" t="e">
        <f t="shared" ca="1" si="0"/>
        <v>#DIV/0!</v>
      </c>
      <c r="X10" s="73" t="e">
        <f t="shared" ca="1" si="0"/>
        <v>#DIV/0!</v>
      </c>
      <c r="Y10" s="73" t="e">
        <f t="shared" ca="1" si="0"/>
        <v>#DIV/0!</v>
      </c>
      <c r="Z10" s="73" t="e">
        <f t="shared" ca="1" si="0"/>
        <v>#DIV/0!</v>
      </c>
      <c r="AA10" s="73" t="e">
        <f t="shared" ca="1" si="0"/>
        <v>#DIV/0!</v>
      </c>
      <c r="AB10" s="73" t="e">
        <f t="shared" ca="1" si="0"/>
        <v>#DIV/0!</v>
      </c>
      <c r="AC10" s="73" t="e">
        <f t="shared" ca="1" si="0"/>
        <v>#DIV/0!</v>
      </c>
      <c r="AD10" s="73" t="e">
        <f ca="1">_xlfn.STDEV.S(AD13:AD32)</f>
        <v>#DIV/0!</v>
      </c>
      <c r="AE10" s="73" t="e">
        <f ca="1">_xlfn.STDEV.S(AE13:AE32)</f>
        <v>#DIV/0!</v>
      </c>
      <c r="AF10" s="73" t="e">
        <f ca="1">_xlfn.STDEV.S(AF13:AF32)</f>
        <v>#DIV/0!</v>
      </c>
      <c r="AG10" s="73" t="e">
        <f t="shared" ref="AG10:AL10" ca="1" si="1">_xlfn.STDEV.S(AG13:AG32)</f>
        <v>#DIV/0!</v>
      </c>
      <c r="AH10" s="73" t="e">
        <f t="shared" ca="1" si="1"/>
        <v>#DIV/0!</v>
      </c>
      <c r="AI10" s="73" t="e">
        <f t="shared" ca="1" si="1"/>
        <v>#DIV/0!</v>
      </c>
      <c r="AJ10" s="73" t="e">
        <f t="shared" ca="1" si="1"/>
        <v>#DIV/0!</v>
      </c>
      <c r="AK10" s="73" t="e">
        <f t="shared" ca="1" si="1"/>
        <v>#DIV/0!</v>
      </c>
      <c r="AL10" s="73" t="e">
        <f t="shared" ca="1" si="1"/>
        <v>#DIV/0!</v>
      </c>
      <c r="AM10" s="73" t="e">
        <f t="shared" ref="AM10" ca="1" si="2">_xlfn.STDEV.S(AM13:AM32)</f>
        <v>#DIV/0!</v>
      </c>
      <c r="AN10" s="73" t="e">
        <f ca="1">_xlfn.STDEV.S(AN13:AN32)</f>
        <v>#DIV/0!</v>
      </c>
      <c r="AO10" s="75" t="s">
        <v>225</v>
      </c>
      <c r="AP10" s="486"/>
    </row>
    <row r="11" spans="1:42" ht="16.5" thickBot="1" x14ac:dyDescent="0.3">
      <c r="A11" s="159" t="s">
        <v>114</v>
      </c>
      <c r="B11" s="76">
        <f>'Site Setup'!$B$11</f>
        <v>10</v>
      </c>
      <c r="C11" s="77" t="e">
        <f ca="1">AVERAGE(C13:C32)</f>
        <v>#DIV/0!</v>
      </c>
      <c r="D11" s="77" t="e">
        <f t="shared" ref="D11:AC11" ca="1" si="3">AVERAGE(D13:D32)</f>
        <v>#DIV/0!</v>
      </c>
      <c r="E11" s="77" t="e">
        <f t="shared" ca="1" si="3"/>
        <v>#DIV/0!</v>
      </c>
      <c r="F11" s="77" t="e">
        <f t="shared" ca="1" si="3"/>
        <v>#DIV/0!</v>
      </c>
      <c r="G11" s="77" t="e">
        <f t="shared" ca="1" si="3"/>
        <v>#DIV/0!</v>
      </c>
      <c r="H11" s="77" t="e">
        <f t="shared" ca="1" si="3"/>
        <v>#DIV/0!</v>
      </c>
      <c r="I11" s="77" t="e">
        <f t="shared" ca="1" si="3"/>
        <v>#DIV/0!</v>
      </c>
      <c r="J11" s="77" t="e">
        <f t="shared" ca="1" si="3"/>
        <v>#DIV/0!</v>
      </c>
      <c r="K11" s="77" t="e">
        <f t="shared" ca="1" si="3"/>
        <v>#DIV/0!</v>
      </c>
      <c r="L11" s="77" t="e">
        <f t="shared" ca="1" si="3"/>
        <v>#DIV/0!</v>
      </c>
      <c r="M11" s="77" t="e">
        <f t="shared" ca="1" si="3"/>
        <v>#DIV/0!</v>
      </c>
      <c r="N11" s="77" t="e">
        <f t="shared" ca="1" si="3"/>
        <v>#DIV/0!</v>
      </c>
      <c r="O11" s="77" t="e">
        <f t="shared" ca="1" si="3"/>
        <v>#DIV/0!</v>
      </c>
      <c r="P11" s="77" t="e">
        <f t="shared" ca="1" si="3"/>
        <v>#DIV/0!</v>
      </c>
      <c r="Q11" s="77" t="e">
        <f t="shared" ca="1" si="3"/>
        <v>#DIV/0!</v>
      </c>
      <c r="R11" s="77" t="e">
        <f t="shared" ca="1" si="3"/>
        <v>#DIV/0!</v>
      </c>
      <c r="S11" s="77" t="e">
        <f t="shared" ca="1" si="3"/>
        <v>#DIV/0!</v>
      </c>
      <c r="T11" s="77" t="e">
        <f t="shared" ca="1" si="3"/>
        <v>#DIV/0!</v>
      </c>
      <c r="U11" s="77" t="e">
        <f t="shared" ca="1" si="3"/>
        <v>#DIV/0!</v>
      </c>
      <c r="V11" s="77" t="e">
        <f t="shared" ca="1" si="3"/>
        <v>#DIV/0!</v>
      </c>
      <c r="W11" s="77" t="e">
        <f t="shared" ca="1" si="3"/>
        <v>#DIV/0!</v>
      </c>
      <c r="X11" s="77" t="e">
        <f t="shared" ca="1" si="3"/>
        <v>#DIV/0!</v>
      </c>
      <c r="Y11" s="77" t="e">
        <f t="shared" ca="1" si="3"/>
        <v>#DIV/0!</v>
      </c>
      <c r="Z11" s="77" t="e">
        <f t="shared" ca="1" si="3"/>
        <v>#DIV/0!</v>
      </c>
      <c r="AA11" s="77" t="e">
        <f t="shared" ca="1" si="3"/>
        <v>#DIV/0!</v>
      </c>
      <c r="AB11" s="77" t="e">
        <f t="shared" ca="1" si="3"/>
        <v>#DIV/0!</v>
      </c>
      <c r="AC11" s="77" t="e">
        <f t="shared" ca="1" si="3"/>
        <v>#DIV/0!</v>
      </c>
      <c r="AD11" s="77" t="e">
        <f ca="1">AVERAGE(AD13:AD32)</f>
        <v>#DIV/0!</v>
      </c>
      <c r="AE11" s="77" t="e">
        <f ca="1">AVERAGE(AE13:AE32)</f>
        <v>#DIV/0!</v>
      </c>
      <c r="AF11" s="77" t="e">
        <f ca="1">AVERAGE(AF13:AF32)</f>
        <v>#DIV/0!</v>
      </c>
      <c r="AG11" s="77" t="e">
        <f t="shared" ref="AG11:AL11" ca="1" si="4">AVERAGE(AG13:AG32)</f>
        <v>#DIV/0!</v>
      </c>
      <c r="AH11" s="77" t="e">
        <f t="shared" ca="1" si="4"/>
        <v>#DIV/0!</v>
      </c>
      <c r="AI11" s="77" t="e">
        <f t="shared" ca="1" si="4"/>
        <v>#DIV/0!</v>
      </c>
      <c r="AJ11" s="77" t="e">
        <f t="shared" ca="1" si="4"/>
        <v>#DIV/0!</v>
      </c>
      <c r="AK11" s="77" t="e">
        <f t="shared" ca="1" si="4"/>
        <v>#DIV/0!</v>
      </c>
      <c r="AL11" s="77" t="e">
        <f t="shared" ca="1" si="4"/>
        <v>#DIV/0!</v>
      </c>
      <c r="AM11" s="77" t="e">
        <f t="shared" ref="AM11" ca="1" si="5">AVERAGE(AM13:AM32)</f>
        <v>#DIV/0!</v>
      </c>
      <c r="AN11" s="77" t="e">
        <f ca="1">AVERAGE(AN13:AN32)</f>
        <v>#DIV/0!</v>
      </c>
      <c r="AO11" s="79" t="s">
        <v>38</v>
      </c>
      <c r="AP11" s="486"/>
    </row>
    <row r="12" spans="1:42" ht="16.5" thickBot="1" x14ac:dyDescent="0.3">
      <c r="A12" s="80" t="s">
        <v>56</v>
      </c>
      <c r="B12" s="131" t="s">
        <v>19</v>
      </c>
      <c r="C12" s="340" t="str">
        <f ca="1">HYPERLINK('Site Setup'!$Y$4&amp;'Site Setup'!$Z$4&amp;'Site Setup'!AA4,'Site Setup'!AA4)</f>
        <v>SealingJawCutterFailedToAdvance</v>
      </c>
      <c r="D12" s="287" t="str">
        <f ca="1">HYPERLINK('Site Setup'!$Y$4&amp;'Site Setup'!$Z$4&amp;'Site Setup'!AB4,'Site Setup'!AB4)</f>
        <v>SealerBarTempTooLow</v>
      </c>
      <c r="E12" s="288" t="str">
        <f ca="1">HYPERLINK('Site Setup'!$Y$4&amp;'Site Setup'!$Z$4&amp;'Site Setup'!AC4,'Site Setup'!AC4)</f>
        <v>JawSafetySensorFaultOperatorSide</v>
      </c>
      <c r="F12" s="289" t="str">
        <f ca="1">HYPERLINK('Site Setup'!$Y$4&amp;'Site Setup'!$Z$4&amp;'Site Setup'!AD4,'Site Setup'!AD4)</f>
        <v>JawSafetySensorFaultBagSide</v>
      </c>
      <c r="G12" s="290" t="str">
        <f ca="1">HYPERLINK('Site Setup'!$Y$4&amp;'Site Setup'!$Z$4&amp;'Site Setup'!AE4,'Site Setup'!AE4)</f>
        <v>JawOpenError</v>
      </c>
      <c r="H12" s="340" t="str">
        <f ca="1">HYPERLINK('Site Setup'!$Y$4&amp;'Site Setup'!$Z$4&amp;'Site Setup'!AF4,'Site Setup'!AF4)</f>
        <v>TakeawayConveyorJam</v>
      </c>
      <c r="I12" s="287" t="str">
        <f ca="1">HYPERLINK('Site Setup'!$Y$4&amp;'Site Setup'!$Z$4&amp;'Site Setup'!AG4,'Site Setup'!AG4)</f>
        <v>KickoutConveyorJam</v>
      </c>
      <c r="J12" s="288" t="str">
        <f ca="1">HYPERLINK('Site Setup'!$Y$4&amp;'Site Setup'!$Z$4&amp;'Site Setup'!AH4,'Site Setup'!AH4)</f>
        <v>TakeawayMotorFault</v>
      </c>
      <c r="K12" s="289" t="str">
        <f ca="1">HYPERLINK('Site Setup'!$Y$4&amp;'Site Setup'!$Z$4&amp;'Site Setup'!AI4,'Site Setup'!AI4)</f>
        <v>KickoutMotorFault</v>
      </c>
      <c r="L12" s="290" t="str">
        <f ca="1">HYPERLINK('Site Setup'!$Y$4&amp;'Site Setup'!$Z$4&amp;'Site Setup'!AJ4,'Site Setup'!AJ4)</f>
        <v>DownstreamConveyorStopped</v>
      </c>
      <c r="M12" s="340" t="str">
        <f ca="1">HYPERLINK('Site Setup'!$Y$4&amp;'Site Setup'!$Z$4&amp;'Site Setup'!AK4,'Site Setup'!AK4)</f>
        <v>AccessDoorOpen</v>
      </c>
      <c r="N12" s="287" t="str">
        <f ca="1">HYPERLINK('Site Setup'!$Y$4&amp;'Site Setup'!$Z$4&amp;'Site Setup'!AL4,'Site Setup'!AL4)</f>
        <v>LightCurtainInterrupted</v>
      </c>
      <c r="O12" s="288" t="str">
        <f ca="1">HYPERLINK('Site Setup'!$Y$4&amp;'Site Setup'!$Z$4&amp;'Site Setup'!AM4,'Site Setup'!AM4)</f>
        <v>FrontSideExitConveyorE-stop</v>
      </c>
      <c r="P12" s="289" t="str">
        <f ca="1">HYPERLINK('Site Setup'!$Y$4&amp;'Site Setup'!$Z$4&amp;'Site Setup'!AN4,'Site Setup'!AN4)</f>
        <v>BackSideExitConveyorE-stop</v>
      </c>
      <c r="Q12" s="290" t="str">
        <f ca="1">HYPERLINK('Site Setup'!$Y$4&amp;'Site Setup'!$Z$4&amp;'Site Setup'!AO4,'Site Setup'!AO4)</f>
        <v>BackSideFilmRollE-stop</v>
      </c>
      <c r="R12" s="340" t="str">
        <f ca="1">HYPERLINK('Site Setup'!$Y$4&amp;'Site Setup'!$Z$4&amp;'Site Setup'!AP4,'Site Setup'!AP4)</f>
        <v>HMIE-stop</v>
      </c>
      <c r="S12" s="287" t="str">
        <f ca="1">HYPERLINK('Site Setup'!$Y$4&amp;'Site Setup'!$Z$4&amp;'Site Setup'!AQ4,'Site Setup'!AQ4)</f>
        <v>GripperServoPositionFault</v>
      </c>
      <c r="T12" s="288" t="str">
        <f ca="1">HYPERLINK('Site Setup'!$Y$4&amp;'Site Setup'!$Z$4&amp;'Site Setup'!AR4,'Site Setup'!AR4)</f>
        <v>GripperServoOver-travelUpper</v>
      </c>
      <c r="U12" s="289" t="str">
        <f ca="1">HYPERLINK('Site Setup'!$Y$4&amp;'Site Setup'!$Z$4&amp;'Site Setup'!AS4,'Site Setup'!AS4)</f>
        <v>GripperServoOver-travelLower</v>
      </c>
      <c r="V12" s="290" t="str">
        <f ca="1">HYPERLINK('Site Setup'!$Y$4&amp;'Site Setup'!$Z$4&amp;'Site Setup'!AT4,'Site Setup'!AT4)</f>
        <v>GripperServoAxisFault</v>
      </c>
      <c r="W12" s="340" t="str">
        <f ca="1">HYPERLINK('Site Setup'!$Y$4&amp;'Site Setup'!$Z$4&amp;'Site Setup'!AU4,'Site Setup'!AU4)</f>
        <v>NipFaultCycleTooLongORServoNotReady</v>
      </c>
      <c r="X12" s="287" t="str">
        <f ca="1">HYPERLINK('Site Setup'!$Y$4&amp;'Site Setup'!$Z$4&amp;'Site Setup'!AV4,'Site Setup'!AV4)</f>
        <v>NipServoAxisFault</v>
      </c>
      <c r="Y12" s="288" t="str">
        <f ca="1">HYPERLINK('Site Setup'!$Y$4&amp;'Site Setup'!$Z$4&amp;'Site Setup'!AW4,'Site Setup'!AW4)</f>
        <v>BadVerifyScanKickout</v>
      </c>
      <c r="Z12" s="289" t="str">
        <f ca="1">HYPERLINK('Site Setup'!$Y$4&amp;'Site Setup'!$Z$4&amp;'Site Setup'!AX4,'Site Setup'!AX4)</f>
        <v>PrinterFailedToPrint</v>
      </c>
      <c r="AA12" s="290" t="str">
        <f ca="1">HYPERLINK('Site Setup'!$Y$4&amp;'Site Setup'!$Z$4&amp;'Site Setup'!AY4,'Site Setup'!AY4)</f>
        <v>TampHeadSlow</v>
      </c>
      <c r="AB12" s="340" t="str">
        <f ca="1">HYPERLINK('Site Setup'!$Y$4&amp;'Site Setup'!$Z$4&amp;'Site Setup'!AZ4,'Site Setup'!AZ4)</f>
        <v>TampHeadVacuumError</v>
      </c>
      <c r="AC12" s="287" t="str">
        <f ca="1">HYPERLINK('Site Setup'!$Y$4&amp;'Site Setup'!$Z$4&amp;'Site Setup'!BA4,'Site Setup'!BA4)</f>
        <v>FailedToTampError</v>
      </c>
      <c r="AD12" s="288" t="str">
        <f ca="1">HYPERLINK('Site Setup'!$Y$4&amp;'Site Setup'!$Z$4&amp;'Site Setup'!BB4,'Site Setup'!BB4)</f>
        <v>LabelPrinterStockEmptyStopMachine</v>
      </c>
      <c r="AE12" s="289" t="str">
        <f ca="1">HYPERLINK('Site Setup'!$Y$4&amp;'Site Setup'!$Z$4&amp;'Site Setup'!BC4,'Site Setup'!BC4)</f>
        <v>LabelVerifySlow</v>
      </c>
      <c r="AF12" s="290" t="str">
        <f ca="1">HYPERLINK('Site Setup'!$Y$4&amp;'Site Setup'!$Z$4&amp;'Site Setup'!BD4,'Site Setup'!BD4)</f>
        <v>VerifyCameraNotReady</v>
      </c>
      <c r="AG12" s="340" t="str">
        <f ca="1">HYPERLINK('Site Setup'!$Y$4&amp;'Site Setup'!$Z$4&amp;'Site Setup'!BE4,'Site Setup'!BE4)</f>
        <v>FailuretoReadRejectToteBarcode</v>
      </c>
      <c r="AH12" s="287" t="str">
        <f ca="1">HYPERLINK('Site Setup'!$Y$4&amp;'Site Setup'!$Z$4&amp;'Site Setup'!BF4,'Site Setup'!BF4)</f>
        <v>ASINScanReceiptMayBeSlow</v>
      </c>
      <c r="AI12" s="288" t="str">
        <f ca="1">HYPERLINK('Site Setup'!$Y$4&amp;'Site Setup'!$Z$4&amp;'Site Setup'!BG4,'Site Setup'!BG4)</f>
        <v>SLAMServiceDisconnected</v>
      </c>
      <c r="AJ12" s="289" t="str">
        <f ca="1">HYPERLINK('Site Setup'!$Y$4&amp;'Site Setup'!$Z$4&amp;'Site Setup'!BH4,'Site Setup'!BH4)</f>
        <v>WMSLabelResponseSlow</v>
      </c>
      <c r="AK12" s="290" t="str">
        <f ca="1">HYPERLINK('Site Setup'!$Y$4&amp;'Site Setup'!$Z$4&amp;'Site Setup'!BI4,'Site Setup'!BI4)</f>
        <v>WMSInductResponseSlow</v>
      </c>
      <c r="AL12" s="340" t="str">
        <f ca="1">HYPERLINK('Site Setup'!$Y$4&amp;'Site Setup'!$Z$4&amp;'Site Setup'!BJ4,'Site Setup'!BJ4)</f>
        <v>DryFlushRequired</v>
      </c>
      <c r="AM12" s="520" t="str">
        <f ca="1">HYPERLINK('Site Setup'!$Y$4&amp;'Site Setup'!$Z$4&amp;'Site Setup'!BK4,'Site Setup'!BK4)</f>
        <v>Collision</v>
      </c>
      <c r="AN12" s="287" t="str">
        <f ca="1">HYPERLINK('Site Setup'!$Y$4&amp;'Site Setup'!$Z$4&amp;'Site Setup'!BL4,'Site Setup'!BL4)</f>
        <v>CycleStopActive</v>
      </c>
      <c r="AO12" s="289" t="s">
        <v>61</v>
      </c>
      <c r="AP12" s="486"/>
    </row>
    <row r="13" spans="1:42" ht="16.5" thickBot="1" x14ac:dyDescent="0.3">
      <c r="A13" s="82" t="str">
        <f ca="1">IF('Site Setup'!$B39 = "N/A","N/A",'Site Setup'!$E39)</f>
        <v>SmartPac01</v>
      </c>
      <c r="B13" s="83">
        <f t="shared" ref="B13:B32" ca="1" si="6">B40</f>
        <v>0</v>
      </c>
      <c r="C13" s="84" t="str">
        <f ca="1">IF($B13&lt;'Site Setup'!$B$11,"",IFERROR((C40)/$B40,0))</f>
        <v/>
      </c>
      <c r="D13" s="84" t="str">
        <f ca="1">IF($B13&lt;'Site Setup'!$B$11,"",IFERROR((D40)/$B40,0))</f>
        <v/>
      </c>
      <c r="E13" s="84" t="str">
        <f ca="1">IF($B13&lt;'Site Setup'!$B$11,"",IFERROR((E40)/$B40,0))</f>
        <v/>
      </c>
      <c r="F13" s="84" t="str">
        <f ca="1">IF($B13&lt;'Site Setup'!$B$11,"",IFERROR((F40)/$B40,0))</f>
        <v/>
      </c>
      <c r="G13" s="84" t="str">
        <f ca="1">IF($B13&lt;'Site Setup'!$B$11,"",IFERROR((G40)/$B40,0))</f>
        <v/>
      </c>
      <c r="H13" s="84" t="str">
        <f ca="1">IF($B13&lt;'Site Setup'!$B$11,"",IFERROR((H40)/$B40,0))</f>
        <v/>
      </c>
      <c r="I13" s="84" t="str">
        <f ca="1">IF($B13&lt;'Site Setup'!$B$11,"",IFERROR((I40)/$B40,0))</f>
        <v/>
      </c>
      <c r="J13" s="84" t="str">
        <f ca="1">IF($B13&lt;'Site Setup'!$B$11,"",IFERROR((J40)/$B40,0))</f>
        <v/>
      </c>
      <c r="K13" s="84" t="str">
        <f ca="1">IF($B13&lt;'Site Setup'!$B$11,"",IFERROR((K40)/$B40,0))</f>
        <v/>
      </c>
      <c r="L13" s="84" t="str">
        <f ca="1">IF($B13&lt;'Site Setup'!$B$11,"",IFERROR((L40)/$B40,0))</f>
        <v/>
      </c>
      <c r="M13" s="84" t="str">
        <f ca="1">IF($B13&lt;'Site Setup'!$B$11,"",IFERROR((M40)/$B40,0))</f>
        <v/>
      </c>
      <c r="N13" s="84" t="str">
        <f ca="1">IF($B13&lt;'Site Setup'!$B$11,"",IFERROR((N40)/$B40,0))</f>
        <v/>
      </c>
      <c r="O13" s="84" t="str">
        <f ca="1">IF($B13&lt;'Site Setup'!$B$11,"",IFERROR((O40)/$B40,0))</f>
        <v/>
      </c>
      <c r="P13" s="84" t="str">
        <f ca="1">IF($B13&lt;'Site Setup'!$B$11,"",IFERROR((P40)/$B40,0))</f>
        <v/>
      </c>
      <c r="Q13" s="84" t="str">
        <f ca="1">IF($B13&lt;'Site Setup'!$B$11,"",IFERROR((Q40)/$B40,0))</f>
        <v/>
      </c>
      <c r="R13" s="84" t="str">
        <f ca="1">IF($B13&lt;'Site Setup'!$B$11,"",IFERROR((R40)/$B40,0))</f>
        <v/>
      </c>
      <c r="S13" s="84" t="str">
        <f ca="1">IF($B13&lt;'Site Setup'!$B$11,"",IFERROR((S40)/$B40,0))</f>
        <v/>
      </c>
      <c r="T13" s="84" t="str">
        <f ca="1">IF($B13&lt;'Site Setup'!$B$11,"",IFERROR((T40)/$B40,0))</f>
        <v/>
      </c>
      <c r="U13" s="84" t="str">
        <f ca="1">IF($B13&lt;'Site Setup'!$B$11,"",IFERROR((U40)/$B40,0))</f>
        <v/>
      </c>
      <c r="V13" s="84" t="str">
        <f ca="1">IF($B13&lt;'Site Setup'!$B$11,"",IFERROR((V40)/$B40,0))</f>
        <v/>
      </c>
      <c r="W13" s="84" t="str">
        <f ca="1">IF($B13&lt;'Site Setup'!$B$11,"",IFERROR((W40)/$B40,0))</f>
        <v/>
      </c>
      <c r="X13" s="84" t="str">
        <f ca="1">IF($B13&lt;'Site Setup'!$B$11,"",IFERROR((X40)/$B40,0))</f>
        <v/>
      </c>
      <c r="Y13" s="84" t="str">
        <f ca="1">IF($B13&lt;'Site Setup'!$B$11,"",IFERROR((Y40)/$B40,0))</f>
        <v/>
      </c>
      <c r="Z13" s="84" t="str">
        <f ca="1">IF($B13&lt;'Site Setup'!$B$11,"",IFERROR((Z40)/$B40,0))</f>
        <v/>
      </c>
      <c r="AA13" s="84" t="str">
        <f ca="1">IF($B13&lt;'Site Setup'!$B$11,"",IFERROR((AA40)/$B40,0))</f>
        <v/>
      </c>
      <c r="AB13" s="84" t="str">
        <f ca="1">IF($B13&lt;'Site Setup'!$B$11,"",IFERROR((AB40)/$B40,0))</f>
        <v/>
      </c>
      <c r="AC13" s="84" t="str">
        <f ca="1">IF($B13&lt;'Site Setup'!$B$11,"",IFERROR((AC40)/$B40,0))</f>
        <v/>
      </c>
      <c r="AD13" s="84" t="str">
        <f ca="1">IF($B13&lt;'Site Setup'!$B$11,"",IFERROR((AD40)/$B40,0))</f>
        <v/>
      </c>
      <c r="AE13" s="84" t="str">
        <f ca="1">IF($B13&lt;'Site Setup'!$B$11,"",IFERROR((AE40)/$B40,0))</f>
        <v/>
      </c>
      <c r="AF13" s="84" t="str">
        <f ca="1">IF($B13&lt;'Site Setup'!$B$11,"",IFERROR((AF40)/$B40,0))</f>
        <v/>
      </c>
      <c r="AG13" s="84" t="str">
        <f ca="1">IF($B13&lt;'Site Setup'!$B$11,"",IFERROR((AG40)/$B40,0))</f>
        <v/>
      </c>
      <c r="AH13" s="84" t="str">
        <f ca="1">IF($B13&lt;'Site Setup'!$B$11,"",IFERROR((AH40)/$B40,0))</f>
        <v/>
      </c>
      <c r="AI13" s="84" t="str">
        <f ca="1">IF($B13&lt;'Site Setup'!$B$11,"",IFERROR((AI40)/$B40,0))</f>
        <v/>
      </c>
      <c r="AJ13" s="84" t="str">
        <f ca="1">IF($B13&lt;'Site Setup'!$B$11,"",IFERROR((AJ40)/$B40,0))</f>
        <v/>
      </c>
      <c r="AK13" s="84" t="str">
        <f ca="1">IF($B13&lt;'Site Setup'!$B$11,"",IFERROR((AK40)/$B40,0))</f>
        <v/>
      </c>
      <c r="AL13" s="84" t="str">
        <f ca="1">IF($B13&lt;'Site Setup'!$B$11,"",IFERROR((AL40)/$B40,0))</f>
        <v/>
      </c>
      <c r="AM13" s="84" t="str">
        <f ca="1">IF($B13&lt;'Site Setup'!$B$11,"",IFERROR((AM40)/$B40,0))</f>
        <v/>
      </c>
      <c r="AN13" s="84" t="str">
        <f ca="1">IF($B13&lt;'Site Setup'!$B$11,"",IFERROR((AN40)/$B40,0))</f>
        <v/>
      </c>
      <c r="AO13" s="86">
        <f>'Site Setup'!D39</f>
        <v>0</v>
      </c>
      <c r="AP13" s="486"/>
    </row>
    <row r="14" spans="1:42" ht="16.5" thickBot="1" x14ac:dyDescent="0.3">
      <c r="A14" s="82" t="str">
        <f ca="1">IF('Site Setup'!$B40 = "N/A","N/A",'Site Setup'!$E40)</f>
        <v>SmartPac02</v>
      </c>
      <c r="B14" s="83">
        <f t="shared" ca="1" si="6"/>
        <v>0</v>
      </c>
      <c r="C14" s="84" t="str">
        <f ca="1">IF($B14&lt;'Site Setup'!$B$11,"",IFERROR((C41)/$B41,0))</f>
        <v/>
      </c>
      <c r="D14" s="84" t="str">
        <f ca="1">IF($B14&lt;'Site Setup'!$B$11,"",IFERROR((D41)/$B41,0))</f>
        <v/>
      </c>
      <c r="E14" s="84" t="str">
        <f ca="1">IF($B14&lt;'Site Setup'!$B$11,"",IFERROR((E41)/$B41,0))</f>
        <v/>
      </c>
      <c r="F14" s="84" t="str">
        <f ca="1">IF($B14&lt;'Site Setup'!$B$11,"",IFERROR((F41)/$B41,0))</f>
        <v/>
      </c>
      <c r="G14" s="84" t="str">
        <f ca="1">IF($B14&lt;'Site Setup'!$B$11,"",IFERROR((G41)/$B41,0))</f>
        <v/>
      </c>
      <c r="H14" s="84" t="str">
        <f ca="1">IF($B14&lt;'Site Setup'!$B$11,"",IFERROR((H41)/$B41,0))</f>
        <v/>
      </c>
      <c r="I14" s="84" t="str">
        <f ca="1">IF($B14&lt;'Site Setup'!$B$11,"",IFERROR((I41)/$B41,0))</f>
        <v/>
      </c>
      <c r="J14" s="84" t="str">
        <f ca="1">IF($B14&lt;'Site Setup'!$B$11,"",IFERROR((J41)/$B41,0))</f>
        <v/>
      </c>
      <c r="K14" s="84" t="str">
        <f ca="1">IF($B14&lt;'Site Setup'!$B$11,"",IFERROR((K41)/$B41,0))</f>
        <v/>
      </c>
      <c r="L14" s="84" t="str">
        <f ca="1">IF($B14&lt;'Site Setup'!$B$11,"",IFERROR((L41)/$B41,0))</f>
        <v/>
      </c>
      <c r="M14" s="84" t="str">
        <f ca="1">IF($B14&lt;'Site Setup'!$B$11,"",IFERROR((M41)/$B41,0))</f>
        <v/>
      </c>
      <c r="N14" s="84" t="str">
        <f ca="1">IF($B14&lt;'Site Setup'!$B$11,"",IFERROR((N41)/$B41,0))</f>
        <v/>
      </c>
      <c r="O14" s="84" t="str">
        <f ca="1">IF($B14&lt;'Site Setup'!$B$11,"",IFERROR((O41)/$B41,0))</f>
        <v/>
      </c>
      <c r="P14" s="84" t="str">
        <f ca="1">IF($B14&lt;'Site Setup'!$B$11,"",IFERROR((P41)/$B41,0))</f>
        <v/>
      </c>
      <c r="Q14" s="84" t="str">
        <f ca="1">IF($B14&lt;'Site Setup'!$B$11,"",IFERROR((Q41)/$B41,0))</f>
        <v/>
      </c>
      <c r="R14" s="84" t="str">
        <f ca="1">IF($B14&lt;'Site Setup'!$B$11,"",IFERROR((R41)/$B41,0))</f>
        <v/>
      </c>
      <c r="S14" s="84" t="str">
        <f ca="1">IF($B14&lt;'Site Setup'!$B$11,"",IFERROR((S41)/$B41,0))</f>
        <v/>
      </c>
      <c r="T14" s="84" t="str">
        <f ca="1">IF($B14&lt;'Site Setup'!$B$11,"",IFERROR((T41)/$B41,0))</f>
        <v/>
      </c>
      <c r="U14" s="84" t="str">
        <f ca="1">IF($B14&lt;'Site Setup'!$B$11,"",IFERROR((U41)/$B41,0))</f>
        <v/>
      </c>
      <c r="V14" s="84" t="str">
        <f ca="1">IF($B14&lt;'Site Setup'!$B$11,"",IFERROR((V41)/$B41,0))</f>
        <v/>
      </c>
      <c r="W14" s="84" t="str">
        <f ca="1">IF($B14&lt;'Site Setup'!$B$11,"",IFERROR((W41)/$B41,0))</f>
        <v/>
      </c>
      <c r="X14" s="84" t="str">
        <f ca="1">IF($B14&lt;'Site Setup'!$B$11,"",IFERROR((X41)/$B41,0))</f>
        <v/>
      </c>
      <c r="Y14" s="84" t="str">
        <f ca="1">IF($B14&lt;'Site Setup'!$B$11,"",IFERROR((Y41)/$B41,0))</f>
        <v/>
      </c>
      <c r="Z14" s="84" t="str">
        <f ca="1">IF($B14&lt;'Site Setup'!$B$11,"",IFERROR((Z41)/$B41,0))</f>
        <v/>
      </c>
      <c r="AA14" s="84" t="str">
        <f ca="1">IF($B14&lt;'Site Setup'!$B$11,"",IFERROR((AA41)/$B41,0))</f>
        <v/>
      </c>
      <c r="AB14" s="84" t="str">
        <f ca="1">IF($B14&lt;'Site Setup'!$B$11,"",IFERROR((AB41)/$B41,0))</f>
        <v/>
      </c>
      <c r="AC14" s="84" t="str">
        <f ca="1">IF($B14&lt;'Site Setup'!$B$11,"",IFERROR((AC41)/$B41,0))</f>
        <v/>
      </c>
      <c r="AD14" s="84" t="str">
        <f ca="1">IF($B14&lt;'Site Setup'!$B$11,"",IFERROR((AD41)/$B41,0))</f>
        <v/>
      </c>
      <c r="AE14" s="84" t="str">
        <f ca="1">IF($B14&lt;'Site Setup'!$B$11,"",IFERROR((AE41)/$B41,0))</f>
        <v/>
      </c>
      <c r="AF14" s="84" t="str">
        <f ca="1">IF($B14&lt;'Site Setup'!$B$11,"",IFERROR((AF41)/$B41,0))</f>
        <v/>
      </c>
      <c r="AG14" s="84" t="str">
        <f ca="1">IF($B14&lt;'Site Setup'!$B$11,"",IFERROR((AG41)/$B41,0))</f>
        <v/>
      </c>
      <c r="AH14" s="84" t="str">
        <f ca="1">IF($B14&lt;'Site Setup'!$B$11,"",IFERROR((AH41)/$B41,0))</f>
        <v/>
      </c>
      <c r="AI14" s="84" t="str">
        <f ca="1">IF($B14&lt;'Site Setup'!$B$11,"",IFERROR((AI41)/$B41,0))</f>
        <v/>
      </c>
      <c r="AJ14" s="84" t="str">
        <f ca="1">IF($B14&lt;'Site Setup'!$B$11,"",IFERROR((AJ41)/$B41,0))</f>
        <v/>
      </c>
      <c r="AK14" s="84" t="str">
        <f ca="1">IF($B14&lt;'Site Setup'!$B$11,"",IFERROR((AK41)/$B41,0))</f>
        <v/>
      </c>
      <c r="AL14" s="84" t="str">
        <f ca="1">IF($B14&lt;'Site Setup'!$B$11,"",IFERROR((AL41)/$B41,0))</f>
        <v/>
      </c>
      <c r="AM14" s="84" t="str">
        <f ca="1">IF($B14&lt;'Site Setup'!$B$11,"",IFERROR((AM41)/$B41,0))</f>
        <v/>
      </c>
      <c r="AN14" s="84" t="str">
        <f ca="1">IF($B14&lt;'Site Setup'!$B$11,"",IFERROR((AN41)/$B41,0))</f>
        <v/>
      </c>
      <c r="AO14" s="86">
        <f>'Site Setup'!D40</f>
        <v>0</v>
      </c>
      <c r="AP14" s="486"/>
    </row>
    <row r="15" spans="1:42" ht="16.5" thickBot="1" x14ac:dyDescent="0.3">
      <c r="A15" s="82" t="str">
        <f ca="1">IF('Site Setup'!$B41 = "N/A","N/A",'Site Setup'!$E41)</f>
        <v>SmartPac03</v>
      </c>
      <c r="B15" s="83">
        <f t="shared" ca="1" si="6"/>
        <v>0</v>
      </c>
      <c r="C15" s="84" t="str">
        <f ca="1">IF($B15&lt;'Site Setup'!$B$11,"",IFERROR((C42)/$B42,0))</f>
        <v/>
      </c>
      <c r="D15" s="84" t="str">
        <f ca="1">IF($B15&lt;'Site Setup'!$B$11,"",IFERROR((D42)/$B42,0))</f>
        <v/>
      </c>
      <c r="E15" s="84" t="str">
        <f ca="1">IF($B15&lt;'Site Setup'!$B$11,"",IFERROR((E42)/$B42,0))</f>
        <v/>
      </c>
      <c r="F15" s="84" t="str">
        <f ca="1">IF($B15&lt;'Site Setup'!$B$11,"",IFERROR((F42)/$B42,0))</f>
        <v/>
      </c>
      <c r="G15" s="84" t="str">
        <f ca="1">IF($B15&lt;'Site Setup'!$B$11,"",IFERROR((G42)/$B42,0))</f>
        <v/>
      </c>
      <c r="H15" s="84" t="str">
        <f ca="1">IF($B15&lt;'Site Setup'!$B$11,"",IFERROR((H42)/$B42,0))</f>
        <v/>
      </c>
      <c r="I15" s="84" t="str">
        <f ca="1">IF($B15&lt;'Site Setup'!$B$11,"",IFERROR((I42)/$B42,0))</f>
        <v/>
      </c>
      <c r="J15" s="84" t="str">
        <f ca="1">IF($B15&lt;'Site Setup'!$B$11,"",IFERROR((J42)/$B42,0))</f>
        <v/>
      </c>
      <c r="K15" s="84" t="str">
        <f ca="1">IF($B15&lt;'Site Setup'!$B$11,"",IFERROR((K42)/$B42,0))</f>
        <v/>
      </c>
      <c r="L15" s="84" t="str">
        <f ca="1">IF($B15&lt;'Site Setup'!$B$11,"",IFERROR((L42)/$B42,0))</f>
        <v/>
      </c>
      <c r="M15" s="84" t="str">
        <f ca="1">IF($B15&lt;'Site Setup'!$B$11,"",IFERROR((M42)/$B42,0))</f>
        <v/>
      </c>
      <c r="N15" s="84" t="str">
        <f ca="1">IF($B15&lt;'Site Setup'!$B$11,"",IFERROR((N42)/$B42,0))</f>
        <v/>
      </c>
      <c r="O15" s="84" t="str">
        <f ca="1">IF($B15&lt;'Site Setup'!$B$11,"",IFERROR((O42)/$B42,0))</f>
        <v/>
      </c>
      <c r="P15" s="84" t="str">
        <f ca="1">IF($B15&lt;'Site Setup'!$B$11,"",IFERROR((P42)/$B42,0))</f>
        <v/>
      </c>
      <c r="Q15" s="84" t="str">
        <f ca="1">IF($B15&lt;'Site Setup'!$B$11,"",IFERROR((Q42)/$B42,0))</f>
        <v/>
      </c>
      <c r="R15" s="84" t="str">
        <f ca="1">IF($B15&lt;'Site Setup'!$B$11,"",IFERROR((R42)/$B42,0))</f>
        <v/>
      </c>
      <c r="S15" s="84" t="str">
        <f ca="1">IF($B15&lt;'Site Setup'!$B$11,"",IFERROR((S42)/$B42,0))</f>
        <v/>
      </c>
      <c r="T15" s="84" t="str">
        <f ca="1">IF($B15&lt;'Site Setup'!$B$11,"",IFERROR((T42)/$B42,0))</f>
        <v/>
      </c>
      <c r="U15" s="84" t="str">
        <f ca="1">IF($B15&lt;'Site Setup'!$B$11,"",IFERROR((U42)/$B42,0))</f>
        <v/>
      </c>
      <c r="V15" s="84" t="str">
        <f ca="1">IF($B15&lt;'Site Setup'!$B$11,"",IFERROR((V42)/$B42,0))</f>
        <v/>
      </c>
      <c r="W15" s="84" t="str">
        <f ca="1">IF($B15&lt;'Site Setup'!$B$11,"",IFERROR((W42)/$B42,0))</f>
        <v/>
      </c>
      <c r="X15" s="84" t="str">
        <f ca="1">IF($B15&lt;'Site Setup'!$B$11,"",IFERROR((X42)/$B42,0))</f>
        <v/>
      </c>
      <c r="Y15" s="84" t="str">
        <f ca="1">IF($B15&lt;'Site Setup'!$B$11,"",IFERROR((Y42)/$B42,0))</f>
        <v/>
      </c>
      <c r="Z15" s="84" t="str">
        <f ca="1">IF($B15&lt;'Site Setup'!$B$11,"",IFERROR((Z42)/$B42,0))</f>
        <v/>
      </c>
      <c r="AA15" s="84" t="str">
        <f ca="1">IF($B15&lt;'Site Setup'!$B$11,"",IFERROR((AA42)/$B42,0))</f>
        <v/>
      </c>
      <c r="AB15" s="84" t="str">
        <f ca="1">IF($B15&lt;'Site Setup'!$B$11,"",IFERROR((AB42)/$B42,0))</f>
        <v/>
      </c>
      <c r="AC15" s="84" t="str">
        <f ca="1">IF($B15&lt;'Site Setup'!$B$11,"",IFERROR((AC42)/$B42,0))</f>
        <v/>
      </c>
      <c r="AD15" s="84" t="str">
        <f ca="1">IF($B15&lt;'Site Setup'!$B$11,"",IFERROR((AD42)/$B42,0))</f>
        <v/>
      </c>
      <c r="AE15" s="84" t="str">
        <f ca="1">IF($B15&lt;'Site Setup'!$B$11,"",IFERROR((AE42)/$B42,0))</f>
        <v/>
      </c>
      <c r="AF15" s="84" t="str">
        <f ca="1">IF($B15&lt;'Site Setup'!$B$11,"",IFERROR((AF42)/$B42,0))</f>
        <v/>
      </c>
      <c r="AG15" s="84" t="str">
        <f ca="1">IF($B15&lt;'Site Setup'!$B$11,"",IFERROR((AG42)/$B42,0))</f>
        <v/>
      </c>
      <c r="AH15" s="84" t="str">
        <f ca="1">IF($B15&lt;'Site Setup'!$B$11,"",IFERROR((AH42)/$B42,0))</f>
        <v/>
      </c>
      <c r="AI15" s="84" t="str">
        <f ca="1">IF($B15&lt;'Site Setup'!$B$11,"",IFERROR((AI42)/$B42,0))</f>
        <v/>
      </c>
      <c r="AJ15" s="84" t="str">
        <f ca="1">IF($B15&lt;'Site Setup'!$B$11,"",IFERROR((AJ42)/$B42,0))</f>
        <v/>
      </c>
      <c r="AK15" s="84" t="str">
        <f ca="1">IF($B15&lt;'Site Setup'!$B$11,"",IFERROR((AK42)/$B42,0))</f>
        <v/>
      </c>
      <c r="AL15" s="84" t="str">
        <f ca="1">IF($B15&lt;'Site Setup'!$B$11,"",IFERROR((AL42)/$B42,0))</f>
        <v/>
      </c>
      <c r="AM15" s="84" t="str">
        <f ca="1">IF($B15&lt;'Site Setup'!$B$11,"",IFERROR((AM42)/$B42,0))</f>
        <v/>
      </c>
      <c r="AN15" s="84" t="str">
        <f ca="1">IF($B15&lt;'Site Setup'!$B$11,"",IFERROR((AN42)/$B42,0))</f>
        <v/>
      </c>
      <c r="AO15" s="86">
        <f>'Site Setup'!D41</f>
        <v>0</v>
      </c>
      <c r="AP15" s="486"/>
    </row>
    <row r="16" spans="1:42" ht="16.5" thickBot="1" x14ac:dyDescent="0.3">
      <c r="A16" s="82" t="str">
        <f ca="1">IF('Site Setup'!$B42 = "N/A","N/A",'Site Setup'!$E42)</f>
        <v>SmartPac04</v>
      </c>
      <c r="B16" s="83">
        <f t="shared" ca="1" si="6"/>
        <v>0</v>
      </c>
      <c r="C16" s="84" t="str">
        <f ca="1">IF($B16&lt;'Site Setup'!$B$11,"",IFERROR((C43)/$B43,0))</f>
        <v/>
      </c>
      <c r="D16" s="84" t="str">
        <f ca="1">IF($B16&lt;'Site Setup'!$B$11,"",IFERROR((D43)/$B43,0))</f>
        <v/>
      </c>
      <c r="E16" s="84" t="str">
        <f ca="1">IF($B16&lt;'Site Setup'!$B$11,"",IFERROR((E43)/$B43,0))</f>
        <v/>
      </c>
      <c r="F16" s="84" t="str">
        <f ca="1">IF($B16&lt;'Site Setup'!$B$11,"",IFERROR((F43)/$B43,0))</f>
        <v/>
      </c>
      <c r="G16" s="84" t="str">
        <f ca="1">IF($B16&lt;'Site Setup'!$B$11,"",IFERROR((G43)/$B43,0))</f>
        <v/>
      </c>
      <c r="H16" s="84" t="str">
        <f ca="1">IF($B16&lt;'Site Setup'!$B$11,"",IFERROR((H43)/$B43,0))</f>
        <v/>
      </c>
      <c r="I16" s="84" t="str">
        <f ca="1">IF($B16&lt;'Site Setup'!$B$11,"",IFERROR((I43)/$B43,0))</f>
        <v/>
      </c>
      <c r="J16" s="84" t="str">
        <f ca="1">IF($B16&lt;'Site Setup'!$B$11,"",IFERROR((J43)/$B43,0))</f>
        <v/>
      </c>
      <c r="K16" s="84" t="str">
        <f ca="1">IF($B16&lt;'Site Setup'!$B$11,"",IFERROR((K43)/$B43,0))</f>
        <v/>
      </c>
      <c r="L16" s="84" t="str">
        <f ca="1">IF($B16&lt;'Site Setup'!$B$11,"",IFERROR((L43)/$B43,0))</f>
        <v/>
      </c>
      <c r="M16" s="84" t="str">
        <f ca="1">IF($B16&lt;'Site Setup'!$B$11,"",IFERROR((M43)/$B43,0))</f>
        <v/>
      </c>
      <c r="N16" s="84" t="str">
        <f ca="1">IF($B16&lt;'Site Setup'!$B$11,"",IFERROR((N43)/$B43,0))</f>
        <v/>
      </c>
      <c r="O16" s="84" t="str">
        <f ca="1">IF($B16&lt;'Site Setup'!$B$11,"",IFERROR((O43)/$B43,0))</f>
        <v/>
      </c>
      <c r="P16" s="84" t="str">
        <f ca="1">IF($B16&lt;'Site Setup'!$B$11,"",IFERROR((P43)/$B43,0))</f>
        <v/>
      </c>
      <c r="Q16" s="84" t="str">
        <f ca="1">IF($B16&lt;'Site Setup'!$B$11,"",IFERROR((Q43)/$B43,0))</f>
        <v/>
      </c>
      <c r="R16" s="84" t="str">
        <f ca="1">IF($B16&lt;'Site Setup'!$B$11,"",IFERROR((R43)/$B43,0))</f>
        <v/>
      </c>
      <c r="S16" s="84" t="str">
        <f ca="1">IF($B16&lt;'Site Setup'!$B$11,"",IFERROR((S43)/$B43,0))</f>
        <v/>
      </c>
      <c r="T16" s="84" t="str">
        <f ca="1">IF($B16&lt;'Site Setup'!$B$11,"",IFERROR((T43)/$B43,0))</f>
        <v/>
      </c>
      <c r="U16" s="84" t="str">
        <f ca="1">IF($B16&lt;'Site Setup'!$B$11,"",IFERROR((U43)/$B43,0))</f>
        <v/>
      </c>
      <c r="V16" s="84" t="str">
        <f ca="1">IF($B16&lt;'Site Setup'!$B$11,"",IFERROR((V43)/$B43,0))</f>
        <v/>
      </c>
      <c r="W16" s="84" t="str">
        <f ca="1">IF($B16&lt;'Site Setup'!$B$11,"",IFERROR((W43)/$B43,0))</f>
        <v/>
      </c>
      <c r="X16" s="84" t="str">
        <f ca="1">IF($B16&lt;'Site Setup'!$B$11,"",IFERROR((X43)/$B43,0))</f>
        <v/>
      </c>
      <c r="Y16" s="84" t="str">
        <f ca="1">IF($B16&lt;'Site Setup'!$B$11,"",IFERROR((Y43)/$B43,0))</f>
        <v/>
      </c>
      <c r="Z16" s="84" t="str">
        <f ca="1">IF($B16&lt;'Site Setup'!$B$11,"",IFERROR((Z43)/$B43,0))</f>
        <v/>
      </c>
      <c r="AA16" s="84" t="str">
        <f ca="1">IF($B16&lt;'Site Setup'!$B$11,"",IFERROR((AA43)/$B43,0))</f>
        <v/>
      </c>
      <c r="AB16" s="84" t="str">
        <f ca="1">IF($B16&lt;'Site Setup'!$B$11,"",IFERROR((AB43)/$B43,0))</f>
        <v/>
      </c>
      <c r="AC16" s="84" t="str">
        <f ca="1">IF($B16&lt;'Site Setup'!$B$11,"",IFERROR((AC43)/$B43,0))</f>
        <v/>
      </c>
      <c r="AD16" s="84" t="str">
        <f ca="1">IF($B16&lt;'Site Setup'!$B$11,"",IFERROR((AD43)/$B43,0))</f>
        <v/>
      </c>
      <c r="AE16" s="84" t="str">
        <f ca="1">IF($B16&lt;'Site Setup'!$B$11,"",IFERROR((AE43)/$B43,0))</f>
        <v/>
      </c>
      <c r="AF16" s="84" t="str">
        <f ca="1">IF($B16&lt;'Site Setup'!$B$11,"",IFERROR((AF43)/$B43,0))</f>
        <v/>
      </c>
      <c r="AG16" s="84" t="str">
        <f ca="1">IF($B16&lt;'Site Setup'!$B$11,"",IFERROR((AG43)/$B43,0))</f>
        <v/>
      </c>
      <c r="AH16" s="84" t="str">
        <f ca="1">IF($B16&lt;'Site Setup'!$B$11,"",IFERROR((AH43)/$B43,0))</f>
        <v/>
      </c>
      <c r="AI16" s="84" t="str">
        <f ca="1">IF($B16&lt;'Site Setup'!$B$11,"",IFERROR((AI43)/$B43,0))</f>
        <v/>
      </c>
      <c r="AJ16" s="84" t="str">
        <f ca="1">IF($B16&lt;'Site Setup'!$B$11,"",IFERROR((AJ43)/$B43,0))</f>
        <v/>
      </c>
      <c r="AK16" s="84" t="str">
        <f ca="1">IF($B16&lt;'Site Setup'!$B$11,"",IFERROR((AK43)/$B43,0))</f>
        <v/>
      </c>
      <c r="AL16" s="84" t="str">
        <f ca="1">IF($B16&lt;'Site Setup'!$B$11,"",IFERROR((AL43)/$B43,0))</f>
        <v/>
      </c>
      <c r="AM16" s="84" t="str">
        <f ca="1">IF($B16&lt;'Site Setup'!$B$11,"",IFERROR((AM43)/$B43,0))</f>
        <v/>
      </c>
      <c r="AN16" s="84" t="str">
        <f ca="1">IF($B16&lt;'Site Setup'!$B$11,"",IFERROR((AN43)/$B43,0))</f>
        <v/>
      </c>
      <c r="AO16" s="86">
        <f>'Site Setup'!D42</f>
        <v>0</v>
      </c>
      <c r="AP16" s="486"/>
    </row>
    <row r="17" spans="1:42" ht="16.5" thickBot="1" x14ac:dyDescent="0.3">
      <c r="A17" s="82" t="str">
        <f ca="1">IF('Site Setup'!$B43 = "N/A","N/A",'Site Setup'!$E43)</f>
        <v>SmartPac05</v>
      </c>
      <c r="B17" s="83">
        <f t="shared" ca="1" si="6"/>
        <v>0</v>
      </c>
      <c r="C17" s="84" t="str">
        <f ca="1">IF($B17&lt;'Site Setup'!$B$11,"",IFERROR((C44)/$B44,0))</f>
        <v/>
      </c>
      <c r="D17" s="84" t="str">
        <f ca="1">IF($B17&lt;'Site Setup'!$B$11,"",IFERROR((D44)/$B44,0))</f>
        <v/>
      </c>
      <c r="E17" s="84" t="str">
        <f ca="1">IF($B17&lt;'Site Setup'!$B$11,"",IFERROR((E44)/$B44,0))</f>
        <v/>
      </c>
      <c r="F17" s="84" t="str">
        <f ca="1">IF($B17&lt;'Site Setup'!$B$11,"",IFERROR((F44)/$B44,0))</f>
        <v/>
      </c>
      <c r="G17" s="84" t="str">
        <f ca="1">IF($B17&lt;'Site Setup'!$B$11,"",IFERROR((G44)/$B44,0))</f>
        <v/>
      </c>
      <c r="H17" s="84" t="str">
        <f ca="1">IF($B17&lt;'Site Setup'!$B$11,"",IFERROR((H44)/$B44,0))</f>
        <v/>
      </c>
      <c r="I17" s="84" t="str">
        <f ca="1">IF($B17&lt;'Site Setup'!$B$11,"",IFERROR((I44)/$B44,0))</f>
        <v/>
      </c>
      <c r="J17" s="84" t="str">
        <f ca="1">IF($B17&lt;'Site Setup'!$B$11,"",IFERROR((J44)/$B44,0))</f>
        <v/>
      </c>
      <c r="K17" s="84" t="str">
        <f ca="1">IF($B17&lt;'Site Setup'!$B$11,"",IFERROR((K44)/$B44,0))</f>
        <v/>
      </c>
      <c r="L17" s="84" t="str">
        <f ca="1">IF($B17&lt;'Site Setup'!$B$11,"",IFERROR((L44)/$B44,0))</f>
        <v/>
      </c>
      <c r="M17" s="84" t="str">
        <f ca="1">IF($B17&lt;'Site Setup'!$B$11,"",IFERROR((M44)/$B44,0))</f>
        <v/>
      </c>
      <c r="N17" s="84" t="str">
        <f ca="1">IF($B17&lt;'Site Setup'!$B$11,"",IFERROR((N44)/$B44,0))</f>
        <v/>
      </c>
      <c r="O17" s="84" t="str">
        <f ca="1">IF($B17&lt;'Site Setup'!$B$11,"",IFERROR((O44)/$B44,0))</f>
        <v/>
      </c>
      <c r="P17" s="84" t="str">
        <f ca="1">IF($B17&lt;'Site Setup'!$B$11,"",IFERROR((P44)/$B44,0))</f>
        <v/>
      </c>
      <c r="Q17" s="84" t="str">
        <f ca="1">IF($B17&lt;'Site Setup'!$B$11,"",IFERROR((Q44)/$B44,0))</f>
        <v/>
      </c>
      <c r="R17" s="84" t="str">
        <f ca="1">IF($B17&lt;'Site Setup'!$B$11,"",IFERROR((R44)/$B44,0))</f>
        <v/>
      </c>
      <c r="S17" s="84" t="str">
        <f ca="1">IF($B17&lt;'Site Setup'!$B$11,"",IFERROR((S44)/$B44,0))</f>
        <v/>
      </c>
      <c r="T17" s="84" t="str">
        <f ca="1">IF($B17&lt;'Site Setup'!$B$11,"",IFERROR((T44)/$B44,0))</f>
        <v/>
      </c>
      <c r="U17" s="84" t="str">
        <f ca="1">IF($B17&lt;'Site Setup'!$B$11,"",IFERROR((U44)/$B44,0))</f>
        <v/>
      </c>
      <c r="V17" s="84" t="str">
        <f ca="1">IF($B17&lt;'Site Setup'!$B$11,"",IFERROR((V44)/$B44,0))</f>
        <v/>
      </c>
      <c r="W17" s="84" t="str">
        <f ca="1">IF($B17&lt;'Site Setup'!$B$11,"",IFERROR((W44)/$B44,0))</f>
        <v/>
      </c>
      <c r="X17" s="84" t="str">
        <f ca="1">IF($B17&lt;'Site Setup'!$B$11,"",IFERROR((X44)/$B44,0))</f>
        <v/>
      </c>
      <c r="Y17" s="84" t="str">
        <f ca="1">IF($B17&lt;'Site Setup'!$B$11,"",IFERROR((Y44)/$B44,0))</f>
        <v/>
      </c>
      <c r="Z17" s="84" t="str">
        <f ca="1">IF($B17&lt;'Site Setup'!$B$11,"",IFERROR((Z44)/$B44,0))</f>
        <v/>
      </c>
      <c r="AA17" s="84" t="str">
        <f ca="1">IF($B17&lt;'Site Setup'!$B$11,"",IFERROR((AA44)/$B44,0))</f>
        <v/>
      </c>
      <c r="AB17" s="84" t="str">
        <f ca="1">IF($B17&lt;'Site Setup'!$B$11,"",IFERROR((AB44)/$B44,0))</f>
        <v/>
      </c>
      <c r="AC17" s="84" t="str">
        <f ca="1">IF($B17&lt;'Site Setup'!$B$11,"",IFERROR((AC44)/$B44,0))</f>
        <v/>
      </c>
      <c r="AD17" s="84" t="str">
        <f ca="1">IF($B17&lt;'Site Setup'!$B$11,"",IFERROR((AD44)/$B44,0))</f>
        <v/>
      </c>
      <c r="AE17" s="84" t="str">
        <f ca="1">IF($B17&lt;'Site Setup'!$B$11,"",IFERROR((AE44)/$B44,0))</f>
        <v/>
      </c>
      <c r="AF17" s="84" t="str">
        <f ca="1">IF($B17&lt;'Site Setup'!$B$11,"",IFERROR((AF44)/$B44,0))</f>
        <v/>
      </c>
      <c r="AG17" s="84" t="str">
        <f ca="1">IF($B17&lt;'Site Setup'!$B$11,"",IFERROR((AG44)/$B44,0))</f>
        <v/>
      </c>
      <c r="AH17" s="84" t="str">
        <f ca="1">IF($B17&lt;'Site Setup'!$B$11,"",IFERROR((AH44)/$B44,0))</f>
        <v/>
      </c>
      <c r="AI17" s="84" t="str">
        <f ca="1">IF($B17&lt;'Site Setup'!$B$11,"",IFERROR((AI44)/$B44,0))</f>
        <v/>
      </c>
      <c r="AJ17" s="84" t="str">
        <f ca="1">IF($B17&lt;'Site Setup'!$B$11,"",IFERROR((AJ44)/$B44,0))</f>
        <v/>
      </c>
      <c r="AK17" s="84" t="str">
        <f ca="1">IF($B17&lt;'Site Setup'!$B$11,"",IFERROR((AK44)/$B44,0))</f>
        <v/>
      </c>
      <c r="AL17" s="84" t="str">
        <f ca="1">IF($B17&lt;'Site Setup'!$B$11,"",IFERROR((AL44)/$B44,0))</f>
        <v/>
      </c>
      <c r="AM17" s="84" t="str">
        <f ca="1">IF($B17&lt;'Site Setup'!$B$11,"",IFERROR((AM44)/$B44,0))</f>
        <v/>
      </c>
      <c r="AN17" s="84" t="str">
        <f ca="1">IF($B17&lt;'Site Setup'!$B$11,"",IFERROR((AN44)/$B44,0))</f>
        <v/>
      </c>
      <c r="AO17" s="86">
        <f>'Site Setup'!D43</f>
        <v>0</v>
      </c>
      <c r="AP17" s="486"/>
    </row>
    <row r="18" spans="1:42" ht="16.5" thickBot="1" x14ac:dyDescent="0.3">
      <c r="A18" s="82" t="str">
        <f ca="1">IF('Site Setup'!$B44 = "N/A","N/A",'Site Setup'!$E44)</f>
        <v>SmartPac06</v>
      </c>
      <c r="B18" s="83">
        <f t="shared" ca="1" si="6"/>
        <v>0</v>
      </c>
      <c r="C18" s="84" t="str">
        <f ca="1">IF($B18&lt;'Site Setup'!$B$11,"",IFERROR((C45)/$B45,0))</f>
        <v/>
      </c>
      <c r="D18" s="84" t="str">
        <f ca="1">IF($B18&lt;'Site Setup'!$B$11,"",IFERROR((D45)/$B45,0))</f>
        <v/>
      </c>
      <c r="E18" s="84" t="str">
        <f ca="1">IF($B18&lt;'Site Setup'!$B$11,"",IFERROR((E45)/$B45,0))</f>
        <v/>
      </c>
      <c r="F18" s="84" t="str">
        <f ca="1">IF($B18&lt;'Site Setup'!$B$11,"",IFERROR((F45)/$B45,0))</f>
        <v/>
      </c>
      <c r="G18" s="84" t="str">
        <f ca="1">IF($B18&lt;'Site Setup'!$B$11,"",IFERROR((G45)/$B45,0))</f>
        <v/>
      </c>
      <c r="H18" s="84" t="str">
        <f ca="1">IF($B18&lt;'Site Setup'!$B$11,"",IFERROR((H45)/$B45,0))</f>
        <v/>
      </c>
      <c r="I18" s="84" t="str">
        <f ca="1">IF($B18&lt;'Site Setup'!$B$11,"",IFERROR((I45)/$B45,0))</f>
        <v/>
      </c>
      <c r="J18" s="84" t="str">
        <f ca="1">IF($B18&lt;'Site Setup'!$B$11,"",IFERROR((J45)/$B45,0))</f>
        <v/>
      </c>
      <c r="K18" s="84" t="str">
        <f ca="1">IF($B18&lt;'Site Setup'!$B$11,"",IFERROR((K45)/$B45,0))</f>
        <v/>
      </c>
      <c r="L18" s="84" t="str">
        <f ca="1">IF($B18&lt;'Site Setup'!$B$11,"",IFERROR((L45)/$B45,0))</f>
        <v/>
      </c>
      <c r="M18" s="84" t="str">
        <f ca="1">IF($B18&lt;'Site Setup'!$B$11,"",IFERROR((M45)/$B45,0))</f>
        <v/>
      </c>
      <c r="N18" s="84" t="str">
        <f ca="1">IF($B18&lt;'Site Setup'!$B$11,"",IFERROR((N45)/$B45,0))</f>
        <v/>
      </c>
      <c r="O18" s="84" t="str">
        <f ca="1">IF($B18&lt;'Site Setup'!$B$11,"",IFERROR((O45)/$B45,0))</f>
        <v/>
      </c>
      <c r="P18" s="84" t="str">
        <f ca="1">IF($B18&lt;'Site Setup'!$B$11,"",IFERROR((P45)/$B45,0))</f>
        <v/>
      </c>
      <c r="Q18" s="84" t="str">
        <f ca="1">IF($B18&lt;'Site Setup'!$B$11,"",IFERROR((Q45)/$B45,0))</f>
        <v/>
      </c>
      <c r="R18" s="84" t="str">
        <f ca="1">IF($B18&lt;'Site Setup'!$B$11,"",IFERROR((R45)/$B45,0))</f>
        <v/>
      </c>
      <c r="S18" s="84" t="str">
        <f ca="1">IF($B18&lt;'Site Setup'!$B$11,"",IFERROR((S45)/$B45,0))</f>
        <v/>
      </c>
      <c r="T18" s="84" t="str">
        <f ca="1">IF($B18&lt;'Site Setup'!$B$11,"",IFERROR((T45)/$B45,0))</f>
        <v/>
      </c>
      <c r="U18" s="84" t="str">
        <f ca="1">IF($B18&lt;'Site Setup'!$B$11,"",IFERROR((U45)/$B45,0))</f>
        <v/>
      </c>
      <c r="V18" s="84" t="str">
        <f ca="1">IF($B18&lt;'Site Setup'!$B$11,"",IFERROR((V45)/$B45,0))</f>
        <v/>
      </c>
      <c r="W18" s="84" t="str">
        <f ca="1">IF($B18&lt;'Site Setup'!$B$11,"",IFERROR((W45)/$B45,0))</f>
        <v/>
      </c>
      <c r="X18" s="84" t="str">
        <f ca="1">IF($B18&lt;'Site Setup'!$B$11,"",IFERROR((X45)/$B45,0))</f>
        <v/>
      </c>
      <c r="Y18" s="84" t="str">
        <f ca="1">IF($B18&lt;'Site Setup'!$B$11,"",IFERROR((Y45)/$B45,0))</f>
        <v/>
      </c>
      <c r="Z18" s="84" t="str">
        <f ca="1">IF($B18&lt;'Site Setup'!$B$11,"",IFERROR((Z45)/$B45,0))</f>
        <v/>
      </c>
      <c r="AA18" s="84" t="str">
        <f ca="1">IF($B18&lt;'Site Setup'!$B$11,"",IFERROR((AA45)/$B45,0))</f>
        <v/>
      </c>
      <c r="AB18" s="84" t="str">
        <f ca="1">IF($B18&lt;'Site Setup'!$B$11,"",IFERROR((AB45)/$B45,0))</f>
        <v/>
      </c>
      <c r="AC18" s="84" t="str">
        <f ca="1">IF($B18&lt;'Site Setup'!$B$11,"",IFERROR((AC45)/$B45,0))</f>
        <v/>
      </c>
      <c r="AD18" s="84" t="str">
        <f ca="1">IF($B18&lt;'Site Setup'!$B$11,"",IFERROR((AD45)/$B45,0))</f>
        <v/>
      </c>
      <c r="AE18" s="84" t="str">
        <f ca="1">IF($B18&lt;'Site Setup'!$B$11,"",IFERROR((AE45)/$B45,0))</f>
        <v/>
      </c>
      <c r="AF18" s="84" t="str">
        <f ca="1">IF($B18&lt;'Site Setup'!$B$11,"",IFERROR((AF45)/$B45,0))</f>
        <v/>
      </c>
      <c r="AG18" s="84" t="str">
        <f ca="1">IF($B18&lt;'Site Setup'!$B$11,"",IFERROR((AG45)/$B45,0))</f>
        <v/>
      </c>
      <c r="AH18" s="84" t="str">
        <f ca="1">IF($B18&lt;'Site Setup'!$B$11,"",IFERROR((AH45)/$B45,0))</f>
        <v/>
      </c>
      <c r="AI18" s="84" t="str">
        <f ca="1">IF($B18&lt;'Site Setup'!$B$11,"",IFERROR((AI45)/$B45,0))</f>
        <v/>
      </c>
      <c r="AJ18" s="84" t="str">
        <f ca="1">IF($B18&lt;'Site Setup'!$B$11,"",IFERROR((AJ45)/$B45,0))</f>
        <v/>
      </c>
      <c r="AK18" s="84" t="str">
        <f ca="1">IF($B18&lt;'Site Setup'!$B$11,"",IFERROR((AK45)/$B45,0))</f>
        <v/>
      </c>
      <c r="AL18" s="84" t="str">
        <f ca="1">IF($B18&lt;'Site Setup'!$B$11,"",IFERROR((AL45)/$B45,0))</f>
        <v/>
      </c>
      <c r="AM18" s="84" t="str">
        <f ca="1">IF($B18&lt;'Site Setup'!$B$11,"",IFERROR((AM45)/$B45,0))</f>
        <v/>
      </c>
      <c r="AN18" s="84" t="str">
        <f ca="1">IF($B18&lt;'Site Setup'!$B$11,"",IFERROR((AN45)/$B45,0))</f>
        <v/>
      </c>
      <c r="AO18" s="86">
        <f>'Site Setup'!D44</f>
        <v>0</v>
      </c>
      <c r="AP18" s="486"/>
    </row>
    <row r="19" spans="1:42" ht="16.5" thickBot="1" x14ac:dyDescent="0.3">
      <c r="A19" s="82" t="str">
        <f ca="1">IF('Site Setup'!$B45 = "N/A","N/A",'Site Setup'!$E45)</f>
        <v>SmartPac07</v>
      </c>
      <c r="B19" s="83">
        <f t="shared" ca="1" si="6"/>
        <v>0</v>
      </c>
      <c r="C19" s="84" t="str">
        <f ca="1">IF($B19&lt;'Site Setup'!$B$11,"",IFERROR((C46)/$B46,0))</f>
        <v/>
      </c>
      <c r="D19" s="84" t="str">
        <f ca="1">IF($B19&lt;'Site Setup'!$B$11,"",IFERROR((D46)/$B46,0))</f>
        <v/>
      </c>
      <c r="E19" s="84" t="str">
        <f ca="1">IF($B19&lt;'Site Setup'!$B$11,"",IFERROR((E46)/$B46,0))</f>
        <v/>
      </c>
      <c r="F19" s="84" t="str">
        <f ca="1">IF($B19&lt;'Site Setup'!$B$11,"",IFERROR((F46)/$B46,0))</f>
        <v/>
      </c>
      <c r="G19" s="84" t="str">
        <f ca="1">IF($B19&lt;'Site Setup'!$B$11,"",IFERROR((G46)/$B46,0))</f>
        <v/>
      </c>
      <c r="H19" s="84" t="str">
        <f ca="1">IF($B19&lt;'Site Setup'!$B$11,"",IFERROR((H46)/$B46,0))</f>
        <v/>
      </c>
      <c r="I19" s="84" t="str">
        <f ca="1">IF($B19&lt;'Site Setup'!$B$11,"",IFERROR((I46)/$B46,0))</f>
        <v/>
      </c>
      <c r="J19" s="84" t="str">
        <f ca="1">IF($B19&lt;'Site Setup'!$B$11,"",IFERROR((J46)/$B46,0))</f>
        <v/>
      </c>
      <c r="K19" s="84" t="str">
        <f ca="1">IF($B19&lt;'Site Setup'!$B$11,"",IFERROR((K46)/$B46,0))</f>
        <v/>
      </c>
      <c r="L19" s="84" t="str">
        <f ca="1">IF($B19&lt;'Site Setup'!$B$11,"",IFERROR((L46)/$B46,0))</f>
        <v/>
      </c>
      <c r="M19" s="84" t="str">
        <f ca="1">IF($B19&lt;'Site Setup'!$B$11,"",IFERROR((M46)/$B46,0))</f>
        <v/>
      </c>
      <c r="N19" s="84" t="str">
        <f ca="1">IF($B19&lt;'Site Setup'!$B$11,"",IFERROR((N46)/$B46,0))</f>
        <v/>
      </c>
      <c r="O19" s="84" t="str">
        <f ca="1">IF($B19&lt;'Site Setup'!$B$11,"",IFERROR((O46)/$B46,0))</f>
        <v/>
      </c>
      <c r="P19" s="84" t="str">
        <f ca="1">IF($B19&lt;'Site Setup'!$B$11,"",IFERROR((P46)/$B46,0))</f>
        <v/>
      </c>
      <c r="Q19" s="84" t="str">
        <f ca="1">IF($B19&lt;'Site Setup'!$B$11,"",IFERROR((Q46)/$B46,0))</f>
        <v/>
      </c>
      <c r="R19" s="84" t="str">
        <f ca="1">IF($B19&lt;'Site Setup'!$B$11,"",IFERROR((R46)/$B46,0))</f>
        <v/>
      </c>
      <c r="S19" s="84" t="str">
        <f ca="1">IF($B19&lt;'Site Setup'!$B$11,"",IFERROR((S46)/$B46,0))</f>
        <v/>
      </c>
      <c r="T19" s="84" t="str">
        <f ca="1">IF($B19&lt;'Site Setup'!$B$11,"",IFERROR((T46)/$B46,0))</f>
        <v/>
      </c>
      <c r="U19" s="84" t="str">
        <f ca="1">IF($B19&lt;'Site Setup'!$B$11,"",IFERROR((U46)/$B46,0))</f>
        <v/>
      </c>
      <c r="V19" s="84" t="str">
        <f ca="1">IF($B19&lt;'Site Setup'!$B$11,"",IFERROR((V46)/$B46,0))</f>
        <v/>
      </c>
      <c r="W19" s="84" t="str">
        <f ca="1">IF($B19&lt;'Site Setup'!$B$11,"",IFERROR((W46)/$B46,0))</f>
        <v/>
      </c>
      <c r="X19" s="84" t="str">
        <f ca="1">IF($B19&lt;'Site Setup'!$B$11,"",IFERROR((X46)/$B46,0))</f>
        <v/>
      </c>
      <c r="Y19" s="84" t="str">
        <f ca="1">IF($B19&lt;'Site Setup'!$B$11,"",IFERROR((Y46)/$B46,0))</f>
        <v/>
      </c>
      <c r="Z19" s="84" t="str">
        <f ca="1">IF($B19&lt;'Site Setup'!$B$11,"",IFERROR((Z46)/$B46,0))</f>
        <v/>
      </c>
      <c r="AA19" s="84" t="str">
        <f ca="1">IF($B19&lt;'Site Setup'!$B$11,"",IFERROR((AA46)/$B46,0))</f>
        <v/>
      </c>
      <c r="AB19" s="84" t="str">
        <f ca="1">IF($B19&lt;'Site Setup'!$B$11,"",IFERROR((AB46)/$B46,0))</f>
        <v/>
      </c>
      <c r="AC19" s="84" t="str">
        <f ca="1">IF($B19&lt;'Site Setup'!$B$11,"",IFERROR((AC46)/$B46,0))</f>
        <v/>
      </c>
      <c r="AD19" s="84" t="str">
        <f ca="1">IF($B19&lt;'Site Setup'!$B$11,"",IFERROR((AD46)/$B46,0))</f>
        <v/>
      </c>
      <c r="AE19" s="84" t="str">
        <f ca="1">IF($B19&lt;'Site Setup'!$B$11,"",IFERROR((AE46)/$B46,0))</f>
        <v/>
      </c>
      <c r="AF19" s="84" t="str">
        <f ca="1">IF($B19&lt;'Site Setup'!$B$11,"",IFERROR((AF46)/$B46,0))</f>
        <v/>
      </c>
      <c r="AG19" s="84" t="str">
        <f ca="1">IF($B19&lt;'Site Setup'!$B$11,"",IFERROR((AG46)/$B46,0))</f>
        <v/>
      </c>
      <c r="AH19" s="84" t="str">
        <f ca="1">IF($B19&lt;'Site Setup'!$B$11,"",IFERROR((AH46)/$B46,0))</f>
        <v/>
      </c>
      <c r="AI19" s="84" t="str">
        <f ca="1">IF($B19&lt;'Site Setup'!$B$11,"",IFERROR((AI46)/$B46,0))</f>
        <v/>
      </c>
      <c r="AJ19" s="84" t="str">
        <f ca="1">IF($B19&lt;'Site Setup'!$B$11,"",IFERROR((AJ46)/$B46,0))</f>
        <v/>
      </c>
      <c r="AK19" s="84" t="str">
        <f ca="1">IF($B19&lt;'Site Setup'!$B$11,"",IFERROR((AK46)/$B46,0))</f>
        <v/>
      </c>
      <c r="AL19" s="84" t="str">
        <f ca="1">IF($B19&lt;'Site Setup'!$B$11,"",IFERROR((AL46)/$B46,0))</f>
        <v/>
      </c>
      <c r="AM19" s="84" t="str">
        <f ca="1">IF($B19&lt;'Site Setup'!$B$11,"",IFERROR((AM46)/$B46,0))</f>
        <v/>
      </c>
      <c r="AN19" s="84" t="str">
        <f ca="1">IF($B19&lt;'Site Setup'!$B$11,"",IFERROR((AN46)/$B46,0))</f>
        <v/>
      </c>
      <c r="AO19" s="86">
        <f>'Site Setup'!D45</f>
        <v>0</v>
      </c>
      <c r="AP19" s="486"/>
    </row>
    <row r="20" spans="1:42" ht="16.5" thickBot="1" x14ac:dyDescent="0.3">
      <c r="A20" s="82" t="str">
        <f ca="1">IF('Site Setup'!$B46 = "N/A","N/A",'Site Setup'!$E46)</f>
        <v>SmartPac08</v>
      </c>
      <c r="B20" s="83">
        <f t="shared" ca="1" si="6"/>
        <v>0</v>
      </c>
      <c r="C20" s="84" t="str">
        <f ca="1">IF($B20&lt;'Site Setup'!$B$11,"",IFERROR((C47)/$B47,0))</f>
        <v/>
      </c>
      <c r="D20" s="84" t="str">
        <f ca="1">IF($B20&lt;'Site Setup'!$B$11,"",IFERROR((D47)/$B47,0))</f>
        <v/>
      </c>
      <c r="E20" s="84" t="str">
        <f ca="1">IF($B20&lt;'Site Setup'!$B$11,"",IFERROR((E47)/$B47,0))</f>
        <v/>
      </c>
      <c r="F20" s="84" t="str">
        <f ca="1">IF($B20&lt;'Site Setup'!$B$11,"",IFERROR((F47)/$B47,0))</f>
        <v/>
      </c>
      <c r="G20" s="84" t="str">
        <f ca="1">IF($B20&lt;'Site Setup'!$B$11,"",IFERROR((G47)/$B47,0))</f>
        <v/>
      </c>
      <c r="H20" s="84" t="str">
        <f ca="1">IF($B20&lt;'Site Setup'!$B$11,"",IFERROR((H47)/$B47,0))</f>
        <v/>
      </c>
      <c r="I20" s="84" t="str">
        <f ca="1">IF($B20&lt;'Site Setup'!$B$11,"",IFERROR((I47)/$B47,0))</f>
        <v/>
      </c>
      <c r="J20" s="84" t="str">
        <f ca="1">IF($B20&lt;'Site Setup'!$B$11,"",IFERROR((J47)/$B47,0))</f>
        <v/>
      </c>
      <c r="K20" s="84" t="str">
        <f ca="1">IF($B20&lt;'Site Setup'!$B$11,"",IFERROR((K47)/$B47,0))</f>
        <v/>
      </c>
      <c r="L20" s="84" t="str">
        <f ca="1">IF($B20&lt;'Site Setup'!$B$11,"",IFERROR((L47)/$B47,0))</f>
        <v/>
      </c>
      <c r="M20" s="84" t="str">
        <f ca="1">IF($B20&lt;'Site Setup'!$B$11,"",IFERROR((M47)/$B47,0))</f>
        <v/>
      </c>
      <c r="N20" s="84" t="str">
        <f ca="1">IF($B20&lt;'Site Setup'!$B$11,"",IFERROR((N47)/$B47,0))</f>
        <v/>
      </c>
      <c r="O20" s="84" t="str">
        <f ca="1">IF($B20&lt;'Site Setup'!$B$11,"",IFERROR((O47)/$B47,0))</f>
        <v/>
      </c>
      <c r="P20" s="84" t="str">
        <f ca="1">IF($B20&lt;'Site Setup'!$B$11,"",IFERROR((P47)/$B47,0))</f>
        <v/>
      </c>
      <c r="Q20" s="84" t="str">
        <f ca="1">IF($B20&lt;'Site Setup'!$B$11,"",IFERROR((Q47)/$B47,0))</f>
        <v/>
      </c>
      <c r="R20" s="84" t="str">
        <f ca="1">IF($B20&lt;'Site Setup'!$B$11,"",IFERROR((R47)/$B47,0))</f>
        <v/>
      </c>
      <c r="S20" s="84" t="str">
        <f ca="1">IF($B20&lt;'Site Setup'!$B$11,"",IFERROR((S47)/$B47,0))</f>
        <v/>
      </c>
      <c r="T20" s="84" t="str">
        <f ca="1">IF($B20&lt;'Site Setup'!$B$11,"",IFERROR((T47)/$B47,0))</f>
        <v/>
      </c>
      <c r="U20" s="84" t="str">
        <f ca="1">IF($B20&lt;'Site Setup'!$B$11,"",IFERROR((U47)/$B47,0))</f>
        <v/>
      </c>
      <c r="V20" s="84" t="str">
        <f ca="1">IF($B20&lt;'Site Setup'!$B$11,"",IFERROR((V47)/$B47,0))</f>
        <v/>
      </c>
      <c r="W20" s="84" t="str">
        <f ca="1">IF($B20&lt;'Site Setup'!$B$11,"",IFERROR((W47)/$B47,0))</f>
        <v/>
      </c>
      <c r="X20" s="84" t="str">
        <f ca="1">IF($B20&lt;'Site Setup'!$B$11,"",IFERROR((X47)/$B47,0))</f>
        <v/>
      </c>
      <c r="Y20" s="84" t="str">
        <f ca="1">IF($B20&lt;'Site Setup'!$B$11,"",IFERROR((Y47)/$B47,0))</f>
        <v/>
      </c>
      <c r="Z20" s="84" t="str">
        <f ca="1">IF($B20&lt;'Site Setup'!$B$11,"",IFERROR((Z47)/$B47,0))</f>
        <v/>
      </c>
      <c r="AA20" s="84" t="str">
        <f ca="1">IF($B20&lt;'Site Setup'!$B$11,"",IFERROR((AA47)/$B47,0))</f>
        <v/>
      </c>
      <c r="AB20" s="84" t="str">
        <f ca="1">IF($B20&lt;'Site Setup'!$B$11,"",IFERROR((AB47)/$B47,0))</f>
        <v/>
      </c>
      <c r="AC20" s="84" t="str">
        <f ca="1">IF($B20&lt;'Site Setup'!$B$11,"",IFERROR((AC47)/$B47,0))</f>
        <v/>
      </c>
      <c r="AD20" s="84" t="str">
        <f ca="1">IF($B20&lt;'Site Setup'!$B$11,"",IFERROR((AD47)/$B47,0))</f>
        <v/>
      </c>
      <c r="AE20" s="84" t="str">
        <f ca="1">IF($B20&lt;'Site Setup'!$B$11,"",IFERROR((AE47)/$B47,0))</f>
        <v/>
      </c>
      <c r="AF20" s="84" t="str">
        <f ca="1">IF($B20&lt;'Site Setup'!$B$11,"",IFERROR((AF47)/$B47,0))</f>
        <v/>
      </c>
      <c r="AG20" s="84" t="str">
        <f ca="1">IF($B20&lt;'Site Setup'!$B$11,"",IFERROR((AG47)/$B47,0))</f>
        <v/>
      </c>
      <c r="AH20" s="84" t="str">
        <f ca="1">IF($B20&lt;'Site Setup'!$B$11,"",IFERROR((AH47)/$B47,0))</f>
        <v/>
      </c>
      <c r="AI20" s="84" t="str">
        <f ca="1">IF($B20&lt;'Site Setup'!$B$11,"",IFERROR((AI47)/$B47,0))</f>
        <v/>
      </c>
      <c r="AJ20" s="84" t="str">
        <f ca="1">IF($B20&lt;'Site Setup'!$B$11,"",IFERROR((AJ47)/$B47,0))</f>
        <v/>
      </c>
      <c r="AK20" s="84" t="str">
        <f ca="1">IF($B20&lt;'Site Setup'!$B$11,"",IFERROR((AK47)/$B47,0))</f>
        <v/>
      </c>
      <c r="AL20" s="84" t="str">
        <f ca="1">IF($B20&lt;'Site Setup'!$B$11,"",IFERROR((AL47)/$B47,0))</f>
        <v/>
      </c>
      <c r="AM20" s="84" t="str">
        <f ca="1">IF($B20&lt;'Site Setup'!$B$11,"",IFERROR((AM47)/$B47,0))</f>
        <v/>
      </c>
      <c r="AN20" s="84" t="str">
        <f ca="1">IF($B20&lt;'Site Setup'!$B$11,"",IFERROR((AN47)/$B47,0))</f>
        <v/>
      </c>
      <c r="AO20" s="86">
        <f>'Site Setup'!D46</f>
        <v>0</v>
      </c>
      <c r="AP20" s="486"/>
    </row>
    <row r="21" spans="1:42" ht="16.5" thickBot="1" x14ac:dyDescent="0.3">
      <c r="A21" s="82" t="str">
        <f ca="1">IF('Site Setup'!$B47 = "N/A","N/A",'Site Setup'!$E47)</f>
        <v>SmartPac09</v>
      </c>
      <c r="B21" s="83">
        <f t="shared" ca="1" si="6"/>
        <v>0</v>
      </c>
      <c r="C21" s="84" t="str">
        <f ca="1">IF($B21&lt;'Site Setup'!$B$11,"",IFERROR((C48)/$B48,0))</f>
        <v/>
      </c>
      <c r="D21" s="84" t="str">
        <f ca="1">IF($B21&lt;'Site Setup'!$B$11,"",IFERROR((D48)/$B48,0))</f>
        <v/>
      </c>
      <c r="E21" s="84" t="str">
        <f ca="1">IF($B21&lt;'Site Setup'!$B$11,"",IFERROR((E48)/$B48,0))</f>
        <v/>
      </c>
      <c r="F21" s="84" t="str">
        <f ca="1">IF($B21&lt;'Site Setup'!$B$11,"",IFERROR((F48)/$B48,0))</f>
        <v/>
      </c>
      <c r="G21" s="84" t="str">
        <f ca="1">IF($B21&lt;'Site Setup'!$B$11,"",IFERROR((G48)/$B48,0))</f>
        <v/>
      </c>
      <c r="H21" s="84" t="str">
        <f ca="1">IF($B21&lt;'Site Setup'!$B$11,"",IFERROR((H48)/$B48,0))</f>
        <v/>
      </c>
      <c r="I21" s="84" t="str">
        <f ca="1">IF($B21&lt;'Site Setup'!$B$11,"",IFERROR((I48)/$B48,0))</f>
        <v/>
      </c>
      <c r="J21" s="84" t="str">
        <f ca="1">IF($B21&lt;'Site Setup'!$B$11,"",IFERROR((J48)/$B48,0))</f>
        <v/>
      </c>
      <c r="K21" s="84" t="str">
        <f ca="1">IF($B21&lt;'Site Setup'!$B$11,"",IFERROR((K48)/$B48,0))</f>
        <v/>
      </c>
      <c r="L21" s="84" t="str">
        <f ca="1">IF($B21&lt;'Site Setup'!$B$11,"",IFERROR((L48)/$B48,0))</f>
        <v/>
      </c>
      <c r="M21" s="84" t="str">
        <f ca="1">IF($B21&lt;'Site Setup'!$B$11,"",IFERROR((M48)/$B48,0))</f>
        <v/>
      </c>
      <c r="N21" s="84" t="str">
        <f ca="1">IF($B21&lt;'Site Setup'!$B$11,"",IFERROR((N48)/$B48,0))</f>
        <v/>
      </c>
      <c r="O21" s="84" t="str">
        <f ca="1">IF($B21&lt;'Site Setup'!$B$11,"",IFERROR((O48)/$B48,0))</f>
        <v/>
      </c>
      <c r="P21" s="84" t="str">
        <f ca="1">IF($B21&lt;'Site Setup'!$B$11,"",IFERROR((P48)/$B48,0))</f>
        <v/>
      </c>
      <c r="Q21" s="84" t="str">
        <f ca="1">IF($B21&lt;'Site Setup'!$B$11,"",IFERROR((Q48)/$B48,0))</f>
        <v/>
      </c>
      <c r="R21" s="84" t="str">
        <f ca="1">IF($B21&lt;'Site Setup'!$B$11,"",IFERROR((R48)/$B48,0))</f>
        <v/>
      </c>
      <c r="S21" s="84" t="str">
        <f ca="1">IF($B21&lt;'Site Setup'!$B$11,"",IFERROR((S48)/$B48,0))</f>
        <v/>
      </c>
      <c r="T21" s="84" t="str">
        <f ca="1">IF($B21&lt;'Site Setup'!$B$11,"",IFERROR((T48)/$B48,0))</f>
        <v/>
      </c>
      <c r="U21" s="84" t="str">
        <f ca="1">IF($B21&lt;'Site Setup'!$B$11,"",IFERROR((U48)/$B48,0))</f>
        <v/>
      </c>
      <c r="V21" s="84" t="str">
        <f ca="1">IF($B21&lt;'Site Setup'!$B$11,"",IFERROR((V48)/$B48,0))</f>
        <v/>
      </c>
      <c r="W21" s="84" t="str">
        <f ca="1">IF($B21&lt;'Site Setup'!$B$11,"",IFERROR((W48)/$B48,0))</f>
        <v/>
      </c>
      <c r="X21" s="84" t="str">
        <f ca="1">IF($B21&lt;'Site Setup'!$B$11,"",IFERROR((X48)/$B48,0))</f>
        <v/>
      </c>
      <c r="Y21" s="84" t="str">
        <f ca="1">IF($B21&lt;'Site Setup'!$B$11,"",IFERROR((Y48)/$B48,0))</f>
        <v/>
      </c>
      <c r="Z21" s="84" t="str">
        <f ca="1">IF($B21&lt;'Site Setup'!$B$11,"",IFERROR((Z48)/$B48,0))</f>
        <v/>
      </c>
      <c r="AA21" s="84" t="str">
        <f ca="1">IF($B21&lt;'Site Setup'!$B$11,"",IFERROR((AA48)/$B48,0))</f>
        <v/>
      </c>
      <c r="AB21" s="84" t="str">
        <f ca="1">IF($B21&lt;'Site Setup'!$B$11,"",IFERROR((AB48)/$B48,0))</f>
        <v/>
      </c>
      <c r="AC21" s="84" t="str">
        <f ca="1">IF($B21&lt;'Site Setup'!$B$11,"",IFERROR((AC48)/$B48,0))</f>
        <v/>
      </c>
      <c r="AD21" s="84" t="str">
        <f ca="1">IF($B21&lt;'Site Setup'!$B$11,"",IFERROR((AD48)/$B48,0))</f>
        <v/>
      </c>
      <c r="AE21" s="84" t="str">
        <f ca="1">IF($B21&lt;'Site Setup'!$B$11,"",IFERROR((AE48)/$B48,0))</f>
        <v/>
      </c>
      <c r="AF21" s="84" t="str">
        <f ca="1">IF($B21&lt;'Site Setup'!$B$11,"",IFERROR((AF48)/$B48,0))</f>
        <v/>
      </c>
      <c r="AG21" s="84" t="str">
        <f ca="1">IF($B21&lt;'Site Setup'!$B$11,"",IFERROR((AG48)/$B48,0))</f>
        <v/>
      </c>
      <c r="AH21" s="84" t="str">
        <f ca="1">IF($B21&lt;'Site Setup'!$B$11,"",IFERROR((AH48)/$B48,0))</f>
        <v/>
      </c>
      <c r="AI21" s="84" t="str">
        <f ca="1">IF($B21&lt;'Site Setup'!$B$11,"",IFERROR((AI48)/$B48,0))</f>
        <v/>
      </c>
      <c r="AJ21" s="84" t="str">
        <f ca="1">IF($B21&lt;'Site Setup'!$B$11,"",IFERROR((AJ48)/$B48,0))</f>
        <v/>
      </c>
      <c r="AK21" s="84" t="str">
        <f ca="1">IF($B21&lt;'Site Setup'!$B$11,"",IFERROR((AK48)/$B48,0))</f>
        <v/>
      </c>
      <c r="AL21" s="84" t="str">
        <f ca="1">IF($B21&lt;'Site Setup'!$B$11,"",IFERROR((AL48)/$B48,0))</f>
        <v/>
      </c>
      <c r="AM21" s="84" t="str">
        <f ca="1">IF($B21&lt;'Site Setup'!$B$11,"",IFERROR((AM48)/$B48,0))</f>
        <v/>
      </c>
      <c r="AN21" s="84" t="str">
        <f ca="1">IF($B21&lt;'Site Setup'!$B$11,"",IFERROR((AN48)/$B48,0))</f>
        <v/>
      </c>
      <c r="AO21" s="86">
        <f>'Site Setup'!D47</f>
        <v>0</v>
      </c>
      <c r="AP21" s="486"/>
    </row>
    <row r="22" spans="1:42" ht="16.5" thickBot="1" x14ac:dyDescent="0.3">
      <c r="A22" s="82" t="str">
        <f ca="1">IF('Site Setup'!$B48 = "N/A","N/A",'Site Setup'!$E48)</f>
        <v>SmartPac10</v>
      </c>
      <c r="B22" s="83">
        <f t="shared" ca="1" si="6"/>
        <v>0</v>
      </c>
      <c r="C22" s="84" t="str">
        <f ca="1">IF($B22&lt;'Site Setup'!$B$11,"",IFERROR((C49)/$B49,0))</f>
        <v/>
      </c>
      <c r="D22" s="84" t="str">
        <f ca="1">IF($B22&lt;'Site Setup'!$B$11,"",IFERROR((D49)/$B49,0))</f>
        <v/>
      </c>
      <c r="E22" s="84" t="str">
        <f ca="1">IF($B22&lt;'Site Setup'!$B$11,"",IFERROR((E49)/$B49,0))</f>
        <v/>
      </c>
      <c r="F22" s="84" t="str">
        <f ca="1">IF($B22&lt;'Site Setup'!$B$11,"",IFERROR((F49)/$B49,0))</f>
        <v/>
      </c>
      <c r="G22" s="84" t="str">
        <f ca="1">IF($B22&lt;'Site Setup'!$B$11,"",IFERROR((G49)/$B49,0))</f>
        <v/>
      </c>
      <c r="H22" s="84" t="str">
        <f ca="1">IF($B22&lt;'Site Setup'!$B$11,"",IFERROR((H49)/$B49,0))</f>
        <v/>
      </c>
      <c r="I22" s="84" t="str">
        <f ca="1">IF($B22&lt;'Site Setup'!$B$11,"",IFERROR((I49)/$B49,0))</f>
        <v/>
      </c>
      <c r="J22" s="84" t="str">
        <f ca="1">IF($B22&lt;'Site Setup'!$B$11,"",IFERROR((J49)/$B49,0))</f>
        <v/>
      </c>
      <c r="K22" s="84" t="str">
        <f ca="1">IF($B22&lt;'Site Setup'!$B$11,"",IFERROR((K49)/$B49,0))</f>
        <v/>
      </c>
      <c r="L22" s="84" t="str">
        <f ca="1">IF($B22&lt;'Site Setup'!$B$11,"",IFERROR((L49)/$B49,0))</f>
        <v/>
      </c>
      <c r="M22" s="84" t="str">
        <f ca="1">IF($B22&lt;'Site Setup'!$B$11,"",IFERROR((M49)/$B49,0))</f>
        <v/>
      </c>
      <c r="N22" s="84" t="str">
        <f ca="1">IF($B22&lt;'Site Setup'!$B$11,"",IFERROR((N49)/$B49,0))</f>
        <v/>
      </c>
      <c r="O22" s="84" t="str">
        <f ca="1">IF($B22&lt;'Site Setup'!$B$11,"",IFERROR((O49)/$B49,0))</f>
        <v/>
      </c>
      <c r="P22" s="84" t="str">
        <f ca="1">IF($B22&lt;'Site Setup'!$B$11,"",IFERROR((P49)/$B49,0))</f>
        <v/>
      </c>
      <c r="Q22" s="84" t="str">
        <f ca="1">IF($B22&lt;'Site Setup'!$B$11,"",IFERROR((Q49)/$B49,0))</f>
        <v/>
      </c>
      <c r="R22" s="84" t="str">
        <f ca="1">IF($B22&lt;'Site Setup'!$B$11,"",IFERROR((R49)/$B49,0))</f>
        <v/>
      </c>
      <c r="S22" s="84" t="str">
        <f ca="1">IF($B22&lt;'Site Setup'!$B$11,"",IFERROR((S49)/$B49,0))</f>
        <v/>
      </c>
      <c r="T22" s="84" t="str">
        <f ca="1">IF($B22&lt;'Site Setup'!$B$11,"",IFERROR((T49)/$B49,0))</f>
        <v/>
      </c>
      <c r="U22" s="84" t="str">
        <f ca="1">IF($B22&lt;'Site Setup'!$B$11,"",IFERROR((U49)/$B49,0))</f>
        <v/>
      </c>
      <c r="V22" s="84" t="str">
        <f ca="1">IF($B22&lt;'Site Setup'!$B$11,"",IFERROR((V49)/$B49,0))</f>
        <v/>
      </c>
      <c r="W22" s="84" t="str">
        <f ca="1">IF($B22&lt;'Site Setup'!$B$11,"",IFERROR((W49)/$B49,0))</f>
        <v/>
      </c>
      <c r="X22" s="84" t="str">
        <f ca="1">IF($B22&lt;'Site Setup'!$B$11,"",IFERROR((X49)/$B49,0))</f>
        <v/>
      </c>
      <c r="Y22" s="84" t="str">
        <f ca="1">IF($B22&lt;'Site Setup'!$B$11,"",IFERROR((Y49)/$B49,0))</f>
        <v/>
      </c>
      <c r="Z22" s="84" t="str">
        <f ca="1">IF($B22&lt;'Site Setup'!$B$11,"",IFERROR((Z49)/$B49,0))</f>
        <v/>
      </c>
      <c r="AA22" s="84" t="str">
        <f ca="1">IF($B22&lt;'Site Setup'!$B$11,"",IFERROR((AA49)/$B49,0))</f>
        <v/>
      </c>
      <c r="AB22" s="84" t="str">
        <f ca="1">IF($B22&lt;'Site Setup'!$B$11,"",IFERROR((AB49)/$B49,0))</f>
        <v/>
      </c>
      <c r="AC22" s="84" t="str">
        <f ca="1">IF($B22&lt;'Site Setup'!$B$11,"",IFERROR((AC49)/$B49,0))</f>
        <v/>
      </c>
      <c r="AD22" s="84" t="str">
        <f ca="1">IF($B22&lt;'Site Setup'!$B$11,"",IFERROR((AD49)/$B49,0))</f>
        <v/>
      </c>
      <c r="AE22" s="84" t="str">
        <f ca="1">IF($B22&lt;'Site Setup'!$B$11,"",IFERROR((AE49)/$B49,0))</f>
        <v/>
      </c>
      <c r="AF22" s="84" t="str">
        <f ca="1">IF($B22&lt;'Site Setup'!$B$11,"",IFERROR((AF49)/$B49,0))</f>
        <v/>
      </c>
      <c r="AG22" s="84" t="str">
        <f ca="1">IF($B22&lt;'Site Setup'!$B$11,"",IFERROR((AG49)/$B49,0))</f>
        <v/>
      </c>
      <c r="AH22" s="84" t="str">
        <f ca="1">IF($B22&lt;'Site Setup'!$B$11,"",IFERROR((AH49)/$B49,0))</f>
        <v/>
      </c>
      <c r="AI22" s="84" t="str">
        <f ca="1">IF($B22&lt;'Site Setup'!$B$11,"",IFERROR((AI49)/$B49,0))</f>
        <v/>
      </c>
      <c r="AJ22" s="84" t="str">
        <f ca="1">IF($B22&lt;'Site Setup'!$B$11,"",IFERROR((AJ49)/$B49,0))</f>
        <v/>
      </c>
      <c r="AK22" s="84" t="str">
        <f ca="1">IF($B22&lt;'Site Setup'!$B$11,"",IFERROR((AK49)/$B49,0))</f>
        <v/>
      </c>
      <c r="AL22" s="84" t="str">
        <f ca="1">IF($B22&lt;'Site Setup'!$B$11,"",IFERROR((AL49)/$B49,0))</f>
        <v/>
      </c>
      <c r="AM22" s="84" t="str">
        <f ca="1">IF($B22&lt;'Site Setup'!$B$11,"",IFERROR((AM49)/$B49,0))</f>
        <v/>
      </c>
      <c r="AN22" s="84" t="str">
        <f ca="1">IF($B22&lt;'Site Setup'!$B$11,"",IFERROR((AN49)/$B49,0))</f>
        <v/>
      </c>
      <c r="AO22" s="86">
        <f>'Site Setup'!D48</f>
        <v>0</v>
      </c>
      <c r="AP22" s="486"/>
    </row>
    <row r="23" spans="1:42" ht="16.5" thickBot="1" x14ac:dyDescent="0.3">
      <c r="A23" s="82" t="str">
        <f ca="1">IF('Site Setup'!$B49 = "N/A","N/A",'Site Setup'!$E49)</f>
        <v>SmartPac11</v>
      </c>
      <c r="B23" s="83">
        <f t="shared" ca="1" si="6"/>
        <v>0</v>
      </c>
      <c r="C23" s="84" t="str">
        <f ca="1">IF($B23&lt;'Site Setup'!$B$11,"",IFERROR((C50)/$B50,0))</f>
        <v/>
      </c>
      <c r="D23" s="84" t="str">
        <f ca="1">IF($B23&lt;'Site Setup'!$B$11,"",IFERROR((D50)/$B50,0))</f>
        <v/>
      </c>
      <c r="E23" s="84" t="str">
        <f ca="1">IF($B23&lt;'Site Setup'!$B$11,"",IFERROR((E50)/$B50,0))</f>
        <v/>
      </c>
      <c r="F23" s="84" t="str">
        <f ca="1">IF($B23&lt;'Site Setup'!$B$11,"",IFERROR((F50)/$B50,0))</f>
        <v/>
      </c>
      <c r="G23" s="84" t="str">
        <f ca="1">IF($B23&lt;'Site Setup'!$B$11,"",IFERROR((G50)/$B50,0))</f>
        <v/>
      </c>
      <c r="H23" s="84" t="str">
        <f ca="1">IF($B23&lt;'Site Setup'!$B$11,"",IFERROR((H50)/$B50,0))</f>
        <v/>
      </c>
      <c r="I23" s="84" t="str">
        <f ca="1">IF($B23&lt;'Site Setup'!$B$11,"",IFERROR((I50)/$B50,0))</f>
        <v/>
      </c>
      <c r="J23" s="84" t="str">
        <f ca="1">IF($B23&lt;'Site Setup'!$B$11,"",IFERROR((J50)/$B50,0))</f>
        <v/>
      </c>
      <c r="K23" s="84" t="str">
        <f ca="1">IF($B23&lt;'Site Setup'!$B$11,"",IFERROR((K50)/$B50,0))</f>
        <v/>
      </c>
      <c r="L23" s="84" t="str">
        <f ca="1">IF($B23&lt;'Site Setup'!$B$11,"",IFERROR((L50)/$B50,0))</f>
        <v/>
      </c>
      <c r="M23" s="84" t="str">
        <f ca="1">IF($B23&lt;'Site Setup'!$B$11,"",IFERROR((M50)/$B50,0))</f>
        <v/>
      </c>
      <c r="N23" s="84" t="str">
        <f ca="1">IF($B23&lt;'Site Setup'!$B$11,"",IFERROR((N50)/$B50,0))</f>
        <v/>
      </c>
      <c r="O23" s="84" t="str">
        <f ca="1">IF($B23&lt;'Site Setup'!$B$11,"",IFERROR((O50)/$B50,0))</f>
        <v/>
      </c>
      <c r="P23" s="84" t="str">
        <f ca="1">IF($B23&lt;'Site Setup'!$B$11,"",IFERROR((P50)/$B50,0))</f>
        <v/>
      </c>
      <c r="Q23" s="84" t="str">
        <f ca="1">IF($B23&lt;'Site Setup'!$B$11,"",IFERROR((Q50)/$B50,0))</f>
        <v/>
      </c>
      <c r="R23" s="84" t="str">
        <f ca="1">IF($B23&lt;'Site Setup'!$B$11,"",IFERROR((R50)/$B50,0))</f>
        <v/>
      </c>
      <c r="S23" s="84" t="str">
        <f ca="1">IF($B23&lt;'Site Setup'!$B$11,"",IFERROR((S50)/$B50,0))</f>
        <v/>
      </c>
      <c r="T23" s="84" t="str">
        <f ca="1">IF($B23&lt;'Site Setup'!$B$11,"",IFERROR((T50)/$B50,0))</f>
        <v/>
      </c>
      <c r="U23" s="84" t="str">
        <f ca="1">IF($B23&lt;'Site Setup'!$B$11,"",IFERROR((U50)/$B50,0))</f>
        <v/>
      </c>
      <c r="V23" s="84" t="str">
        <f ca="1">IF($B23&lt;'Site Setup'!$B$11,"",IFERROR((V50)/$B50,0))</f>
        <v/>
      </c>
      <c r="W23" s="84" t="str">
        <f ca="1">IF($B23&lt;'Site Setup'!$B$11,"",IFERROR((W50)/$B50,0))</f>
        <v/>
      </c>
      <c r="X23" s="84" t="str">
        <f ca="1">IF($B23&lt;'Site Setup'!$B$11,"",IFERROR((X50)/$B50,0))</f>
        <v/>
      </c>
      <c r="Y23" s="84" t="str">
        <f ca="1">IF($B23&lt;'Site Setup'!$B$11,"",IFERROR((Y50)/$B50,0))</f>
        <v/>
      </c>
      <c r="Z23" s="84" t="str">
        <f ca="1">IF($B23&lt;'Site Setup'!$B$11,"",IFERROR((Z50)/$B50,0))</f>
        <v/>
      </c>
      <c r="AA23" s="84" t="str">
        <f ca="1">IF($B23&lt;'Site Setup'!$B$11,"",IFERROR((AA50)/$B50,0))</f>
        <v/>
      </c>
      <c r="AB23" s="84" t="str">
        <f ca="1">IF($B23&lt;'Site Setup'!$B$11,"",IFERROR((AB50)/$B50,0))</f>
        <v/>
      </c>
      <c r="AC23" s="84" t="str">
        <f ca="1">IF($B23&lt;'Site Setup'!$B$11,"",IFERROR((AC50)/$B50,0))</f>
        <v/>
      </c>
      <c r="AD23" s="84" t="str">
        <f ca="1">IF($B23&lt;'Site Setup'!$B$11,"",IFERROR((AD50)/$B50,0))</f>
        <v/>
      </c>
      <c r="AE23" s="84" t="str">
        <f ca="1">IF($B23&lt;'Site Setup'!$B$11,"",IFERROR((AE50)/$B50,0))</f>
        <v/>
      </c>
      <c r="AF23" s="84" t="str">
        <f ca="1">IF($B23&lt;'Site Setup'!$B$11,"",IFERROR((AF50)/$B50,0))</f>
        <v/>
      </c>
      <c r="AG23" s="84" t="str">
        <f ca="1">IF($B23&lt;'Site Setup'!$B$11,"",IFERROR((AG50)/$B50,0))</f>
        <v/>
      </c>
      <c r="AH23" s="84" t="str">
        <f ca="1">IF($B23&lt;'Site Setup'!$B$11,"",IFERROR((AH50)/$B50,0))</f>
        <v/>
      </c>
      <c r="AI23" s="84" t="str">
        <f ca="1">IF($B23&lt;'Site Setup'!$B$11,"",IFERROR((AI50)/$B50,0))</f>
        <v/>
      </c>
      <c r="AJ23" s="84" t="str">
        <f ca="1">IF($B23&lt;'Site Setup'!$B$11,"",IFERROR((AJ50)/$B50,0))</f>
        <v/>
      </c>
      <c r="AK23" s="84" t="str">
        <f ca="1">IF($B23&lt;'Site Setup'!$B$11,"",IFERROR((AK50)/$B50,0))</f>
        <v/>
      </c>
      <c r="AL23" s="84" t="str">
        <f ca="1">IF($B23&lt;'Site Setup'!$B$11,"",IFERROR((AL50)/$B50,0))</f>
        <v/>
      </c>
      <c r="AM23" s="84" t="str">
        <f ca="1">IF($B23&lt;'Site Setup'!$B$11,"",IFERROR((AM50)/$B50,0))</f>
        <v/>
      </c>
      <c r="AN23" s="84" t="str">
        <f ca="1">IF($B23&lt;'Site Setup'!$B$11,"",IFERROR((AN50)/$B50,0))</f>
        <v/>
      </c>
      <c r="AO23" s="86">
        <f>'Site Setup'!D49</f>
        <v>0</v>
      </c>
      <c r="AP23" s="486"/>
    </row>
    <row r="24" spans="1:42" ht="16.5" thickBot="1" x14ac:dyDescent="0.3">
      <c r="A24" s="82" t="str">
        <f ca="1">IF('Site Setup'!$B50 = "N/A","N/A",'Site Setup'!$E50)</f>
        <v>SmartPac12</v>
      </c>
      <c r="B24" s="83">
        <f t="shared" ca="1" si="6"/>
        <v>0</v>
      </c>
      <c r="C24" s="84" t="str">
        <f ca="1">IF($B24&lt;'Site Setup'!$B$11,"",IFERROR((C51)/$B51,0))</f>
        <v/>
      </c>
      <c r="D24" s="84" t="str">
        <f ca="1">IF($B24&lt;'Site Setup'!$B$11,"",IFERROR((D51)/$B51,0))</f>
        <v/>
      </c>
      <c r="E24" s="84" t="str">
        <f ca="1">IF($B24&lt;'Site Setup'!$B$11,"",IFERROR((E51)/$B51,0))</f>
        <v/>
      </c>
      <c r="F24" s="84" t="str">
        <f ca="1">IF($B24&lt;'Site Setup'!$B$11,"",IFERROR((F51)/$B51,0))</f>
        <v/>
      </c>
      <c r="G24" s="84" t="str">
        <f ca="1">IF($B24&lt;'Site Setup'!$B$11,"",IFERROR((G51)/$B51,0))</f>
        <v/>
      </c>
      <c r="H24" s="84" t="str">
        <f ca="1">IF($B24&lt;'Site Setup'!$B$11,"",IFERROR((H51)/$B51,0))</f>
        <v/>
      </c>
      <c r="I24" s="84" t="str">
        <f ca="1">IF($B24&lt;'Site Setup'!$B$11,"",IFERROR((I51)/$B51,0))</f>
        <v/>
      </c>
      <c r="J24" s="84" t="str">
        <f ca="1">IF($B24&lt;'Site Setup'!$B$11,"",IFERROR((J51)/$B51,0))</f>
        <v/>
      </c>
      <c r="K24" s="84" t="str">
        <f ca="1">IF($B24&lt;'Site Setup'!$B$11,"",IFERROR((K51)/$B51,0))</f>
        <v/>
      </c>
      <c r="L24" s="84" t="str">
        <f ca="1">IF($B24&lt;'Site Setup'!$B$11,"",IFERROR((L51)/$B51,0))</f>
        <v/>
      </c>
      <c r="M24" s="84" t="str">
        <f ca="1">IF($B24&lt;'Site Setup'!$B$11,"",IFERROR((M51)/$B51,0))</f>
        <v/>
      </c>
      <c r="N24" s="84" t="str">
        <f ca="1">IF($B24&lt;'Site Setup'!$B$11,"",IFERROR((N51)/$B51,0))</f>
        <v/>
      </c>
      <c r="O24" s="84" t="str">
        <f ca="1">IF($B24&lt;'Site Setup'!$B$11,"",IFERROR((O51)/$B51,0))</f>
        <v/>
      </c>
      <c r="P24" s="84" t="str">
        <f ca="1">IF($B24&lt;'Site Setup'!$B$11,"",IFERROR((P51)/$B51,0))</f>
        <v/>
      </c>
      <c r="Q24" s="84" t="str">
        <f ca="1">IF($B24&lt;'Site Setup'!$B$11,"",IFERROR((Q51)/$B51,0))</f>
        <v/>
      </c>
      <c r="R24" s="84" t="str">
        <f ca="1">IF($B24&lt;'Site Setup'!$B$11,"",IFERROR((R51)/$B51,0))</f>
        <v/>
      </c>
      <c r="S24" s="84" t="str">
        <f ca="1">IF($B24&lt;'Site Setup'!$B$11,"",IFERROR((S51)/$B51,0))</f>
        <v/>
      </c>
      <c r="T24" s="84" t="str">
        <f ca="1">IF($B24&lt;'Site Setup'!$B$11,"",IFERROR((T51)/$B51,0))</f>
        <v/>
      </c>
      <c r="U24" s="84" t="str">
        <f ca="1">IF($B24&lt;'Site Setup'!$B$11,"",IFERROR((U51)/$B51,0))</f>
        <v/>
      </c>
      <c r="V24" s="84" t="str">
        <f ca="1">IF($B24&lt;'Site Setup'!$B$11,"",IFERROR((V51)/$B51,0))</f>
        <v/>
      </c>
      <c r="W24" s="84" t="str">
        <f ca="1">IF($B24&lt;'Site Setup'!$B$11,"",IFERROR((W51)/$B51,0))</f>
        <v/>
      </c>
      <c r="X24" s="84" t="str">
        <f ca="1">IF($B24&lt;'Site Setup'!$B$11,"",IFERROR((X51)/$B51,0))</f>
        <v/>
      </c>
      <c r="Y24" s="84" t="str">
        <f ca="1">IF($B24&lt;'Site Setup'!$B$11,"",IFERROR((Y51)/$B51,0))</f>
        <v/>
      </c>
      <c r="Z24" s="84" t="str">
        <f ca="1">IF($B24&lt;'Site Setup'!$B$11,"",IFERROR((Z51)/$B51,0))</f>
        <v/>
      </c>
      <c r="AA24" s="84" t="str">
        <f ca="1">IF($B24&lt;'Site Setup'!$B$11,"",IFERROR((AA51)/$B51,0))</f>
        <v/>
      </c>
      <c r="AB24" s="84" t="str">
        <f ca="1">IF($B24&lt;'Site Setup'!$B$11,"",IFERROR((AB51)/$B51,0))</f>
        <v/>
      </c>
      <c r="AC24" s="84" t="str">
        <f ca="1">IF($B24&lt;'Site Setup'!$B$11,"",IFERROR((AC51)/$B51,0))</f>
        <v/>
      </c>
      <c r="AD24" s="84" t="str">
        <f ca="1">IF($B24&lt;'Site Setup'!$B$11,"",IFERROR((AD51)/$B51,0))</f>
        <v/>
      </c>
      <c r="AE24" s="84" t="str">
        <f ca="1">IF($B24&lt;'Site Setup'!$B$11,"",IFERROR((AE51)/$B51,0))</f>
        <v/>
      </c>
      <c r="AF24" s="84" t="str">
        <f ca="1">IF($B24&lt;'Site Setup'!$B$11,"",IFERROR((AF51)/$B51,0))</f>
        <v/>
      </c>
      <c r="AG24" s="84" t="str">
        <f ca="1">IF($B24&lt;'Site Setup'!$B$11,"",IFERROR((AG51)/$B51,0))</f>
        <v/>
      </c>
      <c r="AH24" s="84" t="str">
        <f ca="1">IF($B24&lt;'Site Setup'!$B$11,"",IFERROR((AH51)/$B51,0))</f>
        <v/>
      </c>
      <c r="AI24" s="84" t="str">
        <f ca="1">IF($B24&lt;'Site Setup'!$B$11,"",IFERROR((AI51)/$B51,0))</f>
        <v/>
      </c>
      <c r="AJ24" s="84" t="str">
        <f ca="1">IF($B24&lt;'Site Setup'!$B$11,"",IFERROR((AJ51)/$B51,0))</f>
        <v/>
      </c>
      <c r="AK24" s="84" t="str">
        <f ca="1">IF($B24&lt;'Site Setup'!$B$11,"",IFERROR((AK51)/$B51,0))</f>
        <v/>
      </c>
      <c r="AL24" s="84" t="str">
        <f ca="1">IF($B24&lt;'Site Setup'!$B$11,"",IFERROR((AL51)/$B51,0))</f>
        <v/>
      </c>
      <c r="AM24" s="84" t="str">
        <f ca="1">IF($B24&lt;'Site Setup'!$B$11,"",IFERROR((AM51)/$B51,0))</f>
        <v/>
      </c>
      <c r="AN24" s="84" t="str">
        <f ca="1">IF($B24&lt;'Site Setup'!$B$11,"",IFERROR((AN51)/$B51,0))</f>
        <v/>
      </c>
      <c r="AO24" s="86">
        <f>'Site Setup'!D50</f>
        <v>0</v>
      </c>
      <c r="AP24" s="486"/>
    </row>
    <row r="25" spans="1:42" ht="16.5" thickBot="1" x14ac:dyDescent="0.3">
      <c r="A25" s="82" t="str">
        <f ca="1">IF('Site Setup'!$B51 = "N/A","N/A",'Site Setup'!$E51)</f>
        <v>N/A</v>
      </c>
      <c r="B25" s="83">
        <f t="shared" ca="1" si="6"/>
        <v>0</v>
      </c>
      <c r="C25" s="84" t="str">
        <f ca="1">IF($B25&lt;'Site Setup'!$B$11,"",IFERROR((C52)/$B52,0))</f>
        <v/>
      </c>
      <c r="D25" s="84" t="str">
        <f ca="1">IF($B25&lt;'Site Setup'!$B$11,"",IFERROR((D52)/$B52,0))</f>
        <v/>
      </c>
      <c r="E25" s="84" t="str">
        <f ca="1">IF($B25&lt;'Site Setup'!$B$11,"",IFERROR((E52)/$B52,0))</f>
        <v/>
      </c>
      <c r="F25" s="84" t="str">
        <f ca="1">IF($B25&lt;'Site Setup'!$B$11,"",IFERROR((F52)/$B52,0))</f>
        <v/>
      </c>
      <c r="G25" s="84" t="str">
        <f ca="1">IF($B25&lt;'Site Setup'!$B$11,"",IFERROR((G52)/$B52,0))</f>
        <v/>
      </c>
      <c r="H25" s="84" t="str">
        <f ca="1">IF($B25&lt;'Site Setup'!$B$11,"",IFERROR((H52)/$B52,0))</f>
        <v/>
      </c>
      <c r="I25" s="84" t="str">
        <f ca="1">IF($B25&lt;'Site Setup'!$B$11,"",IFERROR((I52)/$B52,0))</f>
        <v/>
      </c>
      <c r="J25" s="84" t="str">
        <f ca="1">IF($B25&lt;'Site Setup'!$B$11,"",IFERROR((J52)/$B52,0))</f>
        <v/>
      </c>
      <c r="K25" s="84" t="str">
        <f ca="1">IF($B25&lt;'Site Setup'!$B$11,"",IFERROR((K52)/$B52,0))</f>
        <v/>
      </c>
      <c r="L25" s="84" t="str">
        <f ca="1">IF($B25&lt;'Site Setup'!$B$11,"",IFERROR((L52)/$B52,0))</f>
        <v/>
      </c>
      <c r="M25" s="84" t="str">
        <f ca="1">IF($B25&lt;'Site Setup'!$B$11,"",IFERROR((M52)/$B52,0))</f>
        <v/>
      </c>
      <c r="N25" s="84" t="str">
        <f ca="1">IF($B25&lt;'Site Setup'!$B$11,"",IFERROR((N52)/$B52,0))</f>
        <v/>
      </c>
      <c r="O25" s="84" t="str">
        <f ca="1">IF($B25&lt;'Site Setup'!$B$11,"",IFERROR((O52)/$B52,0))</f>
        <v/>
      </c>
      <c r="P25" s="84" t="str">
        <f ca="1">IF($B25&lt;'Site Setup'!$B$11,"",IFERROR((P52)/$B52,0))</f>
        <v/>
      </c>
      <c r="Q25" s="84" t="str">
        <f ca="1">IF($B25&lt;'Site Setup'!$B$11,"",IFERROR((Q52)/$B52,0))</f>
        <v/>
      </c>
      <c r="R25" s="84" t="str">
        <f ca="1">IF($B25&lt;'Site Setup'!$B$11,"",IFERROR((R52)/$B52,0))</f>
        <v/>
      </c>
      <c r="S25" s="84" t="str">
        <f ca="1">IF($B25&lt;'Site Setup'!$B$11,"",IFERROR((S52)/$B52,0))</f>
        <v/>
      </c>
      <c r="T25" s="84" t="str">
        <f ca="1">IF($B25&lt;'Site Setup'!$B$11,"",IFERROR((T52)/$B52,0))</f>
        <v/>
      </c>
      <c r="U25" s="84" t="str">
        <f ca="1">IF($B25&lt;'Site Setup'!$B$11,"",IFERROR((U52)/$B52,0))</f>
        <v/>
      </c>
      <c r="V25" s="84" t="str">
        <f ca="1">IF($B25&lt;'Site Setup'!$B$11,"",IFERROR((V52)/$B52,0))</f>
        <v/>
      </c>
      <c r="W25" s="84" t="str">
        <f ca="1">IF($B25&lt;'Site Setup'!$B$11,"",IFERROR((W52)/$B52,0))</f>
        <v/>
      </c>
      <c r="X25" s="84" t="str">
        <f ca="1">IF($B25&lt;'Site Setup'!$B$11,"",IFERROR((X52)/$B52,0))</f>
        <v/>
      </c>
      <c r="Y25" s="84" t="str">
        <f ca="1">IF($B25&lt;'Site Setup'!$B$11,"",IFERROR((Y52)/$B52,0))</f>
        <v/>
      </c>
      <c r="Z25" s="84" t="str">
        <f ca="1">IF($B25&lt;'Site Setup'!$B$11,"",IFERROR((Z52)/$B52,0))</f>
        <v/>
      </c>
      <c r="AA25" s="84" t="str">
        <f ca="1">IF($B25&lt;'Site Setup'!$B$11,"",IFERROR((AA52)/$B52,0))</f>
        <v/>
      </c>
      <c r="AB25" s="84" t="str">
        <f ca="1">IF($B25&lt;'Site Setup'!$B$11,"",IFERROR((AB52)/$B52,0))</f>
        <v/>
      </c>
      <c r="AC25" s="84" t="str">
        <f ca="1">IF($B25&lt;'Site Setup'!$B$11,"",IFERROR((AC52)/$B52,0))</f>
        <v/>
      </c>
      <c r="AD25" s="84" t="str">
        <f ca="1">IF($B25&lt;'Site Setup'!$B$11,"",IFERROR((AD52)/$B52,0))</f>
        <v/>
      </c>
      <c r="AE25" s="84" t="str">
        <f ca="1">IF($B25&lt;'Site Setup'!$B$11,"",IFERROR((AE52)/$B52,0))</f>
        <v/>
      </c>
      <c r="AF25" s="84" t="str">
        <f ca="1">IF($B25&lt;'Site Setup'!$B$11,"",IFERROR((AF52)/$B52,0))</f>
        <v/>
      </c>
      <c r="AG25" s="84" t="str">
        <f ca="1">IF($B25&lt;'Site Setup'!$B$11,"",IFERROR((AG52)/$B52,0))</f>
        <v/>
      </c>
      <c r="AH25" s="84" t="str">
        <f ca="1">IF($B25&lt;'Site Setup'!$B$11,"",IFERROR((AH52)/$B52,0))</f>
        <v/>
      </c>
      <c r="AI25" s="84" t="str">
        <f ca="1">IF($B25&lt;'Site Setup'!$B$11,"",IFERROR((AI52)/$B52,0))</f>
        <v/>
      </c>
      <c r="AJ25" s="84" t="str">
        <f ca="1">IF($B25&lt;'Site Setup'!$B$11,"",IFERROR((AJ52)/$B52,0))</f>
        <v/>
      </c>
      <c r="AK25" s="84" t="str">
        <f ca="1">IF($B25&lt;'Site Setup'!$B$11,"",IFERROR((AK52)/$B52,0))</f>
        <v/>
      </c>
      <c r="AL25" s="84" t="str">
        <f ca="1">IF($B25&lt;'Site Setup'!$B$11,"",IFERROR((AL52)/$B52,0))</f>
        <v/>
      </c>
      <c r="AM25" s="84" t="str">
        <f ca="1">IF($B25&lt;'Site Setup'!$B$11,"",IFERROR((AM52)/$B52,0))</f>
        <v/>
      </c>
      <c r="AN25" s="84" t="str">
        <f ca="1">IF($B25&lt;'Site Setup'!$B$11,"",IFERROR((AN52)/$B52,0))</f>
        <v/>
      </c>
      <c r="AO25" s="86">
        <f>'Site Setup'!D51</f>
        <v>0</v>
      </c>
      <c r="AP25" s="486"/>
    </row>
    <row r="26" spans="1:42" ht="16.5" thickBot="1" x14ac:dyDescent="0.3">
      <c r="A26" s="82" t="str">
        <f ca="1">IF('Site Setup'!$B52 = "N/A","N/A",'Site Setup'!$E52)</f>
        <v>N/A</v>
      </c>
      <c r="B26" s="83">
        <f t="shared" ca="1" si="6"/>
        <v>0</v>
      </c>
      <c r="C26" s="84" t="str">
        <f ca="1">IF($B26&lt;'Site Setup'!$B$11,"",IFERROR((C53)/$B53,0))</f>
        <v/>
      </c>
      <c r="D26" s="84" t="str">
        <f ca="1">IF($B26&lt;'Site Setup'!$B$11,"",IFERROR((D53)/$B53,0))</f>
        <v/>
      </c>
      <c r="E26" s="84" t="str">
        <f ca="1">IF($B26&lt;'Site Setup'!$B$11,"",IFERROR((E53)/$B53,0))</f>
        <v/>
      </c>
      <c r="F26" s="84" t="str">
        <f ca="1">IF($B26&lt;'Site Setup'!$B$11,"",IFERROR((F53)/$B53,0))</f>
        <v/>
      </c>
      <c r="G26" s="84" t="str">
        <f ca="1">IF($B26&lt;'Site Setup'!$B$11,"",IFERROR((G53)/$B53,0))</f>
        <v/>
      </c>
      <c r="H26" s="84" t="str">
        <f ca="1">IF($B26&lt;'Site Setup'!$B$11,"",IFERROR((H53)/$B53,0))</f>
        <v/>
      </c>
      <c r="I26" s="84" t="str">
        <f ca="1">IF($B26&lt;'Site Setup'!$B$11,"",IFERROR((I53)/$B53,0))</f>
        <v/>
      </c>
      <c r="J26" s="84" t="str">
        <f ca="1">IF($B26&lt;'Site Setup'!$B$11,"",IFERROR((J53)/$B53,0))</f>
        <v/>
      </c>
      <c r="K26" s="84" t="str">
        <f ca="1">IF($B26&lt;'Site Setup'!$B$11,"",IFERROR((K53)/$B53,0))</f>
        <v/>
      </c>
      <c r="L26" s="84" t="str">
        <f ca="1">IF($B26&lt;'Site Setup'!$B$11,"",IFERROR((L53)/$B53,0))</f>
        <v/>
      </c>
      <c r="M26" s="84" t="str">
        <f ca="1">IF($B26&lt;'Site Setup'!$B$11,"",IFERROR((M53)/$B53,0))</f>
        <v/>
      </c>
      <c r="N26" s="84" t="str">
        <f ca="1">IF($B26&lt;'Site Setup'!$B$11,"",IFERROR((N53)/$B53,0))</f>
        <v/>
      </c>
      <c r="O26" s="84" t="str">
        <f ca="1">IF($B26&lt;'Site Setup'!$B$11,"",IFERROR((O53)/$B53,0))</f>
        <v/>
      </c>
      <c r="P26" s="84" t="str">
        <f ca="1">IF($B26&lt;'Site Setup'!$B$11,"",IFERROR((P53)/$B53,0))</f>
        <v/>
      </c>
      <c r="Q26" s="84" t="str">
        <f ca="1">IF($B26&lt;'Site Setup'!$B$11,"",IFERROR((Q53)/$B53,0))</f>
        <v/>
      </c>
      <c r="R26" s="84" t="str">
        <f ca="1">IF($B26&lt;'Site Setup'!$B$11,"",IFERROR((R53)/$B53,0))</f>
        <v/>
      </c>
      <c r="S26" s="84" t="str">
        <f ca="1">IF($B26&lt;'Site Setup'!$B$11,"",IFERROR((S53)/$B53,0))</f>
        <v/>
      </c>
      <c r="T26" s="84" t="str">
        <f ca="1">IF($B26&lt;'Site Setup'!$B$11,"",IFERROR((T53)/$B53,0))</f>
        <v/>
      </c>
      <c r="U26" s="84" t="str">
        <f ca="1">IF($B26&lt;'Site Setup'!$B$11,"",IFERROR((U53)/$B53,0))</f>
        <v/>
      </c>
      <c r="V26" s="84" t="str">
        <f ca="1">IF($B26&lt;'Site Setup'!$B$11,"",IFERROR((V53)/$B53,0))</f>
        <v/>
      </c>
      <c r="W26" s="84" t="str">
        <f ca="1">IF($B26&lt;'Site Setup'!$B$11,"",IFERROR((W53)/$B53,0))</f>
        <v/>
      </c>
      <c r="X26" s="84" t="str">
        <f ca="1">IF($B26&lt;'Site Setup'!$B$11,"",IFERROR((X53)/$B53,0))</f>
        <v/>
      </c>
      <c r="Y26" s="84" t="str">
        <f ca="1">IF($B26&lt;'Site Setup'!$B$11,"",IFERROR((Y53)/$B53,0))</f>
        <v/>
      </c>
      <c r="Z26" s="84" t="str">
        <f ca="1">IF($B26&lt;'Site Setup'!$B$11,"",IFERROR((Z53)/$B53,0))</f>
        <v/>
      </c>
      <c r="AA26" s="84" t="str">
        <f ca="1">IF($B26&lt;'Site Setup'!$B$11,"",IFERROR((AA53)/$B53,0))</f>
        <v/>
      </c>
      <c r="AB26" s="84" t="str">
        <f ca="1">IF($B26&lt;'Site Setup'!$B$11,"",IFERROR((AB53)/$B53,0))</f>
        <v/>
      </c>
      <c r="AC26" s="84" t="str">
        <f ca="1">IF($B26&lt;'Site Setup'!$B$11,"",IFERROR((AC53)/$B53,0))</f>
        <v/>
      </c>
      <c r="AD26" s="84" t="str">
        <f ca="1">IF($B26&lt;'Site Setup'!$B$11,"",IFERROR((AD53)/$B53,0))</f>
        <v/>
      </c>
      <c r="AE26" s="84" t="str">
        <f ca="1">IF($B26&lt;'Site Setup'!$B$11,"",IFERROR((AE53)/$B53,0))</f>
        <v/>
      </c>
      <c r="AF26" s="84" t="str">
        <f ca="1">IF($B26&lt;'Site Setup'!$B$11,"",IFERROR((AF53)/$B53,0))</f>
        <v/>
      </c>
      <c r="AG26" s="84" t="str">
        <f ca="1">IF($B26&lt;'Site Setup'!$B$11,"",IFERROR((AG53)/$B53,0))</f>
        <v/>
      </c>
      <c r="AH26" s="84" t="str">
        <f ca="1">IF($B26&lt;'Site Setup'!$B$11,"",IFERROR((AH53)/$B53,0))</f>
        <v/>
      </c>
      <c r="AI26" s="84" t="str">
        <f ca="1">IF($B26&lt;'Site Setup'!$B$11,"",IFERROR((AI53)/$B53,0))</f>
        <v/>
      </c>
      <c r="AJ26" s="84" t="str">
        <f ca="1">IF($B26&lt;'Site Setup'!$B$11,"",IFERROR((AJ53)/$B53,0))</f>
        <v/>
      </c>
      <c r="AK26" s="84" t="str">
        <f ca="1">IF($B26&lt;'Site Setup'!$B$11,"",IFERROR((AK53)/$B53,0))</f>
        <v/>
      </c>
      <c r="AL26" s="84" t="str">
        <f ca="1">IF($B26&lt;'Site Setup'!$B$11,"",IFERROR((AL53)/$B53,0))</f>
        <v/>
      </c>
      <c r="AM26" s="84" t="str">
        <f ca="1">IF($B26&lt;'Site Setup'!$B$11,"",IFERROR((AM53)/$B53,0))</f>
        <v/>
      </c>
      <c r="AN26" s="84" t="str">
        <f ca="1">IF($B26&lt;'Site Setup'!$B$11,"",IFERROR((AN53)/$B53,0))</f>
        <v/>
      </c>
      <c r="AO26" s="86">
        <f>'Site Setup'!D52</f>
        <v>0</v>
      </c>
      <c r="AP26" s="486"/>
    </row>
    <row r="27" spans="1:42" ht="16.5" thickBot="1" x14ac:dyDescent="0.3">
      <c r="A27" s="82" t="str">
        <f ca="1">IF('Site Setup'!$B53 = "N/A","N/A",'Site Setup'!$E53)</f>
        <v>N/A</v>
      </c>
      <c r="B27" s="83">
        <f t="shared" ca="1" si="6"/>
        <v>0</v>
      </c>
      <c r="C27" s="84" t="str">
        <f ca="1">IF($B27&lt;'Site Setup'!$B$11,"",IFERROR((C54)/$B54,0))</f>
        <v/>
      </c>
      <c r="D27" s="84" t="str">
        <f ca="1">IF($B27&lt;'Site Setup'!$B$11,"",IFERROR((D54)/$B54,0))</f>
        <v/>
      </c>
      <c r="E27" s="84" t="str">
        <f ca="1">IF($B27&lt;'Site Setup'!$B$11,"",IFERROR((E54)/$B54,0))</f>
        <v/>
      </c>
      <c r="F27" s="84" t="str">
        <f ca="1">IF($B27&lt;'Site Setup'!$B$11,"",IFERROR((F54)/$B54,0))</f>
        <v/>
      </c>
      <c r="G27" s="84" t="str">
        <f ca="1">IF($B27&lt;'Site Setup'!$B$11,"",IFERROR((G54)/$B54,0))</f>
        <v/>
      </c>
      <c r="H27" s="84" t="str">
        <f ca="1">IF($B27&lt;'Site Setup'!$B$11,"",IFERROR((H54)/$B54,0))</f>
        <v/>
      </c>
      <c r="I27" s="84" t="str">
        <f ca="1">IF($B27&lt;'Site Setup'!$B$11,"",IFERROR((I54)/$B54,0))</f>
        <v/>
      </c>
      <c r="J27" s="84" t="str">
        <f ca="1">IF($B27&lt;'Site Setup'!$B$11,"",IFERROR((J54)/$B54,0))</f>
        <v/>
      </c>
      <c r="K27" s="84" t="str">
        <f ca="1">IF($B27&lt;'Site Setup'!$B$11,"",IFERROR((K54)/$B54,0))</f>
        <v/>
      </c>
      <c r="L27" s="84" t="str">
        <f ca="1">IF($B27&lt;'Site Setup'!$B$11,"",IFERROR((L54)/$B54,0))</f>
        <v/>
      </c>
      <c r="M27" s="84" t="str">
        <f ca="1">IF($B27&lt;'Site Setup'!$B$11,"",IFERROR((M54)/$B54,0))</f>
        <v/>
      </c>
      <c r="N27" s="84" t="str">
        <f ca="1">IF($B27&lt;'Site Setup'!$B$11,"",IFERROR((N54)/$B54,0))</f>
        <v/>
      </c>
      <c r="O27" s="84" t="str">
        <f ca="1">IF($B27&lt;'Site Setup'!$B$11,"",IFERROR((O54)/$B54,0))</f>
        <v/>
      </c>
      <c r="P27" s="84" t="str">
        <f ca="1">IF($B27&lt;'Site Setup'!$B$11,"",IFERROR((P54)/$B54,0))</f>
        <v/>
      </c>
      <c r="Q27" s="84" t="str">
        <f ca="1">IF($B27&lt;'Site Setup'!$B$11,"",IFERROR((Q54)/$B54,0))</f>
        <v/>
      </c>
      <c r="R27" s="84" t="str">
        <f ca="1">IF($B27&lt;'Site Setup'!$B$11,"",IFERROR((R54)/$B54,0))</f>
        <v/>
      </c>
      <c r="S27" s="84" t="str">
        <f ca="1">IF($B27&lt;'Site Setup'!$B$11,"",IFERROR((S54)/$B54,0))</f>
        <v/>
      </c>
      <c r="T27" s="84" t="str">
        <f ca="1">IF($B27&lt;'Site Setup'!$B$11,"",IFERROR((T54)/$B54,0))</f>
        <v/>
      </c>
      <c r="U27" s="84" t="str">
        <f ca="1">IF($B27&lt;'Site Setup'!$B$11,"",IFERROR((U54)/$B54,0))</f>
        <v/>
      </c>
      <c r="V27" s="84" t="str">
        <f ca="1">IF($B27&lt;'Site Setup'!$B$11,"",IFERROR((V54)/$B54,0))</f>
        <v/>
      </c>
      <c r="W27" s="84" t="str">
        <f ca="1">IF($B27&lt;'Site Setup'!$B$11,"",IFERROR((W54)/$B54,0))</f>
        <v/>
      </c>
      <c r="X27" s="84" t="str">
        <f ca="1">IF($B27&lt;'Site Setup'!$B$11,"",IFERROR((X54)/$B54,0))</f>
        <v/>
      </c>
      <c r="Y27" s="84" t="str">
        <f ca="1">IF($B27&lt;'Site Setup'!$B$11,"",IFERROR((Y54)/$B54,0))</f>
        <v/>
      </c>
      <c r="Z27" s="84" t="str">
        <f ca="1">IF($B27&lt;'Site Setup'!$B$11,"",IFERROR((Z54)/$B54,0))</f>
        <v/>
      </c>
      <c r="AA27" s="84" t="str">
        <f ca="1">IF($B27&lt;'Site Setup'!$B$11,"",IFERROR((AA54)/$B54,0))</f>
        <v/>
      </c>
      <c r="AB27" s="84" t="str">
        <f ca="1">IF($B27&lt;'Site Setup'!$B$11,"",IFERROR((AB54)/$B54,0))</f>
        <v/>
      </c>
      <c r="AC27" s="84" t="str">
        <f ca="1">IF($B27&lt;'Site Setup'!$B$11,"",IFERROR((AC54)/$B54,0))</f>
        <v/>
      </c>
      <c r="AD27" s="84" t="str">
        <f ca="1">IF($B27&lt;'Site Setup'!$B$11,"",IFERROR((AD54)/$B54,0))</f>
        <v/>
      </c>
      <c r="AE27" s="84" t="str">
        <f ca="1">IF($B27&lt;'Site Setup'!$B$11,"",IFERROR((AE54)/$B54,0))</f>
        <v/>
      </c>
      <c r="AF27" s="84" t="str">
        <f ca="1">IF($B27&lt;'Site Setup'!$B$11,"",IFERROR((AF54)/$B54,0))</f>
        <v/>
      </c>
      <c r="AG27" s="84" t="str">
        <f ca="1">IF($B27&lt;'Site Setup'!$B$11,"",IFERROR((AG54)/$B54,0))</f>
        <v/>
      </c>
      <c r="AH27" s="84" t="str">
        <f ca="1">IF($B27&lt;'Site Setup'!$B$11,"",IFERROR((AH54)/$B54,0))</f>
        <v/>
      </c>
      <c r="AI27" s="84" t="str">
        <f ca="1">IF($B27&lt;'Site Setup'!$B$11,"",IFERROR((AI54)/$B54,0))</f>
        <v/>
      </c>
      <c r="AJ27" s="84" t="str">
        <f ca="1">IF($B27&lt;'Site Setup'!$B$11,"",IFERROR((AJ54)/$B54,0))</f>
        <v/>
      </c>
      <c r="AK27" s="84" t="str">
        <f ca="1">IF($B27&lt;'Site Setup'!$B$11,"",IFERROR((AK54)/$B54,0))</f>
        <v/>
      </c>
      <c r="AL27" s="84" t="str">
        <f ca="1">IF($B27&lt;'Site Setup'!$B$11,"",IFERROR((AL54)/$B54,0))</f>
        <v/>
      </c>
      <c r="AM27" s="84" t="str">
        <f ca="1">IF($B27&lt;'Site Setup'!$B$11,"",IFERROR((AM54)/$B54,0))</f>
        <v/>
      </c>
      <c r="AN27" s="84" t="str">
        <f ca="1">IF($B27&lt;'Site Setup'!$B$11,"",IFERROR((AN54)/$B54,0))</f>
        <v/>
      </c>
      <c r="AO27" s="86">
        <f>'Site Setup'!D53</f>
        <v>0</v>
      </c>
      <c r="AP27" s="486"/>
    </row>
    <row r="28" spans="1:42" ht="16.5" thickBot="1" x14ac:dyDescent="0.3">
      <c r="A28" s="82" t="str">
        <f ca="1">IF('Site Setup'!$B54 = "N/A","N/A",'Site Setup'!$E54)</f>
        <v>N/A</v>
      </c>
      <c r="B28" s="83">
        <f t="shared" ca="1" si="6"/>
        <v>0</v>
      </c>
      <c r="C28" s="84" t="str">
        <f ca="1">IF($B28&lt;'Site Setup'!$B$11,"",IFERROR((C55)/$B55,0))</f>
        <v/>
      </c>
      <c r="D28" s="84" t="str">
        <f ca="1">IF($B28&lt;'Site Setup'!$B$11,"",IFERROR((D55)/$B55,0))</f>
        <v/>
      </c>
      <c r="E28" s="84" t="str">
        <f ca="1">IF($B28&lt;'Site Setup'!$B$11,"",IFERROR((E55)/$B55,0))</f>
        <v/>
      </c>
      <c r="F28" s="84" t="str">
        <f ca="1">IF($B28&lt;'Site Setup'!$B$11,"",IFERROR((F55)/$B55,0))</f>
        <v/>
      </c>
      <c r="G28" s="84" t="str">
        <f ca="1">IF($B28&lt;'Site Setup'!$B$11,"",IFERROR((G55)/$B55,0))</f>
        <v/>
      </c>
      <c r="H28" s="84" t="str">
        <f ca="1">IF($B28&lt;'Site Setup'!$B$11,"",IFERROR((H55)/$B55,0))</f>
        <v/>
      </c>
      <c r="I28" s="84" t="str">
        <f ca="1">IF($B28&lt;'Site Setup'!$B$11,"",IFERROR((I55)/$B55,0))</f>
        <v/>
      </c>
      <c r="J28" s="84" t="str">
        <f ca="1">IF($B28&lt;'Site Setup'!$B$11,"",IFERROR((J55)/$B55,0))</f>
        <v/>
      </c>
      <c r="K28" s="84" t="str">
        <f ca="1">IF($B28&lt;'Site Setup'!$B$11,"",IFERROR((K55)/$B55,0))</f>
        <v/>
      </c>
      <c r="L28" s="84" t="str">
        <f ca="1">IF($B28&lt;'Site Setup'!$B$11,"",IFERROR((L55)/$B55,0))</f>
        <v/>
      </c>
      <c r="M28" s="84" t="str">
        <f ca="1">IF($B28&lt;'Site Setup'!$B$11,"",IFERROR((M55)/$B55,0))</f>
        <v/>
      </c>
      <c r="N28" s="84" t="str">
        <f ca="1">IF($B28&lt;'Site Setup'!$B$11,"",IFERROR((N55)/$B55,0))</f>
        <v/>
      </c>
      <c r="O28" s="84" t="str">
        <f ca="1">IF($B28&lt;'Site Setup'!$B$11,"",IFERROR((O55)/$B55,0))</f>
        <v/>
      </c>
      <c r="P28" s="84" t="str">
        <f ca="1">IF($B28&lt;'Site Setup'!$B$11,"",IFERROR((P55)/$B55,0))</f>
        <v/>
      </c>
      <c r="Q28" s="84" t="str">
        <f ca="1">IF($B28&lt;'Site Setup'!$B$11,"",IFERROR((Q55)/$B55,0))</f>
        <v/>
      </c>
      <c r="R28" s="84" t="str">
        <f ca="1">IF($B28&lt;'Site Setup'!$B$11,"",IFERROR((R55)/$B55,0))</f>
        <v/>
      </c>
      <c r="S28" s="84" t="str">
        <f ca="1">IF($B28&lt;'Site Setup'!$B$11,"",IFERROR((S55)/$B55,0))</f>
        <v/>
      </c>
      <c r="T28" s="84" t="str">
        <f ca="1">IF($B28&lt;'Site Setup'!$B$11,"",IFERROR((T55)/$B55,0))</f>
        <v/>
      </c>
      <c r="U28" s="84" t="str">
        <f ca="1">IF($B28&lt;'Site Setup'!$B$11,"",IFERROR((U55)/$B55,0))</f>
        <v/>
      </c>
      <c r="V28" s="84" t="str">
        <f ca="1">IF($B28&lt;'Site Setup'!$B$11,"",IFERROR((V55)/$B55,0))</f>
        <v/>
      </c>
      <c r="W28" s="84" t="str">
        <f ca="1">IF($B28&lt;'Site Setup'!$B$11,"",IFERROR((W55)/$B55,0))</f>
        <v/>
      </c>
      <c r="X28" s="84" t="str">
        <f ca="1">IF($B28&lt;'Site Setup'!$B$11,"",IFERROR((X55)/$B55,0))</f>
        <v/>
      </c>
      <c r="Y28" s="84" t="str">
        <f ca="1">IF($B28&lt;'Site Setup'!$B$11,"",IFERROR((Y55)/$B55,0))</f>
        <v/>
      </c>
      <c r="Z28" s="84" t="str">
        <f ca="1">IF($B28&lt;'Site Setup'!$B$11,"",IFERROR((Z55)/$B55,0))</f>
        <v/>
      </c>
      <c r="AA28" s="84" t="str">
        <f ca="1">IF($B28&lt;'Site Setup'!$B$11,"",IFERROR((AA55)/$B55,0))</f>
        <v/>
      </c>
      <c r="AB28" s="84" t="str">
        <f ca="1">IF($B28&lt;'Site Setup'!$B$11,"",IFERROR((AB55)/$B55,0))</f>
        <v/>
      </c>
      <c r="AC28" s="84" t="str">
        <f ca="1">IF($B28&lt;'Site Setup'!$B$11,"",IFERROR((AC55)/$B55,0))</f>
        <v/>
      </c>
      <c r="AD28" s="84" t="str">
        <f ca="1">IF($B28&lt;'Site Setup'!$B$11,"",IFERROR((AD55)/$B55,0))</f>
        <v/>
      </c>
      <c r="AE28" s="84" t="str">
        <f ca="1">IF($B28&lt;'Site Setup'!$B$11,"",IFERROR((AE55)/$B55,0))</f>
        <v/>
      </c>
      <c r="AF28" s="84" t="str">
        <f ca="1">IF($B28&lt;'Site Setup'!$B$11,"",IFERROR((AF55)/$B55,0))</f>
        <v/>
      </c>
      <c r="AG28" s="84" t="str">
        <f ca="1">IF($B28&lt;'Site Setup'!$B$11,"",IFERROR((AG55)/$B55,0))</f>
        <v/>
      </c>
      <c r="AH28" s="84" t="str">
        <f ca="1">IF($B28&lt;'Site Setup'!$B$11,"",IFERROR((AH55)/$B55,0))</f>
        <v/>
      </c>
      <c r="AI28" s="84" t="str">
        <f ca="1">IF($B28&lt;'Site Setup'!$B$11,"",IFERROR((AI55)/$B55,0))</f>
        <v/>
      </c>
      <c r="AJ28" s="84" t="str">
        <f ca="1">IF($B28&lt;'Site Setup'!$B$11,"",IFERROR((AJ55)/$B55,0))</f>
        <v/>
      </c>
      <c r="AK28" s="84" t="str">
        <f ca="1">IF($B28&lt;'Site Setup'!$B$11,"",IFERROR((AK55)/$B55,0))</f>
        <v/>
      </c>
      <c r="AL28" s="84" t="str">
        <f ca="1">IF($B28&lt;'Site Setup'!$B$11,"",IFERROR((AL55)/$B55,0))</f>
        <v/>
      </c>
      <c r="AM28" s="84" t="str">
        <f ca="1">IF($B28&lt;'Site Setup'!$B$11,"",IFERROR((AM55)/$B55,0))</f>
        <v/>
      </c>
      <c r="AN28" s="84" t="str">
        <f ca="1">IF($B28&lt;'Site Setup'!$B$11,"",IFERROR((AN55)/$B55,0))</f>
        <v/>
      </c>
      <c r="AO28" s="86">
        <f>'Site Setup'!D54</f>
        <v>0</v>
      </c>
      <c r="AP28" s="486"/>
    </row>
    <row r="29" spans="1:42" ht="16.5" thickBot="1" x14ac:dyDescent="0.3">
      <c r="A29" s="82" t="str">
        <f ca="1">IF('Site Setup'!$B55 = "N/A","N/A",'Site Setup'!$E55)</f>
        <v>N/A</v>
      </c>
      <c r="B29" s="83">
        <f t="shared" ca="1" si="6"/>
        <v>0</v>
      </c>
      <c r="C29" s="84" t="str">
        <f ca="1">IF($B29&lt;'Site Setup'!$B$11,"",IFERROR((C56)/$B56,0))</f>
        <v/>
      </c>
      <c r="D29" s="84" t="str">
        <f ca="1">IF($B29&lt;'Site Setup'!$B$11,"",IFERROR((D56)/$B56,0))</f>
        <v/>
      </c>
      <c r="E29" s="84" t="str">
        <f ca="1">IF($B29&lt;'Site Setup'!$B$11,"",IFERROR((E56)/$B56,0))</f>
        <v/>
      </c>
      <c r="F29" s="84" t="str">
        <f ca="1">IF($B29&lt;'Site Setup'!$B$11,"",IFERROR((F56)/$B56,0))</f>
        <v/>
      </c>
      <c r="G29" s="84" t="str">
        <f ca="1">IF($B29&lt;'Site Setup'!$B$11,"",IFERROR((G56)/$B56,0))</f>
        <v/>
      </c>
      <c r="H29" s="84" t="str">
        <f ca="1">IF($B29&lt;'Site Setup'!$B$11,"",IFERROR((H56)/$B56,0))</f>
        <v/>
      </c>
      <c r="I29" s="84" t="str">
        <f ca="1">IF($B29&lt;'Site Setup'!$B$11,"",IFERROR((I56)/$B56,0))</f>
        <v/>
      </c>
      <c r="J29" s="84" t="str">
        <f ca="1">IF($B29&lt;'Site Setup'!$B$11,"",IFERROR((J56)/$B56,0))</f>
        <v/>
      </c>
      <c r="K29" s="84" t="str">
        <f ca="1">IF($B29&lt;'Site Setup'!$B$11,"",IFERROR((K56)/$B56,0))</f>
        <v/>
      </c>
      <c r="L29" s="84" t="str">
        <f ca="1">IF($B29&lt;'Site Setup'!$B$11,"",IFERROR((L56)/$B56,0))</f>
        <v/>
      </c>
      <c r="M29" s="84" t="str">
        <f ca="1">IF($B29&lt;'Site Setup'!$B$11,"",IFERROR((M56)/$B56,0))</f>
        <v/>
      </c>
      <c r="N29" s="84" t="str">
        <f ca="1">IF($B29&lt;'Site Setup'!$B$11,"",IFERROR((N56)/$B56,0))</f>
        <v/>
      </c>
      <c r="O29" s="84" t="str">
        <f ca="1">IF($B29&lt;'Site Setup'!$B$11,"",IFERROR((O56)/$B56,0))</f>
        <v/>
      </c>
      <c r="P29" s="84" t="str">
        <f ca="1">IF($B29&lt;'Site Setup'!$B$11,"",IFERROR((P56)/$B56,0))</f>
        <v/>
      </c>
      <c r="Q29" s="84" t="str">
        <f ca="1">IF($B29&lt;'Site Setup'!$B$11,"",IFERROR((Q56)/$B56,0))</f>
        <v/>
      </c>
      <c r="R29" s="84" t="str">
        <f ca="1">IF($B29&lt;'Site Setup'!$B$11,"",IFERROR((R56)/$B56,0))</f>
        <v/>
      </c>
      <c r="S29" s="84" t="str">
        <f ca="1">IF($B29&lt;'Site Setup'!$B$11,"",IFERROR((S56)/$B56,0))</f>
        <v/>
      </c>
      <c r="T29" s="84" t="str">
        <f ca="1">IF($B29&lt;'Site Setup'!$B$11,"",IFERROR((T56)/$B56,0))</f>
        <v/>
      </c>
      <c r="U29" s="84" t="str">
        <f ca="1">IF($B29&lt;'Site Setup'!$B$11,"",IFERROR((U56)/$B56,0))</f>
        <v/>
      </c>
      <c r="V29" s="84" t="str">
        <f ca="1">IF($B29&lt;'Site Setup'!$B$11,"",IFERROR((V56)/$B56,0))</f>
        <v/>
      </c>
      <c r="W29" s="84" t="str">
        <f ca="1">IF($B29&lt;'Site Setup'!$B$11,"",IFERROR((W56)/$B56,0))</f>
        <v/>
      </c>
      <c r="X29" s="84" t="str">
        <f ca="1">IF($B29&lt;'Site Setup'!$B$11,"",IFERROR((X56)/$B56,0))</f>
        <v/>
      </c>
      <c r="Y29" s="84" t="str">
        <f ca="1">IF($B29&lt;'Site Setup'!$B$11,"",IFERROR((Y56)/$B56,0))</f>
        <v/>
      </c>
      <c r="Z29" s="84" t="str">
        <f ca="1">IF($B29&lt;'Site Setup'!$B$11,"",IFERROR((Z56)/$B56,0))</f>
        <v/>
      </c>
      <c r="AA29" s="84" t="str">
        <f ca="1">IF($B29&lt;'Site Setup'!$B$11,"",IFERROR((AA56)/$B56,0))</f>
        <v/>
      </c>
      <c r="AB29" s="84" t="str">
        <f ca="1">IF($B29&lt;'Site Setup'!$B$11,"",IFERROR((AB56)/$B56,0))</f>
        <v/>
      </c>
      <c r="AC29" s="84" t="str">
        <f ca="1">IF($B29&lt;'Site Setup'!$B$11,"",IFERROR((AC56)/$B56,0))</f>
        <v/>
      </c>
      <c r="AD29" s="84" t="str">
        <f ca="1">IF($B29&lt;'Site Setup'!$B$11,"",IFERROR((AD56)/$B56,0))</f>
        <v/>
      </c>
      <c r="AE29" s="84" t="str">
        <f ca="1">IF($B29&lt;'Site Setup'!$B$11,"",IFERROR((AE56)/$B56,0))</f>
        <v/>
      </c>
      <c r="AF29" s="84" t="str">
        <f ca="1">IF($B29&lt;'Site Setup'!$B$11,"",IFERROR((AF56)/$B56,0))</f>
        <v/>
      </c>
      <c r="AG29" s="84" t="str">
        <f ca="1">IF($B29&lt;'Site Setup'!$B$11,"",IFERROR((AG56)/$B56,0))</f>
        <v/>
      </c>
      <c r="AH29" s="84" t="str">
        <f ca="1">IF($B29&lt;'Site Setup'!$B$11,"",IFERROR((AH56)/$B56,0))</f>
        <v/>
      </c>
      <c r="AI29" s="84" t="str">
        <f ca="1">IF($B29&lt;'Site Setup'!$B$11,"",IFERROR((AI56)/$B56,0))</f>
        <v/>
      </c>
      <c r="AJ29" s="84" t="str">
        <f ca="1">IF($B29&lt;'Site Setup'!$B$11,"",IFERROR((AJ56)/$B56,0))</f>
        <v/>
      </c>
      <c r="AK29" s="84" t="str">
        <f ca="1">IF($B29&lt;'Site Setup'!$B$11,"",IFERROR((AK56)/$B56,0))</f>
        <v/>
      </c>
      <c r="AL29" s="84" t="str">
        <f ca="1">IF($B29&lt;'Site Setup'!$B$11,"",IFERROR((AL56)/$B56,0))</f>
        <v/>
      </c>
      <c r="AM29" s="84" t="str">
        <f ca="1">IF($B29&lt;'Site Setup'!$B$11,"",IFERROR((AM56)/$B56,0))</f>
        <v/>
      </c>
      <c r="AN29" s="84" t="str">
        <f ca="1">IF($B29&lt;'Site Setup'!$B$11,"",IFERROR((AN56)/$B56,0))</f>
        <v/>
      </c>
      <c r="AO29" s="86">
        <f>'Site Setup'!D55</f>
        <v>0</v>
      </c>
      <c r="AP29" s="486"/>
    </row>
    <row r="30" spans="1:42" ht="16.5" thickBot="1" x14ac:dyDescent="0.3">
      <c r="A30" s="82" t="str">
        <f ca="1">IF('Site Setup'!$B56 = "N/A","N/A",'Site Setup'!$E56)</f>
        <v>N/A</v>
      </c>
      <c r="B30" s="83">
        <f t="shared" ca="1" si="6"/>
        <v>0</v>
      </c>
      <c r="C30" s="84" t="str">
        <f ca="1">IF($B30&lt;'Site Setup'!$B$11,"",IFERROR((C57)/$B57,0))</f>
        <v/>
      </c>
      <c r="D30" s="84" t="str">
        <f ca="1">IF($B30&lt;'Site Setup'!$B$11,"",IFERROR((D57)/$B57,0))</f>
        <v/>
      </c>
      <c r="E30" s="84" t="str">
        <f ca="1">IF($B30&lt;'Site Setup'!$B$11,"",IFERROR((E57)/$B57,0))</f>
        <v/>
      </c>
      <c r="F30" s="84" t="str">
        <f ca="1">IF($B30&lt;'Site Setup'!$B$11,"",IFERROR((F57)/$B57,0))</f>
        <v/>
      </c>
      <c r="G30" s="84" t="str">
        <f ca="1">IF($B30&lt;'Site Setup'!$B$11,"",IFERROR((G57)/$B57,0))</f>
        <v/>
      </c>
      <c r="H30" s="84" t="str">
        <f ca="1">IF($B30&lt;'Site Setup'!$B$11,"",IFERROR((H57)/$B57,0))</f>
        <v/>
      </c>
      <c r="I30" s="84" t="str">
        <f ca="1">IF($B30&lt;'Site Setup'!$B$11,"",IFERROR((I57)/$B57,0))</f>
        <v/>
      </c>
      <c r="J30" s="84" t="str">
        <f ca="1">IF($B30&lt;'Site Setup'!$B$11,"",IFERROR((J57)/$B57,0))</f>
        <v/>
      </c>
      <c r="K30" s="84" t="str">
        <f ca="1">IF($B30&lt;'Site Setup'!$B$11,"",IFERROR((K57)/$B57,0))</f>
        <v/>
      </c>
      <c r="L30" s="84" t="str">
        <f ca="1">IF($B30&lt;'Site Setup'!$B$11,"",IFERROR((L57)/$B57,0))</f>
        <v/>
      </c>
      <c r="M30" s="84" t="str">
        <f ca="1">IF($B30&lt;'Site Setup'!$B$11,"",IFERROR((M57)/$B57,0))</f>
        <v/>
      </c>
      <c r="N30" s="84" t="str">
        <f ca="1">IF($B30&lt;'Site Setup'!$B$11,"",IFERROR((N57)/$B57,0))</f>
        <v/>
      </c>
      <c r="O30" s="84" t="str">
        <f ca="1">IF($B30&lt;'Site Setup'!$B$11,"",IFERROR((O57)/$B57,0))</f>
        <v/>
      </c>
      <c r="P30" s="84" t="str">
        <f ca="1">IF($B30&lt;'Site Setup'!$B$11,"",IFERROR((P57)/$B57,0))</f>
        <v/>
      </c>
      <c r="Q30" s="84" t="str">
        <f ca="1">IF($B30&lt;'Site Setup'!$B$11,"",IFERROR((Q57)/$B57,0))</f>
        <v/>
      </c>
      <c r="R30" s="84" t="str">
        <f ca="1">IF($B30&lt;'Site Setup'!$B$11,"",IFERROR((R57)/$B57,0))</f>
        <v/>
      </c>
      <c r="S30" s="84" t="str">
        <f ca="1">IF($B30&lt;'Site Setup'!$B$11,"",IFERROR((S57)/$B57,0))</f>
        <v/>
      </c>
      <c r="T30" s="84" t="str">
        <f ca="1">IF($B30&lt;'Site Setup'!$B$11,"",IFERROR((T57)/$B57,0))</f>
        <v/>
      </c>
      <c r="U30" s="84" t="str">
        <f ca="1">IF($B30&lt;'Site Setup'!$B$11,"",IFERROR((U57)/$B57,0))</f>
        <v/>
      </c>
      <c r="V30" s="84" t="str">
        <f ca="1">IF($B30&lt;'Site Setup'!$B$11,"",IFERROR((V57)/$B57,0))</f>
        <v/>
      </c>
      <c r="W30" s="84" t="str">
        <f ca="1">IF($B30&lt;'Site Setup'!$B$11,"",IFERROR((W57)/$B57,0))</f>
        <v/>
      </c>
      <c r="X30" s="84" t="str">
        <f ca="1">IF($B30&lt;'Site Setup'!$B$11,"",IFERROR((X57)/$B57,0))</f>
        <v/>
      </c>
      <c r="Y30" s="84" t="str">
        <f ca="1">IF($B30&lt;'Site Setup'!$B$11,"",IFERROR((Y57)/$B57,0))</f>
        <v/>
      </c>
      <c r="Z30" s="84" t="str">
        <f ca="1">IF($B30&lt;'Site Setup'!$B$11,"",IFERROR((Z57)/$B57,0))</f>
        <v/>
      </c>
      <c r="AA30" s="84" t="str">
        <f ca="1">IF($B30&lt;'Site Setup'!$B$11,"",IFERROR((AA57)/$B57,0))</f>
        <v/>
      </c>
      <c r="AB30" s="84" t="str">
        <f ca="1">IF($B30&lt;'Site Setup'!$B$11,"",IFERROR((AB57)/$B57,0))</f>
        <v/>
      </c>
      <c r="AC30" s="84" t="str">
        <f ca="1">IF($B30&lt;'Site Setup'!$B$11,"",IFERROR((AC57)/$B57,0))</f>
        <v/>
      </c>
      <c r="AD30" s="84" t="str">
        <f ca="1">IF($B30&lt;'Site Setup'!$B$11,"",IFERROR((AD57)/$B57,0))</f>
        <v/>
      </c>
      <c r="AE30" s="84" t="str">
        <f ca="1">IF($B30&lt;'Site Setup'!$B$11,"",IFERROR((AE57)/$B57,0))</f>
        <v/>
      </c>
      <c r="AF30" s="84" t="str">
        <f ca="1">IF($B30&lt;'Site Setup'!$B$11,"",IFERROR((AF57)/$B57,0))</f>
        <v/>
      </c>
      <c r="AG30" s="84" t="str">
        <f ca="1">IF($B30&lt;'Site Setup'!$B$11,"",IFERROR((AG57)/$B57,0))</f>
        <v/>
      </c>
      <c r="AH30" s="84" t="str">
        <f ca="1">IF($B30&lt;'Site Setup'!$B$11,"",IFERROR((AH57)/$B57,0))</f>
        <v/>
      </c>
      <c r="AI30" s="84" t="str">
        <f ca="1">IF($B30&lt;'Site Setup'!$B$11,"",IFERROR((AI57)/$B57,0))</f>
        <v/>
      </c>
      <c r="AJ30" s="84" t="str">
        <f ca="1">IF($B30&lt;'Site Setup'!$B$11,"",IFERROR((AJ57)/$B57,0))</f>
        <v/>
      </c>
      <c r="AK30" s="84" t="str">
        <f ca="1">IF($B30&lt;'Site Setup'!$B$11,"",IFERROR((AK57)/$B57,0))</f>
        <v/>
      </c>
      <c r="AL30" s="84" t="str">
        <f ca="1">IF($B30&lt;'Site Setup'!$B$11,"",IFERROR((AL57)/$B57,0))</f>
        <v/>
      </c>
      <c r="AM30" s="84" t="str">
        <f ca="1">IF($B30&lt;'Site Setup'!$B$11,"",IFERROR((AM57)/$B57,0))</f>
        <v/>
      </c>
      <c r="AN30" s="84" t="str">
        <f ca="1">IF($B30&lt;'Site Setup'!$B$11,"",IFERROR((AN57)/$B57,0))</f>
        <v/>
      </c>
      <c r="AO30" s="86">
        <f>'Site Setup'!D56</f>
        <v>0</v>
      </c>
      <c r="AP30" s="486"/>
    </row>
    <row r="31" spans="1:42" ht="16.5" thickBot="1" x14ac:dyDescent="0.3">
      <c r="A31" s="82" t="str">
        <f ca="1">IF('Site Setup'!$B57 = "N/A","N/A",'Site Setup'!$E57)</f>
        <v>N/A</v>
      </c>
      <c r="B31" s="83">
        <f t="shared" ca="1" si="6"/>
        <v>0</v>
      </c>
      <c r="C31" s="84" t="str">
        <f ca="1">IF($B31&lt;'Site Setup'!$B$11,"",IFERROR((C58)/$B58,0))</f>
        <v/>
      </c>
      <c r="D31" s="84" t="str">
        <f ca="1">IF($B31&lt;'Site Setup'!$B$11,"",IFERROR((D58)/$B58,0))</f>
        <v/>
      </c>
      <c r="E31" s="84" t="str">
        <f ca="1">IF($B31&lt;'Site Setup'!$B$11,"",IFERROR((E58)/$B58,0))</f>
        <v/>
      </c>
      <c r="F31" s="84" t="str">
        <f ca="1">IF($B31&lt;'Site Setup'!$B$11,"",IFERROR((F58)/$B58,0))</f>
        <v/>
      </c>
      <c r="G31" s="84" t="str">
        <f ca="1">IF($B31&lt;'Site Setup'!$B$11,"",IFERROR((G58)/$B58,0))</f>
        <v/>
      </c>
      <c r="H31" s="84" t="str">
        <f ca="1">IF($B31&lt;'Site Setup'!$B$11,"",IFERROR((H58)/$B58,0))</f>
        <v/>
      </c>
      <c r="I31" s="84" t="str">
        <f ca="1">IF($B31&lt;'Site Setup'!$B$11,"",IFERROR((I58)/$B58,0))</f>
        <v/>
      </c>
      <c r="J31" s="84" t="str">
        <f ca="1">IF($B31&lt;'Site Setup'!$B$11,"",IFERROR((J58)/$B58,0))</f>
        <v/>
      </c>
      <c r="K31" s="84" t="str">
        <f ca="1">IF($B31&lt;'Site Setup'!$B$11,"",IFERROR((K58)/$B58,0))</f>
        <v/>
      </c>
      <c r="L31" s="84" t="str">
        <f ca="1">IF($B31&lt;'Site Setup'!$B$11,"",IFERROR((L58)/$B58,0))</f>
        <v/>
      </c>
      <c r="M31" s="84" t="str">
        <f ca="1">IF($B31&lt;'Site Setup'!$B$11,"",IFERROR((M58)/$B58,0))</f>
        <v/>
      </c>
      <c r="N31" s="84" t="str">
        <f ca="1">IF($B31&lt;'Site Setup'!$B$11,"",IFERROR((N58)/$B58,0))</f>
        <v/>
      </c>
      <c r="O31" s="84" t="str">
        <f ca="1">IF($B31&lt;'Site Setup'!$B$11,"",IFERROR((O58)/$B58,0))</f>
        <v/>
      </c>
      <c r="P31" s="84" t="str">
        <f ca="1">IF($B31&lt;'Site Setup'!$B$11,"",IFERROR((P58)/$B58,0))</f>
        <v/>
      </c>
      <c r="Q31" s="84" t="str">
        <f ca="1">IF($B31&lt;'Site Setup'!$B$11,"",IFERROR((Q58)/$B58,0))</f>
        <v/>
      </c>
      <c r="R31" s="84" t="str">
        <f ca="1">IF($B31&lt;'Site Setup'!$B$11,"",IFERROR((R58)/$B58,0))</f>
        <v/>
      </c>
      <c r="S31" s="84" t="str">
        <f ca="1">IF($B31&lt;'Site Setup'!$B$11,"",IFERROR((S58)/$B58,0))</f>
        <v/>
      </c>
      <c r="T31" s="84" t="str">
        <f ca="1">IF($B31&lt;'Site Setup'!$B$11,"",IFERROR((T58)/$B58,0))</f>
        <v/>
      </c>
      <c r="U31" s="84" t="str">
        <f ca="1">IF($B31&lt;'Site Setup'!$B$11,"",IFERROR((U58)/$B58,0))</f>
        <v/>
      </c>
      <c r="V31" s="84" t="str">
        <f ca="1">IF($B31&lt;'Site Setup'!$B$11,"",IFERROR((V58)/$B58,0))</f>
        <v/>
      </c>
      <c r="W31" s="84" t="str">
        <f ca="1">IF($B31&lt;'Site Setup'!$B$11,"",IFERROR((W58)/$B58,0))</f>
        <v/>
      </c>
      <c r="X31" s="84" t="str">
        <f ca="1">IF($B31&lt;'Site Setup'!$B$11,"",IFERROR((X58)/$B58,0))</f>
        <v/>
      </c>
      <c r="Y31" s="84" t="str">
        <f ca="1">IF($B31&lt;'Site Setup'!$B$11,"",IFERROR((Y58)/$B58,0))</f>
        <v/>
      </c>
      <c r="Z31" s="84" t="str">
        <f ca="1">IF($B31&lt;'Site Setup'!$B$11,"",IFERROR((Z58)/$B58,0))</f>
        <v/>
      </c>
      <c r="AA31" s="84" t="str">
        <f ca="1">IF($B31&lt;'Site Setup'!$B$11,"",IFERROR((AA58)/$B58,0))</f>
        <v/>
      </c>
      <c r="AB31" s="84" t="str">
        <f ca="1">IF($B31&lt;'Site Setup'!$B$11,"",IFERROR((AB58)/$B58,0))</f>
        <v/>
      </c>
      <c r="AC31" s="84" t="str">
        <f ca="1">IF($B31&lt;'Site Setup'!$B$11,"",IFERROR((AC58)/$B58,0))</f>
        <v/>
      </c>
      <c r="AD31" s="84" t="str">
        <f ca="1">IF($B31&lt;'Site Setup'!$B$11,"",IFERROR((AD58)/$B58,0))</f>
        <v/>
      </c>
      <c r="AE31" s="84" t="str">
        <f ca="1">IF($B31&lt;'Site Setup'!$B$11,"",IFERROR((AE58)/$B58,0))</f>
        <v/>
      </c>
      <c r="AF31" s="84" t="str">
        <f ca="1">IF($B31&lt;'Site Setup'!$B$11,"",IFERROR((AF58)/$B58,0))</f>
        <v/>
      </c>
      <c r="AG31" s="84" t="str">
        <f ca="1">IF($B31&lt;'Site Setup'!$B$11,"",IFERROR((AG58)/$B58,0))</f>
        <v/>
      </c>
      <c r="AH31" s="84" t="str">
        <f ca="1">IF($B31&lt;'Site Setup'!$B$11,"",IFERROR((AH58)/$B58,0))</f>
        <v/>
      </c>
      <c r="AI31" s="84" t="str">
        <f ca="1">IF($B31&lt;'Site Setup'!$B$11,"",IFERROR((AI58)/$B58,0))</f>
        <v/>
      </c>
      <c r="AJ31" s="84" t="str">
        <f ca="1">IF($B31&lt;'Site Setup'!$B$11,"",IFERROR((AJ58)/$B58,0))</f>
        <v/>
      </c>
      <c r="AK31" s="84" t="str">
        <f ca="1">IF($B31&lt;'Site Setup'!$B$11,"",IFERROR((AK58)/$B58,0))</f>
        <v/>
      </c>
      <c r="AL31" s="84" t="str">
        <f ca="1">IF($B31&lt;'Site Setup'!$B$11,"",IFERROR((AL58)/$B58,0))</f>
        <v/>
      </c>
      <c r="AM31" s="84" t="str">
        <f ca="1">IF($B31&lt;'Site Setup'!$B$11,"",IFERROR((AM58)/$B58,0))</f>
        <v/>
      </c>
      <c r="AN31" s="84" t="str">
        <f ca="1">IF($B31&lt;'Site Setup'!$B$11,"",IFERROR((AN58)/$B58,0))</f>
        <v/>
      </c>
      <c r="AO31" s="86">
        <f>'Site Setup'!D57</f>
        <v>0</v>
      </c>
      <c r="AP31" s="486"/>
    </row>
    <row r="32" spans="1:42" ht="16.5" thickBot="1" x14ac:dyDescent="0.3">
      <c r="A32" s="82" t="str">
        <f ca="1">IF('Site Setup'!$B58 = "N/A","N/A",'Site Setup'!$E58)</f>
        <v>N/A</v>
      </c>
      <c r="B32" s="83">
        <f t="shared" ca="1" si="6"/>
        <v>0</v>
      </c>
      <c r="C32" s="137" t="str">
        <f ca="1">IF($B32&lt;'Site Setup'!$B$11,"",IFERROR((C59)/$B59,0))</f>
        <v/>
      </c>
      <c r="D32" s="137" t="str">
        <f ca="1">IF($B32&lt;'Site Setup'!$B$11,"",IFERROR((D59)/$B59,0))</f>
        <v/>
      </c>
      <c r="E32" s="137" t="str">
        <f ca="1">IF($B32&lt;'Site Setup'!$B$11,"",IFERROR((E59)/$B59,0))</f>
        <v/>
      </c>
      <c r="F32" s="137" t="str">
        <f ca="1">IF($B32&lt;'Site Setup'!$B$11,"",IFERROR((F59)/$B59,0))</f>
        <v/>
      </c>
      <c r="G32" s="137" t="str">
        <f ca="1">IF($B32&lt;'Site Setup'!$B$11,"",IFERROR((G59)/$B59,0))</f>
        <v/>
      </c>
      <c r="H32" s="137" t="str">
        <f ca="1">IF($B32&lt;'Site Setup'!$B$11,"",IFERROR((H59)/$B59,0))</f>
        <v/>
      </c>
      <c r="I32" s="137" t="str">
        <f ca="1">IF($B32&lt;'Site Setup'!$B$11,"",IFERROR((I59)/$B59,0))</f>
        <v/>
      </c>
      <c r="J32" s="137" t="str">
        <f ca="1">IF($B32&lt;'Site Setup'!$B$11,"",IFERROR((J59)/$B59,0))</f>
        <v/>
      </c>
      <c r="K32" s="137" t="str">
        <f ca="1">IF($B32&lt;'Site Setup'!$B$11,"",IFERROR((K59)/$B59,0))</f>
        <v/>
      </c>
      <c r="L32" s="137" t="str">
        <f ca="1">IF($B32&lt;'Site Setup'!$B$11,"",IFERROR((L59)/$B59,0))</f>
        <v/>
      </c>
      <c r="M32" s="137" t="str">
        <f ca="1">IF($B32&lt;'Site Setup'!$B$11,"",IFERROR((M59)/$B59,0))</f>
        <v/>
      </c>
      <c r="N32" s="137" t="str">
        <f ca="1">IF($B32&lt;'Site Setup'!$B$11,"",IFERROR((N59)/$B59,0))</f>
        <v/>
      </c>
      <c r="O32" s="137" t="str">
        <f ca="1">IF($B32&lt;'Site Setup'!$B$11,"",IFERROR((O59)/$B59,0))</f>
        <v/>
      </c>
      <c r="P32" s="137" t="str">
        <f ca="1">IF($B32&lt;'Site Setup'!$B$11,"",IFERROR((P59)/$B59,0))</f>
        <v/>
      </c>
      <c r="Q32" s="137" t="str">
        <f ca="1">IF($B32&lt;'Site Setup'!$B$11,"",IFERROR((Q59)/$B59,0))</f>
        <v/>
      </c>
      <c r="R32" s="137" t="str">
        <f ca="1">IF($B32&lt;'Site Setup'!$B$11,"",IFERROR((R59)/$B59,0))</f>
        <v/>
      </c>
      <c r="S32" s="137" t="str">
        <f ca="1">IF($B32&lt;'Site Setup'!$B$11,"",IFERROR((S59)/$B59,0))</f>
        <v/>
      </c>
      <c r="T32" s="137" t="str">
        <f ca="1">IF($B32&lt;'Site Setup'!$B$11,"",IFERROR((T59)/$B59,0))</f>
        <v/>
      </c>
      <c r="U32" s="137" t="str">
        <f ca="1">IF($B32&lt;'Site Setup'!$B$11,"",IFERROR((U59)/$B59,0))</f>
        <v/>
      </c>
      <c r="V32" s="137" t="str">
        <f ca="1">IF($B32&lt;'Site Setup'!$B$11,"",IFERROR((V59)/$B59,0))</f>
        <v/>
      </c>
      <c r="W32" s="137" t="str">
        <f ca="1">IF($B32&lt;'Site Setup'!$B$11,"",IFERROR((W59)/$B59,0))</f>
        <v/>
      </c>
      <c r="X32" s="137" t="str">
        <f ca="1">IF($B32&lt;'Site Setup'!$B$11,"",IFERROR((X59)/$B59,0))</f>
        <v/>
      </c>
      <c r="Y32" s="137" t="str">
        <f ca="1">IF($B32&lt;'Site Setup'!$B$11,"",IFERROR((Y59)/$B59,0))</f>
        <v/>
      </c>
      <c r="Z32" s="137" t="str">
        <f ca="1">IF($B32&lt;'Site Setup'!$B$11,"",IFERROR((Z59)/$B59,0))</f>
        <v/>
      </c>
      <c r="AA32" s="137" t="str">
        <f ca="1">IF($B32&lt;'Site Setup'!$B$11,"",IFERROR((AA59)/$B59,0))</f>
        <v/>
      </c>
      <c r="AB32" s="137" t="str">
        <f ca="1">IF($B32&lt;'Site Setup'!$B$11,"",IFERROR((AB59)/$B59,0))</f>
        <v/>
      </c>
      <c r="AC32" s="137" t="str">
        <f ca="1">IF($B32&lt;'Site Setup'!$B$11,"",IFERROR((AC59)/$B59,0))</f>
        <v/>
      </c>
      <c r="AD32" s="137" t="str">
        <f ca="1">IF($B32&lt;'Site Setup'!$B$11,"",IFERROR((AD59)/$B59,0))</f>
        <v/>
      </c>
      <c r="AE32" s="137" t="str">
        <f ca="1">IF($B32&lt;'Site Setup'!$B$11,"",IFERROR((AE59)/$B59,0))</f>
        <v/>
      </c>
      <c r="AF32" s="137" t="str">
        <f ca="1">IF($B32&lt;'Site Setup'!$B$11,"",IFERROR((AF59)/$B59,0))</f>
        <v/>
      </c>
      <c r="AG32" s="137" t="str">
        <f ca="1">IF($B32&lt;'Site Setup'!$B$11,"",IFERROR((AG59)/$B59,0))</f>
        <v/>
      </c>
      <c r="AH32" s="137" t="str">
        <f ca="1">IF($B32&lt;'Site Setup'!$B$11,"",IFERROR((AH59)/$B59,0))</f>
        <v/>
      </c>
      <c r="AI32" s="137" t="str">
        <f ca="1">IF($B32&lt;'Site Setup'!$B$11,"",IFERROR((AI59)/$B59,0))</f>
        <v/>
      </c>
      <c r="AJ32" s="137" t="str">
        <f ca="1">IF($B32&lt;'Site Setup'!$B$11,"",IFERROR((AJ59)/$B59,0))</f>
        <v/>
      </c>
      <c r="AK32" s="137" t="str">
        <f ca="1">IF($B32&lt;'Site Setup'!$B$11,"",IFERROR((AK59)/$B59,0))</f>
        <v/>
      </c>
      <c r="AL32" s="137" t="str">
        <f ca="1">IF($B32&lt;'Site Setup'!$B$11,"",IFERROR((AL59)/$B59,0))</f>
        <v/>
      </c>
      <c r="AM32" s="137" t="str">
        <f ca="1">IF($B32&lt;'Site Setup'!$B$11,"",IFERROR((AM59)/$B59,0))</f>
        <v/>
      </c>
      <c r="AN32" s="137" t="str">
        <f ca="1">IF($B32&lt;'Site Setup'!$B$11,"",IFERROR((AN59)/$B59,0))</f>
        <v/>
      </c>
      <c r="AO32" s="86">
        <f>'Site Setup'!D58</f>
        <v>0</v>
      </c>
      <c r="AP32" s="486"/>
    </row>
    <row r="33" spans="1:45" ht="17.25" thickTop="1" thickBot="1" x14ac:dyDescent="0.3">
      <c r="A33" s="87" t="s">
        <v>18</v>
      </c>
      <c r="B33" s="88">
        <f ca="1">SUM(B13:B32)</f>
        <v>0</v>
      </c>
      <c r="C33" s="540" t="e">
        <f ca="1">C60/$B$60</f>
        <v>#DIV/0!</v>
      </c>
      <c r="D33" s="541" t="e">
        <f t="shared" ref="D33:AL33" ca="1" si="7">D60/$B$60</f>
        <v>#DIV/0!</v>
      </c>
      <c r="E33" s="541" t="e">
        <f t="shared" ca="1" si="7"/>
        <v>#DIV/0!</v>
      </c>
      <c r="F33" s="541" t="e">
        <f t="shared" ca="1" si="7"/>
        <v>#DIV/0!</v>
      </c>
      <c r="G33" s="541" t="e">
        <f t="shared" ca="1" si="7"/>
        <v>#DIV/0!</v>
      </c>
      <c r="H33" s="541" t="e">
        <f t="shared" ca="1" si="7"/>
        <v>#DIV/0!</v>
      </c>
      <c r="I33" s="541" t="e">
        <f t="shared" ca="1" si="7"/>
        <v>#DIV/0!</v>
      </c>
      <c r="J33" s="541" t="e">
        <f t="shared" ca="1" si="7"/>
        <v>#DIV/0!</v>
      </c>
      <c r="K33" s="541" t="e">
        <f t="shared" ca="1" si="7"/>
        <v>#DIV/0!</v>
      </c>
      <c r="L33" s="541" t="e">
        <f t="shared" ca="1" si="7"/>
        <v>#DIV/0!</v>
      </c>
      <c r="M33" s="541" t="e">
        <f t="shared" ca="1" si="7"/>
        <v>#DIV/0!</v>
      </c>
      <c r="N33" s="541" t="e">
        <f t="shared" ca="1" si="7"/>
        <v>#DIV/0!</v>
      </c>
      <c r="O33" s="541" t="e">
        <f t="shared" ca="1" si="7"/>
        <v>#DIV/0!</v>
      </c>
      <c r="P33" s="541" t="e">
        <f t="shared" ca="1" si="7"/>
        <v>#DIV/0!</v>
      </c>
      <c r="Q33" s="541" t="e">
        <f t="shared" ca="1" si="7"/>
        <v>#DIV/0!</v>
      </c>
      <c r="R33" s="541" t="e">
        <f t="shared" ca="1" si="7"/>
        <v>#DIV/0!</v>
      </c>
      <c r="S33" s="541" t="e">
        <f t="shared" ca="1" si="7"/>
        <v>#DIV/0!</v>
      </c>
      <c r="T33" s="541" t="e">
        <f t="shared" ca="1" si="7"/>
        <v>#DIV/0!</v>
      </c>
      <c r="U33" s="541" t="e">
        <f t="shared" ca="1" si="7"/>
        <v>#DIV/0!</v>
      </c>
      <c r="V33" s="541" t="e">
        <f t="shared" ca="1" si="7"/>
        <v>#DIV/0!</v>
      </c>
      <c r="W33" s="541" t="e">
        <f t="shared" ca="1" si="7"/>
        <v>#DIV/0!</v>
      </c>
      <c r="X33" s="541" t="e">
        <f t="shared" ca="1" si="7"/>
        <v>#DIV/0!</v>
      </c>
      <c r="Y33" s="541" t="e">
        <f t="shared" ca="1" si="7"/>
        <v>#DIV/0!</v>
      </c>
      <c r="Z33" s="541" t="e">
        <f t="shared" ca="1" si="7"/>
        <v>#DIV/0!</v>
      </c>
      <c r="AA33" s="541" t="e">
        <f t="shared" ca="1" si="7"/>
        <v>#DIV/0!</v>
      </c>
      <c r="AB33" s="541" t="e">
        <f t="shared" ca="1" si="7"/>
        <v>#DIV/0!</v>
      </c>
      <c r="AC33" s="541" t="e">
        <f t="shared" ca="1" si="7"/>
        <v>#DIV/0!</v>
      </c>
      <c r="AD33" s="541" t="e">
        <f t="shared" ca="1" si="7"/>
        <v>#DIV/0!</v>
      </c>
      <c r="AE33" s="541" t="e">
        <f t="shared" ca="1" si="7"/>
        <v>#DIV/0!</v>
      </c>
      <c r="AF33" s="541" t="e">
        <f t="shared" ca="1" si="7"/>
        <v>#DIV/0!</v>
      </c>
      <c r="AG33" s="541" t="e">
        <f t="shared" ca="1" si="7"/>
        <v>#DIV/0!</v>
      </c>
      <c r="AH33" s="541" t="e">
        <f t="shared" ca="1" si="7"/>
        <v>#DIV/0!</v>
      </c>
      <c r="AI33" s="541" t="e">
        <f t="shared" ca="1" si="7"/>
        <v>#DIV/0!</v>
      </c>
      <c r="AJ33" s="541" t="e">
        <f t="shared" ca="1" si="7"/>
        <v>#DIV/0!</v>
      </c>
      <c r="AK33" s="541" t="e">
        <f t="shared" ca="1" si="7"/>
        <v>#DIV/0!</v>
      </c>
      <c r="AL33" s="541" t="e">
        <f t="shared" ca="1" si="7"/>
        <v>#DIV/0!</v>
      </c>
      <c r="AM33" s="541" t="e">
        <f t="shared" ref="AM33" ca="1" si="8">AM60/$B$60</f>
        <v>#DIV/0!</v>
      </c>
      <c r="AN33" s="542" t="e">
        <f ca="1">AN60/$B$60</f>
        <v>#DIV/0!</v>
      </c>
      <c r="AP33" s="486"/>
    </row>
    <row r="34" spans="1:45" ht="16.5" thickBot="1" x14ac:dyDescent="0.3">
      <c r="A34" s="90"/>
      <c r="B34" s="91" t="s">
        <v>11</v>
      </c>
      <c r="C34" s="171" t="str">
        <f>CONCATENATE("&lt; ",'Site Setup'!$K46*100,"%")</f>
        <v>&lt; 0.05%</v>
      </c>
      <c r="D34" s="171" t="str">
        <f>CONCATENATE("&lt; ",'Site Setup'!$K47*100,"%")</f>
        <v>&lt; 0.04%</v>
      </c>
      <c r="E34" s="171" t="str">
        <f>CONCATENATE("&lt; ",'Site Setup'!$K48*100,"%")</f>
        <v>&lt; 0.95%</v>
      </c>
      <c r="F34" s="168" t="str">
        <f>CONCATENATE("&lt; ",'Site Setup'!$K49*100,"%")</f>
        <v>&lt; 6%</v>
      </c>
      <c r="G34" s="171" t="str">
        <f>CONCATENATE("&lt; ",'Site Setup'!$K50*100,"%")</f>
        <v>&lt; 0.02%</v>
      </c>
      <c r="H34" s="171" t="str">
        <f>CONCATENATE("&lt; ",'Site Setup'!$K52*100,"%")</f>
        <v>&lt; 0.02%</v>
      </c>
      <c r="I34" s="171" t="str">
        <f>CONCATENATE("&lt; ",'Site Setup'!$K53*100,"%")</f>
        <v>&lt; 0.02%</v>
      </c>
      <c r="J34" s="171" t="str">
        <f>CONCATENATE("&lt; ",'Site Setup'!$K54*100,"%")</f>
        <v>&lt; 0.02%</v>
      </c>
      <c r="K34" s="171" t="str">
        <f>CONCATENATE("&lt; ",'Site Setup'!$K55*100,"%")</f>
        <v>&lt; 0.03%</v>
      </c>
      <c r="L34" s="171" t="str">
        <f>CONCATENATE("&lt; ",'Site Setup'!$K56*100,"%")</f>
        <v>&lt; 0.03%</v>
      </c>
      <c r="M34" s="171" t="str">
        <f>CONCATENATE("&lt; ",'Site Setup'!$K56*100,"%")</f>
        <v>&lt; 0.03%</v>
      </c>
      <c r="N34" s="171" t="str">
        <f>CONCATENATE("&lt; ",'Site Setup'!$K$58*100,"%")</f>
        <v>&lt; 0.02%</v>
      </c>
      <c r="O34" s="171" t="str">
        <f>CONCATENATE("&lt; ",'Site Setup'!$K$58*100,"%")</f>
        <v>&lt; 0.02%</v>
      </c>
      <c r="P34" s="171" t="str">
        <f>CONCATENATE("&lt; ",'Site Setup'!$K$58*100,"%")</f>
        <v>&lt; 0.02%</v>
      </c>
      <c r="Q34" s="171" t="str">
        <f>CONCATENATE("&lt; ",'Site Setup'!$K$58*100,"%")</f>
        <v>&lt; 0.02%</v>
      </c>
      <c r="R34" s="171" t="str">
        <f>CONCATENATE("&lt; ",'Site Setup'!$K$58*100,"%")</f>
        <v>&lt; 0.02%</v>
      </c>
      <c r="S34" s="171" t="str">
        <f>CONCATENATE("&lt; ",'Site Setup'!$K$58*100,"%")</f>
        <v>&lt; 0.02%</v>
      </c>
      <c r="T34" s="171" t="str">
        <f>CONCATENATE("&lt; ",'Site Setup'!$K$58*100,"%")</f>
        <v>&lt; 0.02%</v>
      </c>
      <c r="U34" s="171" t="str">
        <f>CONCATENATE("&lt; ",'Site Setup'!$K$58*100,"%")</f>
        <v>&lt; 0.02%</v>
      </c>
      <c r="V34" s="171" t="str">
        <f>CONCATENATE("&lt; ",'Site Setup'!$K$58*100,"%")</f>
        <v>&lt; 0.02%</v>
      </c>
      <c r="W34" s="171" t="str">
        <f>CONCATENATE("&lt; ",'Site Setup'!$K$58*100,"%")</f>
        <v>&lt; 0.02%</v>
      </c>
      <c r="X34" s="171" t="str">
        <f>CONCATENATE("&lt; ",'Site Setup'!$K$58*100,"%")</f>
        <v>&lt; 0.02%</v>
      </c>
      <c r="Y34" s="171" t="str">
        <f>CONCATENATE("&lt; ",'Site Setup'!$K$58*100,"%")</f>
        <v>&lt; 0.02%</v>
      </c>
      <c r="Z34" s="171" t="str">
        <f>CONCATENATE("&lt; ",'Site Setup'!$K$58*100,"%")</f>
        <v>&lt; 0.02%</v>
      </c>
      <c r="AA34" s="171" t="str">
        <f>CONCATENATE("&lt; ",'Site Setup'!$K$58*100,"%")</f>
        <v>&lt; 0.02%</v>
      </c>
      <c r="AB34" s="171" t="str">
        <f>CONCATENATE("&lt; ",'Site Setup'!$K$58*100,"%")</f>
        <v>&lt; 0.02%</v>
      </c>
      <c r="AC34" s="171" t="str">
        <f>CONCATENATE("&lt; ",'Site Setup'!$K$58*100,"%")</f>
        <v>&lt; 0.02%</v>
      </c>
      <c r="AD34" s="171" t="str">
        <f>CONCATENATE("&lt; ",'Site Setup'!$K$58*100,"%")</f>
        <v>&lt; 0.02%</v>
      </c>
      <c r="AE34" s="171" t="str">
        <f>CONCATENATE("&lt; ",'Site Setup'!$K$58*100,"%")</f>
        <v>&lt; 0.02%</v>
      </c>
      <c r="AF34" s="171" t="str">
        <f>CONCATENATE("&lt; ",'Site Setup'!$K$58*100,"%")</f>
        <v>&lt; 0.02%</v>
      </c>
      <c r="AG34" s="171" t="str">
        <f>CONCATENATE("&lt; ",'Site Setup'!$K$58*100,"%")</f>
        <v>&lt; 0.02%</v>
      </c>
      <c r="AH34" s="171" t="str">
        <f>CONCATENATE("&lt; ",'Site Setup'!$K$58*100,"%")</f>
        <v>&lt; 0.02%</v>
      </c>
      <c r="AI34" s="171" t="str">
        <f>CONCATENATE("&lt; ",'Site Setup'!$K$58*100,"%")</f>
        <v>&lt; 0.02%</v>
      </c>
      <c r="AJ34" s="171" t="str">
        <f>CONCATENATE("&lt; ",'Site Setup'!$K$58*100,"%")</f>
        <v>&lt; 0.02%</v>
      </c>
      <c r="AK34" s="171" t="str">
        <f>CONCATENATE("&lt; ",'Site Setup'!$K$58*100,"%")</f>
        <v>&lt; 0.02%</v>
      </c>
      <c r="AL34" s="171" t="str">
        <f>CONCATENATE("&lt; ",'Site Setup'!$K$58*100,"%")</f>
        <v>&lt; 0.02%</v>
      </c>
      <c r="AM34" s="171" t="str">
        <f>CONCATENATE("&lt; ",'Site Setup'!$K$58*100,"%")</f>
        <v>&lt; 0.02%</v>
      </c>
      <c r="AN34" s="171" t="str">
        <f>CONCATENATE("&lt; ",'Site Setup'!$K$58*100,"%")</f>
        <v>&lt; 0.02%</v>
      </c>
      <c r="AP34" s="486"/>
    </row>
    <row r="35" spans="1:45" ht="15.75" thickBot="1" x14ac:dyDescent="0.3">
      <c r="A35" s="113"/>
      <c r="B35" s="110"/>
      <c r="C35" s="110"/>
      <c r="D35" s="110"/>
      <c r="E35" s="110"/>
      <c r="F35" s="110"/>
      <c r="G35" s="110"/>
      <c r="H35" s="110"/>
      <c r="I35" s="125"/>
      <c r="K35" s="48"/>
      <c r="AO35" s="486"/>
    </row>
    <row r="36" spans="1:45" ht="16.5" thickBot="1" x14ac:dyDescent="0.3">
      <c r="A36" s="113"/>
      <c r="B36" s="110"/>
      <c r="C36" s="597" t="s">
        <v>16</v>
      </c>
      <c r="D36" s="598"/>
      <c r="E36" s="598"/>
      <c r="F36" s="598"/>
      <c r="G36" s="96"/>
      <c r="H36" s="96"/>
      <c r="I36" s="96"/>
      <c r="J36" s="96"/>
      <c r="K36" s="96"/>
      <c r="L36" s="176"/>
      <c r="M36" s="176"/>
      <c r="N36" s="176"/>
      <c r="O36" s="176"/>
      <c r="P36" s="176"/>
      <c r="Q36" s="176"/>
      <c r="R36" s="177"/>
      <c r="AO36" s="486"/>
    </row>
    <row r="37" spans="1:45" ht="16.5" thickBot="1" x14ac:dyDescent="0.3">
      <c r="A37" s="158" t="s">
        <v>116</v>
      </c>
      <c r="B37" s="1" t="s">
        <v>69</v>
      </c>
      <c r="C37" s="340" t="s">
        <v>391</v>
      </c>
      <c r="D37" s="287" t="s">
        <v>392</v>
      </c>
      <c r="E37" s="288" t="s">
        <v>393</v>
      </c>
      <c r="F37" s="289" t="s">
        <v>394</v>
      </c>
      <c r="G37" s="290" t="s">
        <v>395</v>
      </c>
      <c r="H37" s="340" t="s">
        <v>396</v>
      </c>
      <c r="I37" s="287" t="s">
        <v>397</v>
      </c>
      <c r="J37" s="288" t="s">
        <v>398</v>
      </c>
      <c r="K37" s="289" t="s">
        <v>399</v>
      </c>
      <c r="L37" s="290" t="s">
        <v>400</v>
      </c>
      <c r="M37" s="340" t="s">
        <v>401</v>
      </c>
      <c r="N37" s="287" t="s">
        <v>402</v>
      </c>
      <c r="O37" s="288" t="s">
        <v>403</v>
      </c>
      <c r="P37" s="289" t="s">
        <v>404</v>
      </c>
      <c r="Q37" s="290" t="s">
        <v>405</v>
      </c>
      <c r="R37" s="340" t="s">
        <v>406</v>
      </c>
      <c r="S37" s="287" t="s">
        <v>407</v>
      </c>
      <c r="T37" s="288" t="s">
        <v>408</v>
      </c>
      <c r="U37" s="289" t="s">
        <v>409</v>
      </c>
      <c r="V37" s="290" t="s">
        <v>410</v>
      </c>
      <c r="W37" s="340" t="s">
        <v>411</v>
      </c>
      <c r="X37" s="287" t="s">
        <v>412</v>
      </c>
      <c r="Y37" s="288" t="s">
        <v>135</v>
      </c>
      <c r="Z37" s="289" t="s">
        <v>413</v>
      </c>
      <c r="AA37" s="290" t="s">
        <v>414</v>
      </c>
      <c r="AB37" s="340" t="s">
        <v>415</v>
      </c>
      <c r="AC37" s="287" t="s">
        <v>416</v>
      </c>
      <c r="AD37" s="288" t="s">
        <v>417</v>
      </c>
      <c r="AE37" s="289" t="s">
        <v>418</v>
      </c>
      <c r="AF37" s="290" t="s">
        <v>419</v>
      </c>
      <c r="AG37" s="340" t="s">
        <v>420</v>
      </c>
      <c r="AH37" s="287" t="s">
        <v>421</v>
      </c>
      <c r="AI37" s="288" t="s">
        <v>422</v>
      </c>
      <c r="AJ37" s="289" t="s">
        <v>423</v>
      </c>
      <c r="AK37" s="290" t="s">
        <v>424</v>
      </c>
      <c r="AL37" s="340" t="s">
        <v>425</v>
      </c>
      <c r="AM37" s="288" t="s">
        <v>524</v>
      </c>
      <c r="AN37" s="287" t="s">
        <v>426</v>
      </c>
      <c r="AP37" s="486"/>
      <c r="AQ37"/>
      <c r="AR37"/>
      <c r="AS37"/>
    </row>
    <row r="38" spans="1:45" ht="16.5" thickBot="1" x14ac:dyDescent="0.3">
      <c r="A38" s="158"/>
      <c r="B38" s="1"/>
      <c r="C38" s="340" t="s">
        <v>386</v>
      </c>
      <c r="D38" s="287" t="s">
        <v>386</v>
      </c>
      <c r="E38" s="288" t="s">
        <v>387</v>
      </c>
      <c r="F38" s="289" t="s">
        <v>387</v>
      </c>
      <c r="G38" s="290" t="s">
        <v>387</v>
      </c>
      <c r="H38" s="340" t="s">
        <v>386</v>
      </c>
      <c r="I38" s="287" t="s">
        <v>386</v>
      </c>
      <c r="J38" s="288" t="s">
        <v>387</v>
      </c>
      <c r="K38" s="289" t="s">
        <v>387</v>
      </c>
      <c r="L38" s="290" t="s">
        <v>386</v>
      </c>
      <c r="M38" s="340" t="s">
        <v>388</v>
      </c>
      <c r="N38" s="287" t="s">
        <v>386</v>
      </c>
      <c r="O38" s="288" t="s">
        <v>388</v>
      </c>
      <c r="P38" s="289" t="s">
        <v>388</v>
      </c>
      <c r="Q38" s="290" t="s">
        <v>388</v>
      </c>
      <c r="R38" s="340" t="s">
        <v>388</v>
      </c>
      <c r="S38" s="287" t="s">
        <v>387</v>
      </c>
      <c r="T38" s="288" t="s">
        <v>388</v>
      </c>
      <c r="U38" s="289" t="s">
        <v>387</v>
      </c>
      <c r="V38" s="290" t="s">
        <v>387</v>
      </c>
      <c r="W38" s="340" t="s">
        <v>387</v>
      </c>
      <c r="X38" s="287" t="s">
        <v>387</v>
      </c>
      <c r="Y38" s="288" t="s">
        <v>389</v>
      </c>
      <c r="Z38" s="289" t="s">
        <v>386</v>
      </c>
      <c r="AA38" s="290" t="s">
        <v>386</v>
      </c>
      <c r="AB38" s="340" t="s">
        <v>386</v>
      </c>
      <c r="AC38" s="287" t="s">
        <v>386</v>
      </c>
      <c r="AD38" s="288" t="s">
        <v>386</v>
      </c>
      <c r="AE38" s="289" t="s">
        <v>386</v>
      </c>
      <c r="AF38" s="290" t="s">
        <v>390</v>
      </c>
      <c r="AG38" s="340" t="s">
        <v>386</v>
      </c>
      <c r="AH38" s="287" t="s">
        <v>386</v>
      </c>
      <c r="AI38" s="288" t="s">
        <v>386</v>
      </c>
      <c r="AJ38" s="289" t="s">
        <v>386</v>
      </c>
      <c r="AK38" s="290" t="s">
        <v>386</v>
      </c>
      <c r="AL38" s="340" t="s">
        <v>386</v>
      </c>
      <c r="AM38" s="288" t="s">
        <v>389</v>
      </c>
      <c r="AN38" s="287" t="s">
        <v>386</v>
      </c>
      <c r="AP38" s="486"/>
      <c r="AQ38"/>
      <c r="AR38"/>
      <c r="AS38"/>
    </row>
    <row r="39" spans="1:45" ht="16.5" thickBot="1" x14ac:dyDescent="0.3">
      <c r="A39" s="80" t="s">
        <v>4</v>
      </c>
      <c r="B39" s="139" t="s">
        <v>19</v>
      </c>
      <c r="C39" s="340" t="s">
        <v>2</v>
      </c>
      <c r="D39" s="287" t="s">
        <v>3</v>
      </c>
      <c r="E39" s="288" t="s">
        <v>2</v>
      </c>
      <c r="F39" s="289" t="s">
        <v>3</v>
      </c>
      <c r="G39" s="290" t="s">
        <v>2</v>
      </c>
      <c r="H39" s="340" t="s">
        <v>3</v>
      </c>
      <c r="I39" s="287" t="s">
        <v>2</v>
      </c>
      <c r="J39" s="288" t="s">
        <v>3</v>
      </c>
      <c r="K39" s="289" t="s">
        <v>2</v>
      </c>
      <c r="L39" s="290" t="s">
        <v>3</v>
      </c>
      <c r="M39" s="340" t="s">
        <v>9</v>
      </c>
      <c r="N39" s="287" t="s">
        <v>9</v>
      </c>
      <c r="O39" s="288" t="s">
        <v>9</v>
      </c>
      <c r="P39" s="289" t="s">
        <v>9</v>
      </c>
      <c r="Q39" s="290" t="s">
        <v>9</v>
      </c>
      <c r="R39" s="340" t="s">
        <v>9</v>
      </c>
      <c r="S39" s="287" t="s">
        <v>9</v>
      </c>
      <c r="T39" s="288" t="s">
        <v>9</v>
      </c>
      <c r="U39" s="289" t="s">
        <v>9</v>
      </c>
      <c r="V39" s="290" t="s">
        <v>9</v>
      </c>
      <c r="W39" s="340" t="s">
        <v>9</v>
      </c>
      <c r="X39" s="287" t="s">
        <v>9</v>
      </c>
      <c r="Y39" s="288" t="s">
        <v>9</v>
      </c>
      <c r="Z39" s="289" t="s">
        <v>9</v>
      </c>
      <c r="AA39" s="290" t="s">
        <v>9</v>
      </c>
      <c r="AB39" s="340" t="s">
        <v>9</v>
      </c>
      <c r="AC39" s="287" t="s">
        <v>9</v>
      </c>
      <c r="AD39" s="288" t="s">
        <v>9</v>
      </c>
      <c r="AE39" s="289" t="s">
        <v>9</v>
      </c>
      <c r="AF39" s="290" t="s">
        <v>9</v>
      </c>
      <c r="AG39" s="340" t="s">
        <v>9</v>
      </c>
      <c r="AH39" s="287" t="s">
        <v>9</v>
      </c>
      <c r="AI39" s="288" t="s">
        <v>9</v>
      </c>
      <c r="AJ39" s="289" t="s">
        <v>9</v>
      </c>
      <c r="AK39" s="290" t="s">
        <v>9</v>
      </c>
      <c r="AL39" s="340" t="s">
        <v>9</v>
      </c>
      <c r="AM39" s="288" t="s">
        <v>9</v>
      </c>
      <c r="AN39" s="287" t="s">
        <v>9</v>
      </c>
      <c r="AP39" s="486"/>
      <c r="AQ39"/>
      <c r="AR39"/>
      <c r="AS39"/>
    </row>
    <row r="40" spans="1:45" ht="15.75" x14ac:dyDescent="0.25">
      <c r="A40" s="82" t="str">
        <f t="shared" ref="A40:A59" ca="1" si="9">A13</f>
        <v>SmartPac01</v>
      </c>
      <c r="B40" s="97">
        <f ca="1"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>0</v>
      </c>
      <c r="C40" s="251">
        <f ca="1"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>0</v>
      </c>
      <c r="D40" s="251">
        <f ca="1"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>0</v>
      </c>
      <c r="E40" s="251">
        <f ca="1"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>0</v>
      </c>
      <c r="F40" s="251">
        <f ca="1"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>0</v>
      </c>
      <c r="G40" s="251">
        <f ca="1"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>0</v>
      </c>
      <c r="H40" s="251">
        <f ca="1"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>0</v>
      </c>
      <c r="I40" s="251">
        <f ca="1"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>0</v>
      </c>
      <c r="J40" s="251">
        <f ca="1"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>0</v>
      </c>
      <c r="K40" s="251">
        <f ca="1"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>0</v>
      </c>
      <c r="L40" s="251">
        <f ca="1"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>0</v>
      </c>
      <c r="M40" s="251">
        <f ca="1"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>0</v>
      </c>
      <c r="N40" s="251">
        <f ca="1"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>0</v>
      </c>
      <c r="O40" s="251">
        <f ca="1"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>0</v>
      </c>
      <c r="P40" s="251">
        <f ca="1"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>0</v>
      </c>
      <c r="Q40" s="251">
        <f ca="1"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>0</v>
      </c>
      <c r="R40" s="251">
        <f ca="1"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>0</v>
      </c>
      <c r="S40" s="251">
        <f ca="1"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>0</v>
      </c>
      <c r="T40" s="251">
        <f ca="1"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>0</v>
      </c>
      <c r="U40" s="251">
        <f ca="1"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>0</v>
      </c>
      <c r="V40" s="251">
        <f ca="1"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>0</v>
      </c>
      <c r="W40" s="251">
        <f ca="1"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>0</v>
      </c>
      <c r="X40" s="251">
        <f ca="1"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>0</v>
      </c>
      <c r="Y40" s="251">
        <f ca="1"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>0</v>
      </c>
      <c r="Z40" s="251">
        <f ca="1"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>0</v>
      </c>
      <c r="AA40" s="251">
        <f ca="1"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>0</v>
      </c>
      <c r="AB40" s="251">
        <f ca="1"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>0</v>
      </c>
      <c r="AC40" s="251">
        <f ca="1"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>0</v>
      </c>
      <c r="AD40" s="251">
        <f ca="1"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>0</v>
      </c>
      <c r="AE40" s="251">
        <f ca="1"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>0</v>
      </c>
      <c r="AF40" s="251">
        <f ca="1"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>0</v>
      </c>
      <c r="AG40" s="251">
        <f ca="1"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>0</v>
      </c>
      <c r="AH40" s="251">
        <f ca="1"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>0</v>
      </c>
      <c r="AI40" s="251">
        <f ca="1"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>0</v>
      </c>
      <c r="AJ40" s="251">
        <f ca="1"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>0</v>
      </c>
      <c r="AK40" s="251">
        <f ca="1"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>0</v>
      </c>
      <c r="AL40" s="251">
        <f ca="1"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>0</v>
      </c>
      <c r="AM40" s="251">
        <f ca="1"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>0</v>
      </c>
      <c r="AN40" s="251">
        <f ca="1"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>0</v>
      </c>
      <c r="AO40" s="24">
        <f ca="1">'Site Setup'!F39</f>
        <v>801</v>
      </c>
      <c r="AP40" s="486"/>
      <c r="AQ40"/>
      <c r="AR40"/>
      <c r="AS40"/>
    </row>
    <row r="41" spans="1:45" ht="15.75" x14ac:dyDescent="0.25">
      <c r="A41" s="82" t="str">
        <f t="shared" ca="1" si="9"/>
        <v>SmartPac02</v>
      </c>
      <c r="B41" s="97">
        <f ca="1"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>0</v>
      </c>
      <c r="C41" s="251">
        <f ca="1"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>0</v>
      </c>
      <c r="D41" s="251">
        <f ca="1"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>0</v>
      </c>
      <c r="E41" s="251">
        <f ca="1"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>0</v>
      </c>
      <c r="F41" s="251">
        <f ca="1"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>0</v>
      </c>
      <c r="G41" s="251">
        <f ca="1"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>0</v>
      </c>
      <c r="H41" s="251">
        <f ca="1"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>0</v>
      </c>
      <c r="I41" s="251">
        <f ca="1"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>0</v>
      </c>
      <c r="J41" s="251">
        <f ca="1"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>0</v>
      </c>
      <c r="K41" s="251">
        <f ca="1"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>0</v>
      </c>
      <c r="L41" s="251">
        <f ca="1"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>0</v>
      </c>
      <c r="M41" s="251">
        <f ca="1"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>0</v>
      </c>
      <c r="N41" s="251">
        <f ca="1"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>0</v>
      </c>
      <c r="O41" s="251">
        <f ca="1"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>0</v>
      </c>
      <c r="P41" s="251">
        <f ca="1"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>0</v>
      </c>
      <c r="Q41" s="251">
        <f ca="1"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>0</v>
      </c>
      <c r="R41" s="251">
        <f ca="1"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>0</v>
      </c>
      <c r="S41" s="251">
        <f ca="1"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>0</v>
      </c>
      <c r="T41" s="251">
        <f ca="1"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>0</v>
      </c>
      <c r="U41" s="251">
        <f ca="1"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>0</v>
      </c>
      <c r="V41" s="251">
        <f ca="1"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>0</v>
      </c>
      <c r="W41" s="251">
        <f ca="1"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>0</v>
      </c>
      <c r="X41" s="251">
        <f ca="1"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>0</v>
      </c>
      <c r="Y41" s="251">
        <f ca="1"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>0</v>
      </c>
      <c r="Z41" s="251">
        <f ca="1"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>0</v>
      </c>
      <c r="AA41" s="251">
        <f ca="1"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>0</v>
      </c>
      <c r="AB41" s="251">
        <f ca="1"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>0</v>
      </c>
      <c r="AC41" s="251">
        <f ca="1"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>0</v>
      </c>
      <c r="AD41" s="251">
        <f ca="1"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>0</v>
      </c>
      <c r="AE41" s="251">
        <f ca="1"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>0</v>
      </c>
      <c r="AF41" s="251">
        <f ca="1"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>0</v>
      </c>
      <c r="AG41" s="251">
        <f ca="1"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>0</v>
      </c>
      <c r="AH41" s="251">
        <f ca="1"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>0</v>
      </c>
      <c r="AI41" s="251">
        <f ca="1"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>0</v>
      </c>
      <c r="AJ41" s="251">
        <f ca="1"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>0</v>
      </c>
      <c r="AK41" s="251">
        <f ca="1"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>0</v>
      </c>
      <c r="AL41" s="251">
        <f ca="1"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>0</v>
      </c>
      <c r="AM41" s="251">
        <f ca="1"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>0</v>
      </c>
      <c r="AN41" s="251">
        <f ca="1"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>0</v>
      </c>
      <c r="AO41" s="24">
        <f ca="1">'Site Setup'!F40</f>
        <v>802</v>
      </c>
      <c r="AP41" s="486"/>
      <c r="AQ41"/>
      <c r="AR41"/>
      <c r="AS41"/>
    </row>
    <row r="42" spans="1:45" ht="15.75" x14ac:dyDescent="0.25">
      <c r="A42" s="82" t="str">
        <f t="shared" ca="1" si="9"/>
        <v>SmartPac03</v>
      </c>
      <c r="B42" s="97">
        <f ca="1"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>0</v>
      </c>
      <c r="C42" s="251">
        <f ca="1"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>0</v>
      </c>
      <c r="D42" s="251">
        <f ca="1"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>0</v>
      </c>
      <c r="E42" s="251">
        <f ca="1"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>0</v>
      </c>
      <c r="F42" s="251">
        <f ca="1"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>0</v>
      </c>
      <c r="G42" s="251">
        <f ca="1"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>0</v>
      </c>
      <c r="H42" s="251">
        <f ca="1"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>0</v>
      </c>
      <c r="I42" s="251">
        <f ca="1"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>0</v>
      </c>
      <c r="J42" s="251">
        <f ca="1"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>0</v>
      </c>
      <c r="K42" s="251">
        <f ca="1"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>0</v>
      </c>
      <c r="L42" s="251">
        <f ca="1"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>0</v>
      </c>
      <c r="M42" s="251">
        <f ca="1"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>0</v>
      </c>
      <c r="N42" s="251">
        <f ca="1"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>0</v>
      </c>
      <c r="O42" s="251">
        <f ca="1"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>0</v>
      </c>
      <c r="P42" s="251">
        <f ca="1"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>0</v>
      </c>
      <c r="Q42" s="251">
        <f ca="1"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>0</v>
      </c>
      <c r="R42" s="251">
        <f ca="1"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>0</v>
      </c>
      <c r="S42" s="251">
        <f ca="1"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>0</v>
      </c>
      <c r="T42" s="251">
        <f ca="1"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>0</v>
      </c>
      <c r="U42" s="251">
        <f ca="1"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>0</v>
      </c>
      <c r="V42" s="251">
        <f ca="1"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>0</v>
      </c>
      <c r="W42" s="251">
        <f ca="1"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>0</v>
      </c>
      <c r="X42" s="251">
        <f ca="1"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>0</v>
      </c>
      <c r="Y42" s="251">
        <f ca="1"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>0</v>
      </c>
      <c r="Z42" s="251">
        <f ca="1"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>0</v>
      </c>
      <c r="AA42" s="251">
        <f ca="1"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>0</v>
      </c>
      <c r="AB42" s="251">
        <f ca="1"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>0</v>
      </c>
      <c r="AC42" s="251">
        <f ca="1"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>0</v>
      </c>
      <c r="AD42" s="251">
        <f ca="1"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>0</v>
      </c>
      <c r="AE42" s="251">
        <f ca="1"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>0</v>
      </c>
      <c r="AF42" s="251">
        <f ca="1"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>0</v>
      </c>
      <c r="AG42" s="251">
        <f ca="1"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>0</v>
      </c>
      <c r="AH42" s="251">
        <f ca="1"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>0</v>
      </c>
      <c r="AI42" s="251">
        <f ca="1"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>0</v>
      </c>
      <c r="AJ42" s="251">
        <f ca="1"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>0</v>
      </c>
      <c r="AK42" s="251">
        <f ca="1"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>0</v>
      </c>
      <c r="AL42" s="251">
        <f ca="1"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>0</v>
      </c>
      <c r="AM42" s="251">
        <f ca="1"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>0</v>
      </c>
      <c r="AN42" s="251">
        <f ca="1"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>0</v>
      </c>
      <c r="AO42" s="24">
        <f ca="1">'Site Setup'!F41</f>
        <v>803</v>
      </c>
      <c r="AP42" s="486"/>
      <c r="AQ42"/>
      <c r="AR42"/>
      <c r="AS42"/>
    </row>
    <row r="43" spans="1:45" ht="15.75" x14ac:dyDescent="0.25">
      <c r="A43" s="82" t="str">
        <f t="shared" ca="1" si="9"/>
        <v>SmartPac04</v>
      </c>
      <c r="B43" s="97">
        <f ca="1"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>0</v>
      </c>
      <c r="C43" s="251">
        <f ca="1"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>0</v>
      </c>
      <c r="D43" s="251">
        <f ca="1"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>0</v>
      </c>
      <c r="E43" s="251">
        <f ca="1"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>0</v>
      </c>
      <c r="F43" s="251">
        <f ca="1"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>0</v>
      </c>
      <c r="G43" s="251">
        <f ca="1"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>0</v>
      </c>
      <c r="H43" s="251">
        <f ca="1"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>0</v>
      </c>
      <c r="I43" s="251">
        <f ca="1"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>0</v>
      </c>
      <c r="J43" s="251">
        <f ca="1"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>0</v>
      </c>
      <c r="K43" s="251">
        <f ca="1"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>0</v>
      </c>
      <c r="L43" s="251">
        <f ca="1"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>0</v>
      </c>
      <c r="M43" s="251">
        <f ca="1"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>0</v>
      </c>
      <c r="N43" s="251">
        <f ca="1"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>0</v>
      </c>
      <c r="O43" s="251">
        <f ca="1"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>0</v>
      </c>
      <c r="P43" s="251">
        <f ca="1"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>0</v>
      </c>
      <c r="Q43" s="251">
        <f ca="1"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>0</v>
      </c>
      <c r="R43" s="251">
        <f ca="1"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>0</v>
      </c>
      <c r="S43" s="251">
        <f ca="1"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>0</v>
      </c>
      <c r="T43" s="251">
        <f ca="1"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>0</v>
      </c>
      <c r="U43" s="251">
        <f ca="1"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>0</v>
      </c>
      <c r="V43" s="251">
        <f ca="1"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>0</v>
      </c>
      <c r="W43" s="251">
        <f ca="1"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>0</v>
      </c>
      <c r="X43" s="251">
        <f ca="1"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>0</v>
      </c>
      <c r="Y43" s="251">
        <f ca="1"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>0</v>
      </c>
      <c r="Z43" s="251">
        <f ca="1"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>0</v>
      </c>
      <c r="AA43" s="251">
        <f ca="1"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>0</v>
      </c>
      <c r="AB43" s="251">
        <f ca="1"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>0</v>
      </c>
      <c r="AC43" s="251">
        <f ca="1"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>0</v>
      </c>
      <c r="AD43" s="251">
        <f ca="1"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>0</v>
      </c>
      <c r="AE43" s="251">
        <f ca="1"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>0</v>
      </c>
      <c r="AF43" s="251">
        <f ca="1"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>0</v>
      </c>
      <c r="AG43" s="251">
        <f ca="1"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>0</v>
      </c>
      <c r="AH43" s="251">
        <f ca="1"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>0</v>
      </c>
      <c r="AI43" s="251">
        <f ca="1"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>0</v>
      </c>
      <c r="AJ43" s="251">
        <f ca="1"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>0</v>
      </c>
      <c r="AK43" s="251">
        <f ca="1"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>0</v>
      </c>
      <c r="AL43" s="251">
        <f ca="1"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>0</v>
      </c>
      <c r="AM43" s="251">
        <f ca="1"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>0</v>
      </c>
      <c r="AN43" s="251">
        <f ca="1"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>0</v>
      </c>
      <c r="AO43" s="24">
        <f ca="1">'Site Setup'!F42</f>
        <v>804</v>
      </c>
      <c r="AP43" s="486"/>
      <c r="AQ43"/>
      <c r="AR43"/>
      <c r="AS43"/>
    </row>
    <row r="44" spans="1:45" ht="15.75" x14ac:dyDescent="0.25">
      <c r="A44" s="82" t="str">
        <f t="shared" ca="1" si="9"/>
        <v>SmartPac05</v>
      </c>
      <c r="B44" s="97">
        <f ca="1"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>0</v>
      </c>
      <c r="C44" s="251">
        <f ca="1"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>0</v>
      </c>
      <c r="D44" s="251">
        <f ca="1"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>0</v>
      </c>
      <c r="E44" s="251">
        <f ca="1"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>0</v>
      </c>
      <c r="F44" s="251">
        <f ca="1"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>0</v>
      </c>
      <c r="G44" s="251">
        <f ca="1"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>0</v>
      </c>
      <c r="H44" s="251">
        <f ca="1"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>0</v>
      </c>
      <c r="I44" s="251">
        <f ca="1"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>0</v>
      </c>
      <c r="J44" s="251">
        <f ca="1"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>0</v>
      </c>
      <c r="K44" s="251">
        <f ca="1"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>0</v>
      </c>
      <c r="L44" s="251">
        <f ca="1"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>0</v>
      </c>
      <c r="M44" s="251">
        <f ca="1"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>0</v>
      </c>
      <c r="N44" s="251">
        <f ca="1"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>0</v>
      </c>
      <c r="O44" s="251">
        <f ca="1"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>0</v>
      </c>
      <c r="P44" s="251">
        <f ca="1"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>0</v>
      </c>
      <c r="Q44" s="251">
        <f ca="1"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>0</v>
      </c>
      <c r="R44" s="251">
        <f ca="1"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>0</v>
      </c>
      <c r="S44" s="251">
        <f ca="1"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>0</v>
      </c>
      <c r="T44" s="251">
        <f ca="1"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>0</v>
      </c>
      <c r="U44" s="251">
        <f ca="1"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>0</v>
      </c>
      <c r="V44" s="251">
        <f ca="1"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>0</v>
      </c>
      <c r="W44" s="251">
        <f ca="1"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>0</v>
      </c>
      <c r="X44" s="251">
        <f ca="1"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>0</v>
      </c>
      <c r="Y44" s="251">
        <f ca="1"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>0</v>
      </c>
      <c r="Z44" s="251">
        <f ca="1"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>0</v>
      </c>
      <c r="AA44" s="251">
        <f ca="1"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>0</v>
      </c>
      <c r="AB44" s="251">
        <f ca="1"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>0</v>
      </c>
      <c r="AC44" s="251">
        <f ca="1"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>0</v>
      </c>
      <c r="AD44" s="251">
        <f ca="1"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>0</v>
      </c>
      <c r="AE44" s="251">
        <f ca="1"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>0</v>
      </c>
      <c r="AF44" s="251">
        <f ca="1"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>0</v>
      </c>
      <c r="AG44" s="251">
        <f ca="1"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>0</v>
      </c>
      <c r="AH44" s="251">
        <f ca="1"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>0</v>
      </c>
      <c r="AI44" s="251">
        <f ca="1"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>0</v>
      </c>
      <c r="AJ44" s="251">
        <f ca="1"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>0</v>
      </c>
      <c r="AK44" s="251">
        <f ca="1"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>0</v>
      </c>
      <c r="AL44" s="251">
        <f ca="1"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>0</v>
      </c>
      <c r="AM44" s="251">
        <f ca="1"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>0</v>
      </c>
      <c r="AN44" s="251">
        <f ca="1"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>0</v>
      </c>
      <c r="AO44" s="24">
        <f ca="1">'Site Setup'!F43</f>
        <v>805</v>
      </c>
      <c r="AP44" s="486"/>
      <c r="AQ44"/>
      <c r="AR44"/>
      <c r="AS44"/>
    </row>
    <row r="45" spans="1:45" ht="15.75" x14ac:dyDescent="0.25">
      <c r="A45" s="82" t="str">
        <f t="shared" ca="1" si="9"/>
        <v>SmartPac06</v>
      </c>
      <c r="B45" s="97">
        <f ca="1"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>0</v>
      </c>
      <c r="C45" s="251">
        <f ca="1"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>0</v>
      </c>
      <c r="D45" s="251">
        <f ca="1"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>0</v>
      </c>
      <c r="E45" s="251">
        <f ca="1"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>0</v>
      </c>
      <c r="F45" s="251">
        <f ca="1"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>0</v>
      </c>
      <c r="G45" s="251">
        <f ca="1"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>0</v>
      </c>
      <c r="H45" s="251">
        <f ca="1"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>0</v>
      </c>
      <c r="I45" s="251">
        <f ca="1"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>0</v>
      </c>
      <c r="J45" s="251">
        <f ca="1"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>0</v>
      </c>
      <c r="K45" s="251">
        <f ca="1"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>0</v>
      </c>
      <c r="L45" s="251">
        <f ca="1"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>0</v>
      </c>
      <c r="M45" s="251">
        <f ca="1"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>0</v>
      </c>
      <c r="N45" s="251">
        <f ca="1"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>0</v>
      </c>
      <c r="O45" s="251">
        <f ca="1"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>0</v>
      </c>
      <c r="P45" s="251">
        <f ca="1"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>0</v>
      </c>
      <c r="Q45" s="251">
        <f ca="1"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>0</v>
      </c>
      <c r="R45" s="251">
        <f ca="1"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>0</v>
      </c>
      <c r="S45" s="251">
        <f ca="1"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>0</v>
      </c>
      <c r="T45" s="251">
        <f ca="1"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>0</v>
      </c>
      <c r="U45" s="251">
        <f ca="1"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>0</v>
      </c>
      <c r="V45" s="251">
        <f ca="1"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>0</v>
      </c>
      <c r="W45" s="251">
        <f ca="1"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>0</v>
      </c>
      <c r="X45" s="251">
        <f ca="1"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>0</v>
      </c>
      <c r="Y45" s="251">
        <f ca="1"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>0</v>
      </c>
      <c r="Z45" s="251">
        <f ca="1"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>0</v>
      </c>
      <c r="AA45" s="251">
        <f ca="1"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>0</v>
      </c>
      <c r="AB45" s="251">
        <f ca="1"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>0</v>
      </c>
      <c r="AC45" s="251">
        <f ca="1"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>0</v>
      </c>
      <c r="AD45" s="251">
        <f ca="1"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>0</v>
      </c>
      <c r="AE45" s="251">
        <f ca="1"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>0</v>
      </c>
      <c r="AF45" s="251">
        <f ca="1"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>0</v>
      </c>
      <c r="AG45" s="251">
        <f ca="1"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>0</v>
      </c>
      <c r="AH45" s="251">
        <f ca="1"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>0</v>
      </c>
      <c r="AI45" s="251">
        <f ca="1"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>0</v>
      </c>
      <c r="AJ45" s="251">
        <f ca="1"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>0</v>
      </c>
      <c r="AK45" s="251">
        <f ca="1"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>0</v>
      </c>
      <c r="AL45" s="251">
        <f ca="1"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>0</v>
      </c>
      <c r="AM45" s="251">
        <f ca="1"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>0</v>
      </c>
      <c r="AN45" s="251">
        <f ca="1"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>0</v>
      </c>
      <c r="AO45" s="24">
        <f ca="1">'Site Setup'!F44</f>
        <v>806</v>
      </c>
      <c r="AP45" s="486"/>
      <c r="AQ45"/>
      <c r="AR45"/>
      <c r="AS45"/>
    </row>
    <row r="46" spans="1:45" ht="15.75" x14ac:dyDescent="0.25">
      <c r="A46" s="82" t="str">
        <f t="shared" ca="1" si="9"/>
        <v>SmartPac07</v>
      </c>
      <c r="B46" s="97">
        <f ca="1"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>0</v>
      </c>
      <c r="C46" s="251">
        <f ca="1"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>0</v>
      </c>
      <c r="D46" s="251">
        <f ca="1"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>0</v>
      </c>
      <c r="E46" s="251">
        <f ca="1"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>0</v>
      </c>
      <c r="F46" s="251">
        <f ca="1"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>0</v>
      </c>
      <c r="G46" s="251">
        <f ca="1"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>0</v>
      </c>
      <c r="H46" s="251">
        <f ca="1"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>0</v>
      </c>
      <c r="I46" s="251">
        <f ca="1"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>0</v>
      </c>
      <c r="J46" s="251">
        <f ca="1"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>0</v>
      </c>
      <c r="K46" s="251">
        <f ca="1"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>0</v>
      </c>
      <c r="L46" s="251">
        <f ca="1"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>0</v>
      </c>
      <c r="M46" s="251">
        <f ca="1"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>0</v>
      </c>
      <c r="N46" s="251">
        <f ca="1"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>0</v>
      </c>
      <c r="O46" s="251">
        <f ca="1"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>0</v>
      </c>
      <c r="P46" s="251">
        <f ca="1"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>0</v>
      </c>
      <c r="Q46" s="251">
        <f ca="1"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>0</v>
      </c>
      <c r="R46" s="251">
        <f ca="1"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>0</v>
      </c>
      <c r="S46" s="251">
        <f ca="1"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>0</v>
      </c>
      <c r="T46" s="251">
        <f ca="1"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>0</v>
      </c>
      <c r="U46" s="251">
        <f ca="1"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>0</v>
      </c>
      <c r="V46" s="251">
        <f ca="1"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>0</v>
      </c>
      <c r="W46" s="251">
        <f ca="1"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>0</v>
      </c>
      <c r="X46" s="251">
        <f ca="1"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>0</v>
      </c>
      <c r="Y46" s="251">
        <f ca="1"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>0</v>
      </c>
      <c r="Z46" s="251">
        <f ca="1"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>0</v>
      </c>
      <c r="AA46" s="251">
        <f ca="1"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>0</v>
      </c>
      <c r="AB46" s="251">
        <f ca="1"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>0</v>
      </c>
      <c r="AC46" s="251">
        <f ca="1"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>0</v>
      </c>
      <c r="AD46" s="251">
        <f ca="1"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>0</v>
      </c>
      <c r="AE46" s="251">
        <f ca="1"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>0</v>
      </c>
      <c r="AF46" s="251">
        <f ca="1"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>0</v>
      </c>
      <c r="AG46" s="251">
        <f ca="1"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>0</v>
      </c>
      <c r="AH46" s="251">
        <f ca="1"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>0</v>
      </c>
      <c r="AI46" s="251">
        <f ca="1"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>0</v>
      </c>
      <c r="AJ46" s="251">
        <f ca="1"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>0</v>
      </c>
      <c r="AK46" s="251">
        <f ca="1"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>0</v>
      </c>
      <c r="AL46" s="251">
        <f ca="1"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>0</v>
      </c>
      <c r="AM46" s="251">
        <f ca="1"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>0</v>
      </c>
      <c r="AN46" s="251">
        <f ca="1"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>0</v>
      </c>
      <c r="AO46" s="24">
        <f ca="1">'Site Setup'!F45</f>
        <v>807</v>
      </c>
      <c r="AP46" s="486"/>
      <c r="AQ46"/>
      <c r="AR46"/>
      <c r="AS46"/>
    </row>
    <row r="47" spans="1:45" ht="15.75" x14ac:dyDescent="0.25">
      <c r="A47" s="82" t="str">
        <f t="shared" ca="1" si="9"/>
        <v>SmartPac08</v>
      </c>
      <c r="B47" s="97">
        <f ca="1"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>0</v>
      </c>
      <c r="C47" s="251">
        <f ca="1"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>0</v>
      </c>
      <c r="D47" s="251">
        <f ca="1"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>0</v>
      </c>
      <c r="E47" s="251">
        <f ca="1"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>0</v>
      </c>
      <c r="F47" s="251">
        <f ca="1"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>0</v>
      </c>
      <c r="G47" s="251">
        <f ca="1"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>0</v>
      </c>
      <c r="H47" s="251">
        <f ca="1"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>0</v>
      </c>
      <c r="I47" s="251">
        <f ca="1"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>0</v>
      </c>
      <c r="J47" s="251">
        <f ca="1"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>0</v>
      </c>
      <c r="K47" s="251">
        <f ca="1"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>0</v>
      </c>
      <c r="L47" s="251">
        <f ca="1"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>0</v>
      </c>
      <c r="M47" s="251">
        <f ca="1"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>0</v>
      </c>
      <c r="N47" s="251">
        <f ca="1"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>0</v>
      </c>
      <c r="O47" s="251">
        <f ca="1"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>0</v>
      </c>
      <c r="P47" s="251">
        <f ca="1"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>0</v>
      </c>
      <c r="Q47" s="251">
        <f ca="1"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>0</v>
      </c>
      <c r="R47" s="251">
        <f ca="1"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>0</v>
      </c>
      <c r="S47" s="251">
        <f ca="1"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>0</v>
      </c>
      <c r="T47" s="251">
        <f ca="1"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>0</v>
      </c>
      <c r="U47" s="251">
        <f ca="1"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>0</v>
      </c>
      <c r="V47" s="251">
        <f ca="1"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>0</v>
      </c>
      <c r="W47" s="251">
        <f ca="1"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>0</v>
      </c>
      <c r="X47" s="251">
        <f ca="1"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>0</v>
      </c>
      <c r="Y47" s="251">
        <f ca="1"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>0</v>
      </c>
      <c r="Z47" s="251">
        <f ca="1"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>0</v>
      </c>
      <c r="AA47" s="251">
        <f ca="1"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>0</v>
      </c>
      <c r="AB47" s="251">
        <f ca="1"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>0</v>
      </c>
      <c r="AC47" s="251">
        <f ca="1"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>0</v>
      </c>
      <c r="AD47" s="251">
        <f ca="1"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>0</v>
      </c>
      <c r="AE47" s="251">
        <f ca="1"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>0</v>
      </c>
      <c r="AF47" s="251">
        <f ca="1"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>0</v>
      </c>
      <c r="AG47" s="251">
        <f ca="1"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>0</v>
      </c>
      <c r="AH47" s="251">
        <f ca="1"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>0</v>
      </c>
      <c r="AI47" s="251">
        <f ca="1"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>0</v>
      </c>
      <c r="AJ47" s="251">
        <f ca="1"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>0</v>
      </c>
      <c r="AK47" s="251">
        <f ca="1"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>0</v>
      </c>
      <c r="AL47" s="251">
        <f ca="1"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>0</v>
      </c>
      <c r="AM47" s="251">
        <f ca="1"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>0</v>
      </c>
      <c r="AN47" s="251">
        <f ca="1"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>0</v>
      </c>
      <c r="AO47" s="24">
        <f ca="1">'Site Setup'!F46</f>
        <v>808</v>
      </c>
      <c r="AP47" s="486"/>
      <c r="AQ47"/>
      <c r="AR47"/>
      <c r="AS47"/>
    </row>
    <row r="48" spans="1:45" ht="15.75" x14ac:dyDescent="0.25">
      <c r="A48" s="82" t="str">
        <f t="shared" ca="1" si="9"/>
        <v>SmartPac09</v>
      </c>
      <c r="B48" s="97">
        <f ca="1"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>0</v>
      </c>
      <c r="C48" s="251">
        <f ca="1"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>0</v>
      </c>
      <c r="D48" s="251">
        <f ca="1"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>0</v>
      </c>
      <c r="E48" s="251">
        <f ca="1"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>0</v>
      </c>
      <c r="F48" s="251">
        <f ca="1"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>0</v>
      </c>
      <c r="G48" s="251">
        <f ca="1"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>0</v>
      </c>
      <c r="H48" s="251">
        <f ca="1"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>0</v>
      </c>
      <c r="I48" s="251">
        <f ca="1"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>0</v>
      </c>
      <c r="J48" s="251">
        <f ca="1"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>0</v>
      </c>
      <c r="K48" s="251">
        <f ca="1"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>0</v>
      </c>
      <c r="L48" s="251">
        <f ca="1"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>0</v>
      </c>
      <c r="M48" s="251">
        <f ca="1"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>0</v>
      </c>
      <c r="N48" s="251">
        <f ca="1"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>0</v>
      </c>
      <c r="O48" s="251">
        <f ca="1"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>0</v>
      </c>
      <c r="P48" s="251">
        <f ca="1"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>0</v>
      </c>
      <c r="Q48" s="251">
        <f ca="1"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>0</v>
      </c>
      <c r="R48" s="251">
        <f ca="1"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>0</v>
      </c>
      <c r="S48" s="251">
        <f ca="1"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>0</v>
      </c>
      <c r="T48" s="251">
        <f ca="1"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>0</v>
      </c>
      <c r="U48" s="251">
        <f ca="1"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>0</v>
      </c>
      <c r="V48" s="251">
        <f ca="1"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>0</v>
      </c>
      <c r="W48" s="251">
        <f ca="1"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>0</v>
      </c>
      <c r="X48" s="251">
        <f ca="1"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>0</v>
      </c>
      <c r="Y48" s="251">
        <f ca="1"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>0</v>
      </c>
      <c r="Z48" s="251">
        <f ca="1"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>0</v>
      </c>
      <c r="AA48" s="251">
        <f ca="1"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>0</v>
      </c>
      <c r="AB48" s="251">
        <f ca="1"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>0</v>
      </c>
      <c r="AC48" s="251">
        <f ca="1"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>0</v>
      </c>
      <c r="AD48" s="251">
        <f ca="1"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>0</v>
      </c>
      <c r="AE48" s="251">
        <f ca="1"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>0</v>
      </c>
      <c r="AF48" s="251">
        <f ca="1"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>0</v>
      </c>
      <c r="AG48" s="251">
        <f ca="1"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>0</v>
      </c>
      <c r="AH48" s="251">
        <f ca="1"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>0</v>
      </c>
      <c r="AI48" s="251">
        <f ca="1"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>0</v>
      </c>
      <c r="AJ48" s="251">
        <f ca="1"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>0</v>
      </c>
      <c r="AK48" s="251">
        <f ca="1"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>0</v>
      </c>
      <c r="AL48" s="251">
        <f ca="1"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>0</v>
      </c>
      <c r="AM48" s="251">
        <f ca="1"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>0</v>
      </c>
      <c r="AN48" s="251">
        <f ca="1"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>0</v>
      </c>
      <c r="AO48" s="24">
        <f ca="1">'Site Setup'!F47</f>
        <v>809</v>
      </c>
      <c r="AP48" s="486"/>
      <c r="AQ48"/>
      <c r="AR48"/>
      <c r="AS48"/>
    </row>
    <row r="49" spans="1:45" ht="15.75" x14ac:dyDescent="0.25">
      <c r="A49" s="82" t="str">
        <f t="shared" ca="1" si="9"/>
        <v>SmartPac10</v>
      </c>
      <c r="B49" s="97">
        <f ca="1"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>0</v>
      </c>
      <c r="C49" s="251">
        <f ca="1"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>0</v>
      </c>
      <c r="D49" s="251">
        <f ca="1"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>0</v>
      </c>
      <c r="E49" s="251">
        <f ca="1"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>0</v>
      </c>
      <c r="F49" s="251">
        <f ca="1"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>0</v>
      </c>
      <c r="G49" s="251">
        <f ca="1"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>0</v>
      </c>
      <c r="H49" s="251">
        <f ca="1"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>0</v>
      </c>
      <c r="I49" s="251">
        <f ca="1"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>0</v>
      </c>
      <c r="J49" s="251">
        <f ca="1"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>0</v>
      </c>
      <c r="K49" s="251">
        <f ca="1"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>0</v>
      </c>
      <c r="L49" s="251">
        <f ca="1"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>0</v>
      </c>
      <c r="M49" s="251">
        <f ca="1"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>0</v>
      </c>
      <c r="N49" s="251">
        <f ca="1"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>0</v>
      </c>
      <c r="O49" s="251">
        <f ca="1"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>0</v>
      </c>
      <c r="P49" s="251">
        <f ca="1"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>0</v>
      </c>
      <c r="Q49" s="251">
        <f ca="1"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>0</v>
      </c>
      <c r="R49" s="251">
        <f ca="1"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>0</v>
      </c>
      <c r="S49" s="251">
        <f ca="1"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>0</v>
      </c>
      <c r="T49" s="251">
        <f ca="1"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>0</v>
      </c>
      <c r="U49" s="251">
        <f ca="1"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>0</v>
      </c>
      <c r="V49" s="251">
        <f ca="1"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>0</v>
      </c>
      <c r="W49" s="251">
        <f ca="1"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>0</v>
      </c>
      <c r="X49" s="251">
        <f ca="1"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>0</v>
      </c>
      <c r="Y49" s="251">
        <f ca="1"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>0</v>
      </c>
      <c r="Z49" s="251">
        <f ca="1"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>0</v>
      </c>
      <c r="AA49" s="251">
        <f ca="1"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>0</v>
      </c>
      <c r="AB49" s="251">
        <f ca="1"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>0</v>
      </c>
      <c r="AC49" s="251">
        <f ca="1"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>0</v>
      </c>
      <c r="AD49" s="251">
        <f ca="1"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>0</v>
      </c>
      <c r="AE49" s="251">
        <f ca="1"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>0</v>
      </c>
      <c r="AF49" s="251">
        <f ca="1"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>0</v>
      </c>
      <c r="AG49" s="251">
        <f ca="1"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>0</v>
      </c>
      <c r="AH49" s="251">
        <f ca="1"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>0</v>
      </c>
      <c r="AI49" s="251">
        <f ca="1"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>0</v>
      </c>
      <c r="AJ49" s="251">
        <f ca="1"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>0</v>
      </c>
      <c r="AK49" s="251">
        <f ca="1"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>0</v>
      </c>
      <c r="AL49" s="251">
        <f ca="1"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>0</v>
      </c>
      <c r="AM49" s="251">
        <f ca="1"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>0</v>
      </c>
      <c r="AN49" s="251">
        <f ca="1"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>0</v>
      </c>
      <c r="AO49" s="24">
        <f ca="1">'Site Setup'!F48</f>
        <v>810</v>
      </c>
      <c r="AP49" s="486"/>
      <c r="AQ49"/>
      <c r="AR49"/>
      <c r="AS49"/>
    </row>
    <row r="50" spans="1:45" ht="15.75" x14ac:dyDescent="0.25">
      <c r="A50" s="82" t="str">
        <f t="shared" ca="1" si="9"/>
        <v>SmartPac11</v>
      </c>
      <c r="B50" s="97">
        <f ca="1"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>0</v>
      </c>
      <c r="C50" s="251">
        <f ca="1"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>0</v>
      </c>
      <c r="D50" s="251">
        <f ca="1"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>0</v>
      </c>
      <c r="E50" s="251">
        <f ca="1"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>0</v>
      </c>
      <c r="F50" s="251">
        <f ca="1"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>0</v>
      </c>
      <c r="G50" s="251">
        <f ca="1"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>0</v>
      </c>
      <c r="H50" s="251">
        <f ca="1"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>0</v>
      </c>
      <c r="I50" s="251">
        <f ca="1"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>0</v>
      </c>
      <c r="J50" s="251">
        <f ca="1"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>0</v>
      </c>
      <c r="K50" s="251">
        <f ca="1"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>0</v>
      </c>
      <c r="L50" s="251">
        <f ca="1"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>0</v>
      </c>
      <c r="M50" s="251">
        <f ca="1"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>0</v>
      </c>
      <c r="N50" s="251">
        <f ca="1"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>0</v>
      </c>
      <c r="O50" s="251">
        <f ca="1"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>0</v>
      </c>
      <c r="P50" s="251">
        <f ca="1"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>0</v>
      </c>
      <c r="Q50" s="251">
        <f ca="1"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>0</v>
      </c>
      <c r="R50" s="251">
        <f ca="1"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>0</v>
      </c>
      <c r="S50" s="251">
        <f ca="1"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>0</v>
      </c>
      <c r="T50" s="251">
        <f ca="1"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>0</v>
      </c>
      <c r="U50" s="251">
        <f ca="1"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>0</v>
      </c>
      <c r="V50" s="251">
        <f ca="1"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>0</v>
      </c>
      <c r="W50" s="251">
        <f ca="1"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>0</v>
      </c>
      <c r="X50" s="251">
        <f ca="1"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>0</v>
      </c>
      <c r="Y50" s="251">
        <f ca="1"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>0</v>
      </c>
      <c r="Z50" s="251">
        <f ca="1"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>0</v>
      </c>
      <c r="AA50" s="251">
        <f ca="1"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>0</v>
      </c>
      <c r="AB50" s="251">
        <f ca="1"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>0</v>
      </c>
      <c r="AC50" s="251">
        <f ca="1"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>0</v>
      </c>
      <c r="AD50" s="251">
        <f ca="1"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>0</v>
      </c>
      <c r="AE50" s="251">
        <f ca="1"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>0</v>
      </c>
      <c r="AF50" s="251">
        <f ca="1"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>0</v>
      </c>
      <c r="AG50" s="251">
        <f ca="1"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>0</v>
      </c>
      <c r="AH50" s="251">
        <f ca="1"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>0</v>
      </c>
      <c r="AI50" s="251">
        <f ca="1"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>0</v>
      </c>
      <c r="AJ50" s="251">
        <f ca="1"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>0</v>
      </c>
      <c r="AK50" s="251">
        <f ca="1"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>0</v>
      </c>
      <c r="AL50" s="251">
        <f ca="1"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>0</v>
      </c>
      <c r="AM50" s="251">
        <f ca="1"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>0</v>
      </c>
      <c r="AN50" s="251">
        <f ca="1"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>0</v>
      </c>
      <c r="AO50" s="24">
        <f ca="1">'Site Setup'!F49</f>
        <v>811</v>
      </c>
      <c r="AP50" s="486"/>
      <c r="AQ50"/>
      <c r="AR50"/>
      <c r="AS50"/>
    </row>
    <row r="51" spans="1:45" ht="15.75" x14ac:dyDescent="0.25">
      <c r="A51" s="82" t="str">
        <f t="shared" ca="1" si="9"/>
        <v>SmartPac12</v>
      </c>
      <c r="B51" s="97">
        <f ca="1"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>0</v>
      </c>
      <c r="C51" s="251">
        <f ca="1"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>0</v>
      </c>
      <c r="D51" s="251">
        <f ca="1"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>0</v>
      </c>
      <c r="E51" s="251">
        <f ca="1"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>0</v>
      </c>
      <c r="F51" s="251">
        <f ca="1"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>0</v>
      </c>
      <c r="G51" s="251">
        <f ca="1"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>0</v>
      </c>
      <c r="H51" s="251">
        <f ca="1"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>0</v>
      </c>
      <c r="I51" s="251">
        <f ca="1"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>0</v>
      </c>
      <c r="J51" s="251">
        <f ca="1"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>0</v>
      </c>
      <c r="K51" s="251">
        <f ca="1"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>0</v>
      </c>
      <c r="L51" s="251">
        <f ca="1"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>0</v>
      </c>
      <c r="M51" s="251">
        <f ca="1"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>0</v>
      </c>
      <c r="N51" s="251">
        <f ca="1"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>0</v>
      </c>
      <c r="O51" s="251">
        <f ca="1"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>0</v>
      </c>
      <c r="P51" s="251">
        <f ca="1"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>0</v>
      </c>
      <c r="Q51" s="251">
        <f ca="1"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>0</v>
      </c>
      <c r="R51" s="251">
        <f ca="1"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>0</v>
      </c>
      <c r="S51" s="251">
        <f ca="1"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>0</v>
      </c>
      <c r="T51" s="251">
        <f ca="1"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>0</v>
      </c>
      <c r="U51" s="251">
        <f ca="1"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>0</v>
      </c>
      <c r="V51" s="251">
        <f ca="1"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>0</v>
      </c>
      <c r="W51" s="251">
        <f ca="1"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>0</v>
      </c>
      <c r="X51" s="251">
        <f ca="1"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>0</v>
      </c>
      <c r="Y51" s="251">
        <f ca="1"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>0</v>
      </c>
      <c r="Z51" s="251">
        <f ca="1"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>0</v>
      </c>
      <c r="AA51" s="251">
        <f ca="1"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>0</v>
      </c>
      <c r="AB51" s="251">
        <f ca="1"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>0</v>
      </c>
      <c r="AC51" s="251">
        <f ca="1"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>0</v>
      </c>
      <c r="AD51" s="251">
        <f ca="1"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>0</v>
      </c>
      <c r="AE51" s="251">
        <f ca="1"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>0</v>
      </c>
      <c r="AF51" s="251">
        <f ca="1"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>0</v>
      </c>
      <c r="AG51" s="251">
        <f ca="1"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>0</v>
      </c>
      <c r="AH51" s="251">
        <f ca="1"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>0</v>
      </c>
      <c r="AI51" s="251">
        <f ca="1"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>0</v>
      </c>
      <c r="AJ51" s="251">
        <f ca="1"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>0</v>
      </c>
      <c r="AK51" s="251">
        <f ca="1"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>0</v>
      </c>
      <c r="AL51" s="251">
        <f ca="1"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>0</v>
      </c>
      <c r="AM51" s="251">
        <f ca="1"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>0</v>
      </c>
      <c r="AN51" s="251">
        <f ca="1"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>0</v>
      </c>
      <c r="AO51" s="24">
        <f ca="1">'Site Setup'!F50</f>
        <v>812</v>
      </c>
      <c r="AP51" s="486"/>
      <c r="AQ51"/>
      <c r="AR51"/>
      <c r="AS51"/>
    </row>
    <row r="52" spans="1:45" ht="15.75" x14ac:dyDescent="0.25">
      <c r="A52" s="82" t="str">
        <f t="shared" ca="1" si="9"/>
        <v>N/A</v>
      </c>
      <c r="B52" s="97">
        <f ca="1"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>0</v>
      </c>
      <c r="C52" s="251">
        <f ca="1"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>0</v>
      </c>
      <c r="D52" s="251">
        <f ca="1"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>0</v>
      </c>
      <c r="E52" s="251">
        <f ca="1"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>0</v>
      </c>
      <c r="F52" s="251">
        <f ca="1"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>0</v>
      </c>
      <c r="G52" s="251">
        <f ca="1"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>0</v>
      </c>
      <c r="H52" s="251">
        <f ca="1"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>0</v>
      </c>
      <c r="I52" s="251">
        <f ca="1"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>0</v>
      </c>
      <c r="J52" s="251">
        <f ca="1"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>0</v>
      </c>
      <c r="K52" s="251">
        <f ca="1"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>0</v>
      </c>
      <c r="L52" s="251">
        <f ca="1"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>0</v>
      </c>
      <c r="M52" s="251">
        <f ca="1"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>0</v>
      </c>
      <c r="N52" s="251">
        <f ca="1"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>0</v>
      </c>
      <c r="O52" s="251">
        <f ca="1"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>0</v>
      </c>
      <c r="P52" s="251">
        <f ca="1"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>0</v>
      </c>
      <c r="Q52" s="251">
        <f ca="1"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>0</v>
      </c>
      <c r="R52" s="251">
        <f ca="1"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>0</v>
      </c>
      <c r="S52" s="251">
        <f ca="1"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>0</v>
      </c>
      <c r="T52" s="251">
        <f ca="1"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>0</v>
      </c>
      <c r="U52" s="251">
        <f ca="1"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>0</v>
      </c>
      <c r="V52" s="251">
        <f ca="1"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>0</v>
      </c>
      <c r="W52" s="251">
        <f ca="1"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>0</v>
      </c>
      <c r="X52" s="251">
        <f ca="1"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>0</v>
      </c>
      <c r="Y52" s="251">
        <f ca="1"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>0</v>
      </c>
      <c r="Z52" s="251">
        <f ca="1"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>0</v>
      </c>
      <c r="AA52" s="251">
        <f ca="1"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>0</v>
      </c>
      <c r="AB52" s="251">
        <f ca="1"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>0</v>
      </c>
      <c r="AC52" s="251">
        <f ca="1"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>0</v>
      </c>
      <c r="AD52" s="251">
        <f ca="1"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>0</v>
      </c>
      <c r="AE52" s="251">
        <f ca="1"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>0</v>
      </c>
      <c r="AF52" s="251">
        <f ca="1"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>0</v>
      </c>
      <c r="AG52" s="251">
        <f ca="1"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>0</v>
      </c>
      <c r="AH52" s="251">
        <f ca="1"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>0</v>
      </c>
      <c r="AI52" s="251">
        <f ca="1"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>0</v>
      </c>
      <c r="AJ52" s="251">
        <f ca="1"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>0</v>
      </c>
      <c r="AK52" s="251">
        <f ca="1"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>0</v>
      </c>
      <c r="AL52" s="251">
        <f ca="1"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>0</v>
      </c>
      <c r="AM52" s="251">
        <f ca="1"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>0</v>
      </c>
      <c r="AN52" s="251">
        <f ca="1"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>0</v>
      </c>
      <c r="AO52" s="24" t="str">
        <f ca="1">'Site Setup'!F51</f>
        <v/>
      </c>
      <c r="AP52" s="486"/>
      <c r="AQ52"/>
      <c r="AR52"/>
      <c r="AS52"/>
    </row>
    <row r="53" spans="1:45" ht="15.75" x14ac:dyDescent="0.25">
      <c r="A53" s="82" t="str">
        <f t="shared" ca="1" si="9"/>
        <v>N/A</v>
      </c>
      <c r="B53" s="97">
        <f ca="1"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>0</v>
      </c>
      <c r="C53" s="251">
        <f ca="1"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>0</v>
      </c>
      <c r="D53" s="251">
        <f ca="1"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>0</v>
      </c>
      <c r="E53" s="251">
        <f ca="1"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>0</v>
      </c>
      <c r="F53" s="251">
        <f ca="1"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>0</v>
      </c>
      <c r="G53" s="251">
        <f ca="1"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>0</v>
      </c>
      <c r="H53" s="251">
        <f ca="1"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>0</v>
      </c>
      <c r="I53" s="251">
        <f ca="1"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>0</v>
      </c>
      <c r="J53" s="251">
        <f ca="1"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>0</v>
      </c>
      <c r="K53" s="251">
        <f ca="1"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>0</v>
      </c>
      <c r="L53" s="251">
        <f ca="1"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>0</v>
      </c>
      <c r="M53" s="251">
        <f ca="1"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>0</v>
      </c>
      <c r="N53" s="251">
        <f ca="1"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>0</v>
      </c>
      <c r="O53" s="251">
        <f ca="1"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>0</v>
      </c>
      <c r="P53" s="251">
        <f ca="1"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>0</v>
      </c>
      <c r="Q53" s="251">
        <f ca="1"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>0</v>
      </c>
      <c r="R53" s="251">
        <f ca="1"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>0</v>
      </c>
      <c r="S53" s="251">
        <f ca="1"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>0</v>
      </c>
      <c r="T53" s="251">
        <f ca="1"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>0</v>
      </c>
      <c r="U53" s="251">
        <f ca="1"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>0</v>
      </c>
      <c r="V53" s="251">
        <f ca="1"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>0</v>
      </c>
      <c r="W53" s="251">
        <f ca="1"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>0</v>
      </c>
      <c r="X53" s="251">
        <f ca="1"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>0</v>
      </c>
      <c r="Y53" s="251">
        <f ca="1"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>0</v>
      </c>
      <c r="Z53" s="251">
        <f ca="1"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>0</v>
      </c>
      <c r="AA53" s="251">
        <f ca="1"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>0</v>
      </c>
      <c r="AB53" s="251">
        <f ca="1"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>0</v>
      </c>
      <c r="AC53" s="251">
        <f ca="1"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>0</v>
      </c>
      <c r="AD53" s="251">
        <f ca="1"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>0</v>
      </c>
      <c r="AE53" s="251">
        <f ca="1"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>0</v>
      </c>
      <c r="AF53" s="251">
        <f ca="1"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>0</v>
      </c>
      <c r="AG53" s="251">
        <f ca="1"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>0</v>
      </c>
      <c r="AH53" s="251">
        <f ca="1"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>0</v>
      </c>
      <c r="AI53" s="251">
        <f ca="1"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>0</v>
      </c>
      <c r="AJ53" s="251">
        <f ca="1"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>0</v>
      </c>
      <c r="AK53" s="251">
        <f ca="1"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>0</v>
      </c>
      <c r="AL53" s="251">
        <f ca="1"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>0</v>
      </c>
      <c r="AM53" s="251">
        <f ca="1"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>0</v>
      </c>
      <c r="AN53" s="251">
        <f ca="1"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>0</v>
      </c>
      <c r="AO53" s="24" t="str">
        <f ca="1">'Site Setup'!F52</f>
        <v/>
      </c>
      <c r="AP53" s="486"/>
      <c r="AQ53"/>
      <c r="AR53"/>
      <c r="AS53"/>
    </row>
    <row r="54" spans="1:45" ht="15.75" x14ac:dyDescent="0.25">
      <c r="A54" s="82" t="str">
        <f t="shared" ca="1" si="9"/>
        <v>N/A</v>
      </c>
      <c r="B54" s="97">
        <f ca="1"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>0</v>
      </c>
      <c r="C54" s="251">
        <f ca="1"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>0</v>
      </c>
      <c r="D54" s="251">
        <f ca="1"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>0</v>
      </c>
      <c r="E54" s="251">
        <f ca="1"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>0</v>
      </c>
      <c r="F54" s="251">
        <f ca="1"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>0</v>
      </c>
      <c r="G54" s="251">
        <f ca="1"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>0</v>
      </c>
      <c r="H54" s="251">
        <f ca="1"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>0</v>
      </c>
      <c r="I54" s="251">
        <f ca="1"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>0</v>
      </c>
      <c r="J54" s="251">
        <f ca="1"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>0</v>
      </c>
      <c r="K54" s="251">
        <f ca="1"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>0</v>
      </c>
      <c r="L54" s="251">
        <f ca="1"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>0</v>
      </c>
      <c r="M54" s="251">
        <f ca="1"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>0</v>
      </c>
      <c r="N54" s="251">
        <f ca="1"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>0</v>
      </c>
      <c r="O54" s="251">
        <f ca="1"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>0</v>
      </c>
      <c r="P54" s="251">
        <f ca="1"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>0</v>
      </c>
      <c r="Q54" s="251">
        <f ca="1"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>0</v>
      </c>
      <c r="R54" s="251">
        <f ca="1"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>0</v>
      </c>
      <c r="S54" s="251">
        <f ca="1"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>0</v>
      </c>
      <c r="T54" s="251">
        <f ca="1"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>0</v>
      </c>
      <c r="U54" s="251">
        <f ca="1"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>0</v>
      </c>
      <c r="V54" s="251">
        <f ca="1"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>0</v>
      </c>
      <c r="W54" s="251">
        <f ca="1"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>0</v>
      </c>
      <c r="X54" s="251">
        <f ca="1"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>0</v>
      </c>
      <c r="Y54" s="251">
        <f ca="1"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>0</v>
      </c>
      <c r="Z54" s="251">
        <f ca="1"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>0</v>
      </c>
      <c r="AA54" s="251">
        <f ca="1"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>0</v>
      </c>
      <c r="AB54" s="251">
        <f ca="1"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>0</v>
      </c>
      <c r="AC54" s="251">
        <f ca="1"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>0</v>
      </c>
      <c r="AD54" s="251">
        <f ca="1"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>0</v>
      </c>
      <c r="AE54" s="251">
        <f ca="1"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>0</v>
      </c>
      <c r="AF54" s="251">
        <f ca="1"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>0</v>
      </c>
      <c r="AG54" s="251">
        <f ca="1"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>0</v>
      </c>
      <c r="AH54" s="251">
        <f ca="1"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>0</v>
      </c>
      <c r="AI54" s="251">
        <f ca="1"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>0</v>
      </c>
      <c r="AJ54" s="251">
        <f ca="1"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>0</v>
      </c>
      <c r="AK54" s="251">
        <f ca="1"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>0</v>
      </c>
      <c r="AL54" s="251">
        <f ca="1"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>0</v>
      </c>
      <c r="AM54" s="251">
        <f ca="1"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>0</v>
      </c>
      <c r="AN54" s="251">
        <f ca="1"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>0</v>
      </c>
      <c r="AO54" s="24" t="str">
        <f ca="1">'Site Setup'!F53</f>
        <v/>
      </c>
      <c r="AP54" s="486"/>
      <c r="AQ54"/>
      <c r="AR54"/>
      <c r="AS54"/>
    </row>
    <row r="55" spans="1:45" ht="15.75" x14ac:dyDescent="0.25">
      <c r="A55" s="82" t="str">
        <f t="shared" ca="1" si="9"/>
        <v>N/A</v>
      </c>
      <c r="B55" s="97">
        <f ca="1"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>0</v>
      </c>
      <c r="C55" s="251">
        <f ca="1"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>0</v>
      </c>
      <c r="D55" s="251">
        <f ca="1"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>0</v>
      </c>
      <c r="E55" s="251">
        <f ca="1"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>0</v>
      </c>
      <c r="F55" s="251">
        <f ca="1"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>0</v>
      </c>
      <c r="G55" s="251">
        <f ca="1"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>0</v>
      </c>
      <c r="H55" s="251">
        <f ca="1"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>0</v>
      </c>
      <c r="I55" s="251">
        <f ca="1"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>0</v>
      </c>
      <c r="J55" s="251">
        <f ca="1"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>0</v>
      </c>
      <c r="K55" s="251">
        <f ca="1"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>0</v>
      </c>
      <c r="L55" s="251">
        <f ca="1"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>0</v>
      </c>
      <c r="M55" s="251">
        <f ca="1"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>0</v>
      </c>
      <c r="N55" s="251">
        <f ca="1"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>0</v>
      </c>
      <c r="O55" s="251">
        <f ca="1"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>0</v>
      </c>
      <c r="P55" s="251">
        <f ca="1"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>0</v>
      </c>
      <c r="Q55" s="251">
        <f ca="1"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>0</v>
      </c>
      <c r="R55" s="251">
        <f ca="1"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>0</v>
      </c>
      <c r="S55" s="251">
        <f ca="1"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>0</v>
      </c>
      <c r="T55" s="251">
        <f ca="1"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>0</v>
      </c>
      <c r="U55" s="251">
        <f ca="1"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>0</v>
      </c>
      <c r="V55" s="251">
        <f ca="1"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>0</v>
      </c>
      <c r="W55" s="251">
        <f ca="1"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>0</v>
      </c>
      <c r="X55" s="251">
        <f ca="1"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>0</v>
      </c>
      <c r="Y55" s="251">
        <f ca="1"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>0</v>
      </c>
      <c r="Z55" s="251">
        <f ca="1"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>0</v>
      </c>
      <c r="AA55" s="251">
        <f ca="1"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>0</v>
      </c>
      <c r="AB55" s="251">
        <f ca="1"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>0</v>
      </c>
      <c r="AC55" s="251">
        <f ca="1"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>0</v>
      </c>
      <c r="AD55" s="251">
        <f ca="1"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>0</v>
      </c>
      <c r="AE55" s="251">
        <f ca="1"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>0</v>
      </c>
      <c r="AF55" s="251">
        <f ca="1"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>0</v>
      </c>
      <c r="AG55" s="251">
        <f ca="1"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>0</v>
      </c>
      <c r="AH55" s="251">
        <f ca="1"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>0</v>
      </c>
      <c r="AI55" s="251">
        <f ca="1"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>0</v>
      </c>
      <c r="AJ55" s="251">
        <f ca="1"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>0</v>
      </c>
      <c r="AK55" s="251">
        <f ca="1"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>0</v>
      </c>
      <c r="AL55" s="251">
        <f ca="1"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>0</v>
      </c>
      <c r="AM55" s="251">
        <f ca="1"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>0</v>
      </c>
      <c r="AN55" s="251">
        <f ca="1"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>0</v>
      </c>
      <c r="AO55" s="24" t="str">
        <f ca="1">'Site Setup'!F54</f>
        <v/>
      </c>
      <c r="AP55" s="486"/>
      <c r="AQ55"/>
      <c r="AR55"/>
      <c r="AS55"/>
    </row>
    <row r="56" spans="1:45" ht="15.75" x14ac:dyDescent="0.25">
      <c r="A56" s="82" t="str">
        <f t="shared" ca="1" si="9"/>
        <v>N/A</v>
      </c>
      <c r="B56" s="97">
        <f ca="1"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>0</v>
      </c>
      <c r="C56" s="251">
        <f ca="1"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>0</v>
      </c>
      <c r="D56" s="251">
        <f ca="1"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>0</v>
      </c>
      <c r="E56" s="251">
        <f ca="1"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>0</v>
      </c>
      <c r="F56" s="251">
        <f ca="1"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>0</v>
      </c>
      <c r="G56" s="251">
        <f ca="1"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>0</v>
      </c>
      <c r="H56" s="251">
        <f ca="1"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>0</v>
      </c>
      <c r="I56" s="251">
        <f ca="1"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>0</v>
      </c>
      <c r="J56" s="251">
        <f ca="1"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>0</v>
      </c>
      <c r="K56" s="251">
        <f ca="1"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>0</v>
      </c>
      <c r="L56" s="251">
        <f ca="1"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>0</v>
      </c>
      <c r="M56" s="251">
        <f ca="1"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>0</v>
      </c>
      <c r="N56" s="251">
        <f ca="1"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>0</v>
      </c>
      <c r="O56" s="251">
        <f ca="1"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>0</v>
      </c>
      <c r="P56" s="251">
        <f ca="1"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>0</v>
      </c>
      <c r="Q56" s="251">
        <f ca="1"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>0</v>
      </c>
      <c r="R56" s="251">
        <f ca="1"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>0</v>
      </c>
      <c r="S56" s="251">
        <f ca="1"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>0</v>
      </c>
      <c r="T56" s="251">
        <f ca="1"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>0</v>
      </c>
      <c r="U56" s="251">
        <f ca="1"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>0</v>
      </c>
      <c r="V56" s="251">
        <f ca="1"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>0</v>
      </c>
      <c r="W56" s="251">
        <f ca="1"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>0</v>
      </c>
      <c r="X56" s="251">
        <f ca="1"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>0</v>
      </c>
      <c r="Y56" s="251">
        <f ca="1"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>0</v>
      </c>
      <c r="Z56" s="251">
        <f ca="1"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>0</v>
      </c>
      <c r="AA56" s="251">
        <f ca="1"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>0</v>
      </c>
      <c r="AB56" s="251">
        <f ca="1"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>0</v>
      </c>
      <c r="AC56" s="251">
        <f ca="1"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>0</v>
      </c>
      <c r="AD56" s="251">
        <f ca="1"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>0</v>
      </c>
      <c r="AE56" s="251">
        <f ca="1"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>0</v>
      </c>
      <c r="AF56" s="251">
        <f ca="1"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>0</v>
      </c>
      <c r="AG56" s="251">
        <f ca="1"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>0</v>
      </c>
      <c r="AH56" s="251">
        <f ca="1"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>0</v>
      </c>
      <c r="AI56" s="251">
        <f ca="1"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>0</v>
      </c>
      <c r="AJ56" s="251">
        <f ca="1"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>0</v>
      </c>
      <c r="AK56" s="251">
        <f ca="1"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>0</v>
      </c>
      <c r="AL56" s="251">
        <f ca="1"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>0</v>
      </c>
      <c r="AM56" s="251">
        <f ca="1"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>0</v>
      </c>
      <c r="AN56" s="251">
        <f ca="1"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>0</v>
      </c>
      <c r="AO56" s="24" t="str">
        <f ca="1">'Site Setup'!F55</f>
        <v/>
      </c>
      <c r="AP56" s="486"/>
      <c r="AQ56"/>
      <c r="AR56"/>
      <c r="AS56"/>
    </row>
    <row r="57" spans="1:45" ht="15.75" x14ac:dyDescent="0.25">
      <c r="A57" s="82" t="str">
        <f t="shared" ca="1" si="9"/>
        <v>N/A</v>
      </c>
      <c r="B57" s="97">
        <f ca="1"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>0</v>
      </c>
      <c r="C57" s="251">
        <f ca="1"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>0</v>
      </c>
      <c r="D57" s="251">
        <f ca="1"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>0</v>
      </c>
      <c r="E57" s="251">
        <f ca="1"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>0</v>
      </c>
      <c r="F57" s="251">
        <f ca="1"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>0</v>
      </c>
      <c r="G57" s="251">
        <f ca="1"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>0</v>
      </c>
      <c r="H57" s="251">
        <f ca="1"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>0</v>
      </c>
      <c r="I57" s="251">
        <f ca="1"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>0</v>
      </c>
      <c r="J57" s="251">
        <f ca="1"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>0</v>
      </c>
      <c r="K57" s="251">
        <f ca="1"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>0</v>
      </c>
      <c r="L57" s="251">
        <f ca="1"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>0</v>
      </c>
      <c r="M57" s="251">
        <f ca="1"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>0</v>
      </c>
      <c r="N57" s="251">
        <f ca="1"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>0</v>
      </c>
      <c r="O57" s="251">
        <f ca="1"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>0</v>
      </c>
      <c r="P57" s="251">
        <f ca="1"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>0</v>
      </c>
      <c r="Q57" s="251">
        <f ca="1"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>0</v>
      </c>
      <c r="R57" s="251">
        <f ca="1"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>0</v>
      </c>
      <c r="S57" s="251">
        <f ca="1"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>0</v>
      </c>
      <c r="T57" s="251">
        <f ca="1"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>0</v>
      </c>
      <c r="U57" s="251">
        <f ca="1"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>0</v>
      </c>
      <c r="V57" s="251">
        <f ca="1"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>0</v>
      </c>
      <c r="W57" s="251">
        <f ca="1"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>0</v>
      </c>
      <c r="X57" s="251">
        <f ca="1"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>0</v>
      </c>
      <c r="Y57" s="251">
        <f ca="1"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>0</v>
      </c>
      <c r="Z57" s="251">
        <f ca="1"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>0</v>
      </c>
      <c r="AA57" s="251">
        <f ca="1"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>0</v>
      </c>
      <c r="AB57" s="251">
        <f ca="1"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>0</v>
      </c>
      <c r="AC57" s="251">
        <f ca="1"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>0</v>
      </c>
      <c r="AD57" s="251">
        <f ca="1"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>0</v>
      </c>
      <c r="AE57" s="251">
        <f ca="1"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>0</v>
      </c>
      <c r="AF57" s="251">
        <f ca="1"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>0</v>
      </c>
      <c r="AG57" s="251">
        <f ca="1"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>0</v>
      </c>
      <c r="AH57" s="251">
        <f ca="1"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>0</v>
      </c>
      <c r="AI57" s="251">
        <f ca="1"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>0</v>
      </c>
      <c r="AJ57" s="251">
        <f ca="1"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>0</v>
      </c>
      <c r="AK57" s="251">
        <f ca="1"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>0</v>
      </c>
      <c r="AL57" s="251">
        <f ca="1"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>0</v>
      </c>
      <c r="AM57" s="251">
        <f ca="1"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>0</v>
      </c>
      <c r="AN57" s="251">
        <f ca="1"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>0</v>
      </c>
      <c r="AO57" s="24" t="str">
        <f ca="1">'Site Setup'!F56</f>
        <v/>
      </c>
      <c r="AP57" s="486"/>
      <c r="AQ57"/>
      <c r="AR57"/>
      <c r="AS57"/>
    </row>
    <row r="58" spans="1:45" ht="15.75" x14ac:dyDescent="0.25">
      <c r="A58" s="82" t="str">
        <f t="shared" ca="1" si="9"/>
        <v>N/A</v>
      </c>
      <c r="B58" s="97">
        <f ca="1"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>0</v>
      </c>
      <c r="C58" s="251">
        <f ca="1"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>0</v>
      </c>
      <c r="D58" s="251">
        <f ca="1"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>0</v>
      </c>
      <c r="E58" s="251">
        <f ca="1"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>0</v>
      </c>
      <c r="F58" s="251">
        <f ca="1"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>0</v>
      </c>
      <c r="G58" s="251">
        <f ca="1"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>0</v>
      </c>
      <c r="H58" s="251">
        <f ca="1"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>0</v>
      </c>
      <c r="I58" s="251">
        <f ca="1"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>0</v>
      </c>
      <c r="J58" s="251">
        <f ca="1"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>0</v>
      </c>
      <c r="K58" s="251">
        <f ca="1"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>0</v>
      </c>
      <c r="L58" s="251">
        <f ca="1"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>0</v>
      </c>
      <c r="M58" s="251">
        <f ca="1"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>0</v>
      </c>
      <c r="N58" s="251">
        <f ca="1"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>0</v>
      </c>
      <c r="O58" s="251">
        <f ca="1"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>0</v>
      </c>
      <c r="P58" s="251">
        <f ca="1"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>0</v>
      </c>
      <c r="Q58" s="251">
        <f ca="1"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>0</v>
      </c>
      <c r="R58" s="251">
        <f ca="1"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>0</v>
      </c>
      <c r="S58" s="251">
        <f ca="1"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>0</v>
      </c>
      <c r="T58" s="251">
        <f ca="1"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>0</v>
      </c>
      <c r="U58" s="251">
        <f ca="1"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>0</v>
      </c>
      <c r="V58" s="251">
        <f ca="1"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>0</v>
      </c>
      <c r="W58" s="251">
        <f ca="1"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>0</v>
      </c>
      <c r="X58" s="251">
        <f ca="1"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>0</v>
      </c>
      <c r="Y58" s="251">
        <f ca="1"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>0</v>
      </c>
      <c r="Z58" s="251">
        <f ca="1"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>0</v>
      </c>
      <c r="AA58" s="251">
        <f ca="1"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>0</v>
      </c>
      <c r="AB58" s="251">
        <f ca="1"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>0</v>
      </c>
      <c r="AC58" s="251">
        <f ca="1"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>0</v>
      </c>
      <c r="AD58" s="251">
        <f ca="1"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>0</v>
      </c>
      <c r="AE58" s="251">
        <f ca="1"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>0</v>
      </c>
      <c r="AF58" s="251">
        <f ca="1"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>0</v>
      </c>
      <c r="AG58" s="251">
        <f ca="1"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>0</v>
      </c>
      <c r="AH58" s="251">
        <f ca="1"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>0</v>
      </c>
      <c r="AI58" s="251">
        <f ca="1"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>0</v>
      </c>
      <c r="AJ58" s="251">
        <f ca="1"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>0</v>
      </c>
      <c r="AK58" s="251">
        <f ca="1"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>0</v>
      </c>
      <c r="AL58" s="251">
        <f ca="1"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>0</v>
      </c>
      <c r="AM58" s="251">
        <f ca="1"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>0</v>
      </c>
      <c r="AN58" s="251">
        <f ca="1"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>0</v>
      </c>
      <c r="AO58" s="24" t="str">
        <f ca="1">'Site Setup'!F57</f>
        <v/>
      </c>
      <c r="AP58" s="486"/>
      <c r="AQ58"/>
      <c r="AR58"/>
      <c r="AS58"/>
    </row>
    <row r="59" spans="1:45" ht="16.5" thickBot="1" x14ac:dyDescent="0.3">
      <c r="A59" s="82" t="str">
        <f t="shared" ca="1" si="9"/>
        <v>N/A</v>
      </c>
      <c r="B59" s="97">
        <f ca="1"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>0</v>
      </c>
      <c r="C59" s="251">
        <f ca="1"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>0</v>
      </c>
      <c r="D59" s="251">
        <f ca="1"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>0</v>
      </c>
      <c r="E59" s="251">
        <f ca="1"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>0</v>
      </c>
      <c r="F59" s="251">
        <f ca="1"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>0</v>
      </c>
      <c r="G59" s="251">
        <f ca="1"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>0</v>
      </c>
      <c r="H59" s="251">
        <f ca="1"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>0</v>
      </c>
      <c r="I59" s="251">
        <f ca="1"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>0</v>
      </c>
      <c r="J59" s="251">
        <f ca="1"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>0</v>
      </c>
      <c r="K59" s="251">
        <f ca="1"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>0</v>
      </c>
      <c r="L59" s="251">
        <f ca="1"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>0</v>
      </c>
      <c r="M59" s="251">
        <f ca="1"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>0</v>
      </c>
      <c r="N59" s="251">
        <f ca="1"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>0</v>
      </c>
      <c r="O59" s="251">
        <f ca="1"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>0</v>
      </c>
      <c r="P59" s="251">
        <f ca="1"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>0</v>
      </c>
      <c r="Q59" s="251">
        <f ca="1"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>0</v>
      </c>
      <c r="R59" s="251">
        <f ca="1"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>0</v>
      </c>
      <c r="S59" s="251">
        <f ca="1"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>0</v>
      </c>
      <c r="T59" s="251">
        <f ca="1"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>0</v>
      </c>
      <c r="U59" s="251">
        <f ca="1"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>0</v>
      </c>
      <c r="V59" s="251">
        <f ca="1"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>0</v>
      </c>
      <c r="W59" s="251">
        <f ca="1"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>0</v>
      </c>
      <c r="X59" s="251">
        <f ca="1"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>0</v>
      </c>
      <c r="Y59" s="251">
        <f ca="1"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>0</v>
      </c>
      <c r="Z59" s="251">
        <f ca="1"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>0</v>
      </c>
      <c r="AA59" s="251">
        <f ca="1"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>0</v>
      </c>
      <c r="AB59" s="251">
        <f ca="1"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>0</v>
      </c>
      <c r="AC59" s="251">
        <f ca="1"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>0</v>
      </c>
      <c r="AD59" s="251">
        <f ca="1"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>0</v>
      </c>
      <c r="AE59" s="251">
        <f ca="1"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>0</v>
      </c>
      <c r="AF59" s="251">
        <f ca="1"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>0</v>
      </c>
      <c r="AG59" s="251">
        <f ca="1"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>0</v>
      </c>
      <c r="AH59" s="251">
        <f ca="1"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>0</v>
      </c>
      <c r="AI59" s="251">
        <f ca="1"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>0</v>
      </c>
      <c r="AJ59" s="251">
        <f ca="1"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>0</v>
      </c>
      <c r="AK59" s="251">
        <f ca="1"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>0</v>
      </c>
      <c r="AL59" s="251">
        <f ca="1"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>0</v>
      </c>
      <c r="AM59" s="251">
        <f ca="1"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>0</v>
      </c>
      <c r="AN59" s="251">
        <f ca="1"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>0</v>
      </c>
      <c r="AO59" s="24" t="str">
        <f ca="1">'Site Setup'!F58</f>
        <v/>
      </c>
      <c r="AP59" s="486"/>
      <c r="AQ59"/>
      <c r="AR59"/>
      <c r="AS59"/>
    </row>
    <row r="60" spans="1:45" ht="16.5" thickBot="1" x14ac:dyDescent="0.3">
      <c r="A60" s="103" t="s">
        <v>17</v>
      </c>
      <c r="B60" s="104">
        <f ca="1">SUM(B40:B59)</f>
        <v>0</v>
      </c>
      <c r="C60" s="252">
        <f t="shared" ref="C60:O60" ca="1" si="10">SUM(C40:C59)</f>
        <v>0</v>
      </c>
      <c r="D60" s="252">
        <f t="shared" ca="1" si="10"/>
        <v>0</v>
      </c>
      <c r="E60" s="252">
        <f t="shared" ca="1" si="10"/>
        <v>0</v>
      </c>
      <c r="F60" s="252">
        <f t="shared" ca="1" si="10"/>
        <v>0</v>
      </c>
      <c r="G60" s="252">
        <f t="shared" ca="1" si="10"/>
        <v>0</v>
      </c>
      <c r="H60" s="252">
        <f t="shared" ca="1" si="10"/>
        <v>0</v>
      </c>
      <c r="I60" s="252">
        <f t="shared" ca="1" si="10"/>
        <v>0</v>
      </c>
      <c r="J60" s="252">
        <f t="shared" ca="1" si="10"/>
        <v>0</v>
      </c>
      <c r="K60" s="252">
        <f t="shared" ca="1" si="10"/>
        <v>0</v>
      </c>
      <c r="L60" s="252">
        <f t="shared" ca="1" si="10"/>
        <v>0</v>
      </c>
      <c r="M60" s="252">
        <f t="shared" ca="1" si="10"/>
        <v>0</v>
      </c>
      <c r="N60" s="252">
        <f t="shared" ca="1" si="10"/>
        <v>0</v>
      </c>
      <c r="O60" s="252">
        <f t="shared" ca="1" si="10"/>
        <v>0</v>
      </c>
      <c r="P60" s="252">
        <f t="shared" ref="P60:Q60" ca="1" si="11">SUM(P40:P59)</f>
        <v>0</v>
      </c>
      <c r="Q60" s="252">
        <f t="shared" ca="1" si="11"/>
        <v>0</v>
      </c>
      <c r="R60" s="252">
        <f ca="1">SUM(R40:R59)</f>
        <v>0</v>
      </c>
      <c r="S60" s="252">
        <f ca="1">SUM(S40:S59)</f>
        <v>0</v>
      </c>
      <c r="T60" s="252">
        <f ca="1">SUM(T40:T59)</f>
        <v>0</v>
      </c>
      <c r="U60" s="252">
        <f t="shared" ref="U60:AM60" ca="1" si="12">SUM(U40:U59)</f>
        <v>0</v>
      </c>
      <c r="V60" s="252">
        <f t="shared" ca="1" si="12"/>
        <v>0</v>
      </c>
      <c r="W60" s="252">
        <f t="shared" ca="1" si="12"/>
        <v>0</v>
      </c>
      <c r="X60" s="252">
        <f t="shared" ca="1" si="12"/>
        <v>0</v>
      </c>
      <c r="Y60" s="252">
        <f t="shared" ca="1" si="12"/>
        <v>0</v>
      </c>
      <c r="Z60" s="252">
        <f t="shared" ca="1" si="12"/>
        <v>0</v>
      </c>
      <c r="AA60" s="252">
        <f t="shared" ca="1" si="12"/>
        <v>0</v>
      </c>
      <c r="AB60" s="252">
        <f t="shared" ca="1" si="12"/>
        <v>0</v>
      </c>
      <c r="AC60" s="252">
        <f t="shared" ca="1" si="12"/>
        <v>0</v>
      </c>
      <c r="AD60" s="252">
        <f t="shared" ca="1" si="12"/>
        <v>0</v>
      </c>
      <c r="AE60" s="252">
        <f t="shared" ca="1" si="12"/>
        <v>0</v>
      </c>
      <c r="AF60" s="252">
        <f t="shared" ca="1" si="12"/>
        <v>0</v>
      </c>
      <c r="AG60" s="252">
        <f t="shared" ca="1" si="12"/>
        <v>0</v>
      </c>
      <c r="AH60" s="252">
        <f t="shared" ca="1" si="12"/>
        <v>0</v>
      </c>
      <c r="AI60" s="252">
        <f t="shared" ca="1" si="12"/>
        <v>0</v>
      </c>
      <c r="AJ60" s="252">
        <f t="shared" ca="1" si="12"/>
        <v>0</v>
      </c>
      <c r="AK60" s="252">
        <f t="shared" ca="1" si="12"/>
        <v>0</v>
      </c>
      <c r="AL60" s="252">
        <f t="shared" ca="1" si="12"/>
        <v>0</v>
      </c>
      <c r="AM60" s="252">
        <f t="shared" ca="1" si="12"/>
        <v>0</v>
      </c>
      <c r="AN60" s="252">
        <f ca="1">SUM(AN40:AN59)</f>
        <v>0</v>
      </c>
      <c r="AP60" s="486"/>
      <c r="AQ60"/>
      <c r="AR60"/>
      <c r="AS60"/>
    </row>
    <row r="61" spans="1:45" ht="15.75" thickBot="1" x14ac:dyDescent="0.3">
      <c r="A61" s="124"/>
      <c r="B61" s="125"/>
      <c r="C61" s="125"/>
      <c r="D61" s="125"/>
      <c r="E61" s="125"/>
      <c r="F61" s="125"/>
      <c r="G61" s="125"/>
      <c r="H61" s="125"/>
      <c r="I61" s="125"/>
      <c r="J61" s="48"/>
      <c r="K61" s="48"/>
      <c r="AO61" s="486"/>
    </row>
    <row r="62" spans="1:45" ht="16.5" thickBot="1" x14ac:dyDescent="0.3">
      <c r="A62" s="158" t="s">
        <v>115</v>
      </c>
      <c r="B62" s="597" t="s">
        <v>198</v>
      </c>
      <c r="C62" s="598"/>
      <c r="D62" s="600" t="s">
        <v>217</v>
      </c>
      <c r="E62" s="600"/>
      <c r="F62" s="600"/>
      <c r="G62" s="96"/>
      <c r="H62" s="96"/>
      <c r="I62" s="96"/>
      <c r="J62" s="96"/>
      <c r="K62" s="96"/>
      <c r="L62" s="176"/>
      <c r="M62" s="177"/>
      <c r="AO62" s="486"/>
    </row>
    <row r="63" spans="1:45" ht="16.5" thickBot="1" x14ac:dyDescent="0.3">
      <c r="A63" s="503" t="s">
        <v>56</v>
      </c>
      <c r="B63" s="165" t="s">
        <v>530</v>
      </c>
      <c r="C63" s="340" t="str">
        <f t="shared" ref="C63:AL63" ca="1" si="13">C12</f>
        <v>SealingJawCutterFailedToAdvance</v>
      </c>
      <c r="D63" s="287" t="str">
        <f t="shared" ca="1" si="13"/>
        <v>SealerBarTempTooLow</v>
      </c>
      <c r="E63" s="288" t="str">
        <f t="shared" ca="1" si="13"/>
        <v>JawSafetySensorFaultOperatorSide</v>
      </c>
      <c r="F63" s="289" t="str">
        <f t="shared" ca="1" si="13"/>
        <v>JawSafetySensorFaultBagSide</v>
      </c>
      <c r="G63" s="290" t="str">
        <f t="shared" ca="1" si="13"/>
        <v>JawOpenError</v>
      </c>
      <c r="H63" s="340" t="str">
        <f t="shared" ca="1" si="13"/>
        <v>TakeawayConveyorJam</v>
      </c>
      <c r="I63" s="287" t="str">
        <f t="shared" ca="1" si="13"/>
        <v>KickoutConveyorJam</v>
      </c>
      <c r="J63" s="288" t="str">
        <f t="shared" ca="1" si="13"/>
        <v>TakeawayMotorFault</v>
      </c>
      <c r="K63" s="289" t="str">
        <f t="shared" ca="1" si="13"/>
        <v>KickoutMotorFault</v>
      </c>
      <c r="L63" s="290" t="str">
        <f t="shared" ca="1" si="13"/>
        <v>DownstreamConveyorStopped</v>
      </c>
      <c r="M63" s="340" t="str">
        <f t="shared" ca="1" si="13"/>
        <v>AccessDoorOpen</v>
      </c>
      <c r="N63" s="287" t="str">
        <f t="shared" ca="1" si="13"/>
        <v>LightCurtainInterrupted</v>
      </c>
      <c r="O63" s="288" t="str">
        <f t="shared" ca="1" si="13"/>
        <v>FrontSideExitConveyorE-stop</v>
      </c>
      <c r="P63" s="289" t="str">
        <f t="shared" ca="1" si="13"/>
        <v>BackSideExitConveyorE-stop</v>
      </c>
      <c r="Q63" s="290" t="str">
        <f t="shared" ca="1" si="13"/>
        <v>BackSideFilmRollE-stop</v>
      </c>
      <c r="R63" s="340" t="str">
        <f t="shared" ca="1" si="13"/>
        <v>HMIE-stop</v>
      </c>
      <c r="S63" s="287" t="str">
        <f t="shared" ca="1" si="13"/>
        <v>GripperServoPositionFault</v>
      </c>
      <c r="T63" s="288" t="str">
        <f t="shared" ca="1" si="13"/>
        <v>GripperServoOver-travelUpper</v>
      </c>
      <c r="U63" s="289" t="str">
        <f t="shared" ca="1" si="13"/>
        <v>GripperServoOver-travelLower</v>
      </c>
      <c r="V63" s="290" t="str">
        <f t="shared" ca="1" si="13"/>
        <v>GripperServoAxisFault</v>
      </c>
      <c r="W63" s="340" t="str">
        <f t="shared" ca="1" si="13"/>
        <v>NipFaultCycleTooLongORServoNotReady</v>
      </c>
      <c r="X63" s="287" t="str">
        <f t="shared" ca="1" si="13"/>
        <v>NipServoAxisFault</v>
      </c>
      <c r="Y63" s="288" t="str">
        <f t="shared" ca="1" si="13"/>
        <v>BadVerifyScanKickout</v>
      </c>
      <c r="Z63" s="289" t="str">
        <f t="shared" ca="1" si="13"/>
        <v>PrinterFailedToPrint</v>
      </c>
      <c r="AA63" s="290" t="str">
        <f t="shared" ca="1" si="13"/>
        <v>TampHeadSlow</v>
      </c>
      <c r="AB63" s="340" t="str">
        <f t="shared" ca="1" si="13"/>
        <v>TampHeadVacuumError</v>
      </c>
      <c r="AC63" s="287" t="str">
        <f t="shared" ca="1" si="13"/>
        <v>FailedToTampError</v>
      </c>
      <c r="AD63" s="288" t="str">
        <f t="shared" ca="1" si="13"/>
        <v>LabelPrinterStockEmptyStopMachine</v>
      </c>
      <c r="AE63" s="289" t="str">
        <f t="shared" ca="1" si="13"/>
        <v>LabelVerifySlow</v>
      </c>
      <c r="AF63" s="290" t="str">
        <f t="shared" ca="1" si="13"/>
        <v>VerifyCameraNotReady</v>
      </c>
      <c r="AG63" s="340" t="str">
        <f t="shared" ca="1" si="13"/>
        <v>FailuretoReadRejectToteBarcode</v>
      </c>
      <c r="AH63" s="287" t="str">
        <f t="shared" ca="1" si="13"/>
        <v>ASINScanReceiptMayBeSlow</v>
      </c>
      <c r="AI63" s="288" t="str">
        <f t="shared" ca="1" si="13"/>
        <v>SLAMServiceDisconnected</v>
      </c>
      <c r="AJ63" s="289" t="str">
        <f t="shared" ca="1" si="13"/>
        <v>WMSLabelResponseSlow</v>
      </c>
      <c r="AK63" s="290" t="str">
        <f t="shared" ca="1" si="13"/>
        <v>WMSInductResponseSlow</v>
      </c>
      <c r="AL63" s="340" t="str">
        <f t="shared" ca="1" si="13"/>
        <v>DryFlushRequired</v>
      </c>
      <c r="AM63" s="520" t="str">
        <f t="shared" ref="AM63" ca="1" si="14">AM12</f>
        <v>Collision</v>
      </c>
      <c r="AN63" s="287" t="str">
        <f ca="1">AN12</f>
        <v>CycleStopActive</v>
      </c>
    </row>
    <row r="64" spans="1:45" ht="15.75" x14ac:dyDescent="0.25">
      <c r="A64" s="549" t="str">
        <f t="shared" ref="A64:A83" ca="1" si="15">A13</f>
        <v>SmartPac01</v>
      </c>
      <c r="B64" s="238" t="str">
        <f ca="1">IF($B13&lt;'Site Setup'!$B$11,"",SUM(C64:AN64))</f>
        <v/>
      </c>
      <c r="C64" s="220" t="str">
        <f ca="1">IF($B13&lt;'Site Setup'!$B$11,"",IFERROR((C40)/C$60,0))</f>
        <v/>
      </c>
      <c r="D64" s="220" t="str">
        <f ca="1">IF($B13&lt;'Site Setup'!$B$11,"",IFERROR((D40)/D$60,0))</f>
        <v/>
      </c>
      <c r="E64" s="220" t="str">
        <f ca="1">IF($B13&lt;'Site Setup'!$B$11,"",IFERROR((E40)/E$60,0))</f>
        <v/>
      </c>
      <c r="F64" s="220" t="str">
        <f ca="1">IF($B13&lt;'Site Setup'!$B$11,"",IFERROR((F40)/F$60,0))</f>
        <v/>
      </c>
      <c r="G64" s="220" t="str">
        <f ca="1">IF($B13&lt;'Site Setup'!$B$11,"",IFERROR((G40)/G$60,0))</f>
        <v/>
      </c>
      <c r="H64" s="220" t="str">
        <f ca="1">IF($B13&lt;'Site Setup'!$B$11,"",IFERROR((H40)/H$60,0))</f>
        <v/>
      </c>
      <c r="I64" s="220" t="str">
        <f ca="1">IF($B13&lt;'Site Setup'!$B$11,"",IFERROR((I40)/I$60,0))</f>
        <v/>
      </c>
      <c r="J64" s="220" t="str">
        <f ca="1">IF($B13&lt;'Site Setup'!$B$11,"",IFERROR((J40)/J$60,0))</f>
        <v/>
      </c>
      <c r="K64" s="220" t="str">
        <f ca="1">IF($B13&lt;'Site Setup'!$B$11,"",IFERROR((K40)/K$60,0))</f>
        <v/>
      </c>
      <c r="L64" s="220" t="str">
        <f ca="1">IF($B13&lt;'Site Setup'!$B$11,"",IFERROR((L40)/L$60,0))</f>
        <v/>
      </c>
      <c r="M64" s="220" t="str">
        <f ca="1">IF($B13&lt;'Site Setup'!$B$11,"",IFERROR((M40)/M$60,0))</f>
        <v/>
      </c>
      <c r="N64" s="220" t="str">
        <f ca="1">IF($B13&lt;'Site Setup'!$B$11,"",IFERROR((N40)/N$60,0))</f>
        <v/>
      </c>
      <c r="O64" s="220" t="str">
        <f ca="1">IF($B13&lt;'Site Setup'!$B$11,"",IFERROR((O40)/O$60,0))</f>
        <v/>
      </c>
      <c r="P64" s="220" t="str">
        <f ca="1">IF($B13&lt;'Site Setup'!$B$11,"",IFERROR((P40)/P$60,0))</f>
        <v/>
      </c>
      <c r="Q64" s="220" t="str">
        <f ca="1">IF($B13&lt;'Site Setup'!$B$11,"",IFERROR((Q40)/Q$60,0))</f>
        <v/>
      </c>
      <c r="R64" s="220" t="str">
        <f ca="1">IF($B13&lt;'Site Setup'!$B$11,"",IFERROR((R40)/R$60,0))</f>
        <v/>
      </c>
      <c r="S64" s="220" t="str">
        <f ca="1">IF($B13&lt;'Site Setup'!$B$11,"",IFERROR((S40)/S$60,0))</f>
        <v/>
      </c>
      <c r="T64" s="220" t="str">
        <f ca="1">IF($B13&lt;'Site Setup'!$B$11,"",IFERROR((T40)/T$60,0))</f>
        <v/>
      </c>
      <c r="U64" s="220" t="str">
        <f ca="1">IF($B13&lt;'Site Setup'!$B$11,"",IFERROR((U40)/U$60,0))</f>
        <v/>
      </c>
      <c r="V64" s="220" t="str">
        <f ca="1">IF($B13&lt;'Site Setup'!$B$11,"",IFERROR((V40)/V$60,0))</f>
        <v/>
      </c>
      <c r="W64" s="220" t="str">
        <f ca="1">IF($B13&lt;'Site Setup'!$B$11,"",IFERROR((W40)/W$60,0))</f>
        <v/>
      </c>
      <c r="X64" s="220" t="str">
        <f ca="1">IF($B13&lt;'Site Setup'!$B$11,"",IFERROR((X40)/X$60,0))</f>
        <v/>
      </c>
      <c r="Y64" s="220" t="str">
        <f ca="1">IF($B13&lt;'Site Setup'!$B$11,"",IFERROR((Y40)/Y$60,0))</f>
        <v/>
      </c>
      <c r="Z64" s="220" t="str">
        <f ca="1">IF($B13&lt;'Site Setup'!$B$11,"",IFERROR((Z40)/Z$60,0))</f>
        <v/>
      </c>
      <c r="AA64" s="220" t="str">
        <f ca="1">IF($B13&lt;'Site Setup'!$B$11,"",IFERROR((AA40)/AA$60,0))</f>
        <v/>
      </c>
      <c r="AB64" s="220" t="str">
        <f ca="1">IF($B13&lt;'Site Setup'!$B$11,"",IFERROR((AB40)/AB$60,0))</f>
        <v/>
      </c>
      <c r="AC64" s="220" t="str">
        <f ca="1">IF($B13&lt;'Site Setup'!$B$11,"",IFERROR((AC40)/AC$60,0))</f>
        <v/>
      </c>
      <c r="AD64" s="220" t="str">
        <f ca="1">IF($B13&lt;'Site Setup'!$B$11,"",IFERROR((AD40)/AD$60,0))</f>
        <v/>
      </c>
      <c r="AE64" s="220" t="str">
        <f ca="1">IF($B13&lt;'Site Setup'!$B$11,"",IFERROR((AE40)/AE$60,0))</f>
        <v/>
      </c>
      <c r="AF64" s="220" t="str">
        <f ca="1">IF($B13&lt;'Site Setup'!$B$11,"",IFERROR((AF40)/AF$60,0))</f>
        <v/>
      </c>
      <c r="AG64" s="220" t="str">
        <f ca="1">IF($B13&lt;'Site Setup'!$B$11,"",IFERROR((AG40)/AG$60,0))</f>
        <v/>
      </c>
      <c r="AH64" s="220" t="str">
        <f ca="1">IF($B13&lt;'Site Setup'!$B$11,"",IFERROR((AH40)/AH$60,0))</f>
        <v/>
      </c>
      <c r="AI64" s="220" t="str">
        <f ca="1">IF($B13&lt;'Site Setup'!$B$11,"",IFERROR((AI40)/AI$60,0))</f>
        <v/>
      </c>
      <c r="AJ64" s="220" t="str">
        <f ca="1">IF($B13&lt;'Site Setup'!$B$11,"",IFERROR((AJ40)/AJ$60,0))</f>
        <v/>
      </c>
      <c r="AK64" s="220" t="str">
        <f ca="1">IF($B13&lt;'Site Setup'!$B$11,"",IFERROR((AK40)/AK$60,0))</f>
        <v/>
      </c>
      <c r="AL64" s="220" t="str">
        <f ca="1">IF($B13&lt;'Site Setup'!$B$11,"",IFERROR((AL40)/AL$60,0))</f>
        <v/>
      </c>
      <c r="AM64" s="220" t="str">
        <f ca="1">IF($B13&lt;'Site Setup'!$B$11,"",IFERROR((AM40)/AM$60,0))</f>
        <v/>
      </c>
      <c r="AN64" s="220" t="str">
        <f ca="1">IF($B13&lt;'Site Setup'!$B$11,"",IFERROR((AN40)/AN$60,0))</f>
        <v/>
      </c>
    </row>
    <row r="65" spans="1:40" ht="15.75" x14ac:dyDescent="0.25">
      <c r="A65" s="550" t="str">
        <f t="shared" ca="1" si="15"/>
        <v>SmartPac02</v>
      </c>
      <c r="B65" s="239" t="str">
        <f ca="1">IF($B14&lt;'Site Setup'!$B$11,"",SUM(C65:AN65))</f>
        <v/>
      </c>
      <c r="C65" s="128" t="str">
        <f ca="1">IF($B14&lt;'Site Setup'!$B$11,"",IFERROR((C41)/C$60,0))</f>
        <v/>
      </c>
      <c r="D65" s="128" t="str">
        <f ca="1">IF($B14&lt;'Site Setup'!$B$11,"",IFERROR((D41)/D$60,0))</f>
        <v/>
      </c>
      <c r="E65" s="128" t="str">
        <f ca="1">IF($B14&lt;'Site Setup'!$B$11,"",IFERROR((E41)/E$60,0))</f>
        <v/>
      </c>
      <c r="F65" s="128" t="str">
        <f ca="1">IF($B14&lt;'Site Setup'!$B$11,"",IFERROR((F41)/F$60,0))</f>
        <v/>
      </c>
      <c r="G65" s="128" t="str">
        <f ca="1">IF($B14&lt;'Site Setup'!$B$11,"",IFERROR((G41)/G$60,0))</f>
        <v/>
      </c>
      <c r="H65" s="128" t="str">
        <f ca="1">IF($B14&lt;'Site Setup'!$B$11,"",IFERROR((H41)/H$60,0))</f>
        <v/>
      </c>
      <c r="I65" s="128" t="str">
        <f ca="1">IF($B14&lt;'Site Setup'!$B$11,"",IFERROR((I41)/I$60,0))</f>
        <v/>
      </c>
      <c r="J65" s="128" t="str">
        <f ca="1">IF($B14&lt;'Site Setup'!$B$11,"",IFERROR((J41)/J$60,0))</f>
        <v/>
      </c>
      <c r="K65" s="128" t="str">
        <f ca="1">IF($B14&lt;'Site Setup'!$B$11,"",IFERROR((K41)/K$60,0))</f>
        <v/>
      </c>
      <c r="L65" s="128" t="str">
        <f ca="1">IF($B14&lt;'Site Setup'!$B$11,"",IFERROR((L41)/L$60,0))</f>
        <v/>
      </c>
      <c r="M65" s="128" t="str">
        <f ca="1">IF($B14&lt;'Site Setup'!$B$11,"",IFERROR((M41)/M$60,0))</f>
        <v/>
      </c>
      <c r="N65" s="128" t="str">
        <f ca="1">IF($B14&lt;'Site Setup'!$B$11,"",IFERROR((N41)/N$60,0))</f>
        <v/>
      </c>
      <c r="O65" s="128" t="str">
        <f ca="1">IF($B14&lt;'Site Setup'!$B$11,"",IFERROR((O41)/O$60,0))</f>
        <v/>
      </c>
      <c r="P65" s="128" t="str">
        <f ca="1">IF($B14&lt;'Site Setup'!$B$11,"",IFERROR((P41)/P$60,0))</f>
        <v/>
      </c>
      <c r="Q65" s="128" t="str">
        <f ca="1">IF($B14&lt;'Site Setup'!$B$11,"",IFERROR((Q41)/Q$60,0))</f>
        <v/>
      </c>
      <c r="R65" s="128" t="str">
        <f ca="1">IF($B14&lt;'Site Setup'!$B$11,"",IFERROR((R41)/R$60,0))</f>
        <v/>
      </c>
      <c r="S65" s="128" t="str">
        <f ca="1">IF($B14&lt;'Site Setup'!$B$11,"",IFERROR((S41)/S$60,0))</f>
        <v/>
      </c>
      <c r="T65" s="128" t="str">
        <f ca="1">IF($B14&lt;'Site Setup'!$B$11,"",IFERROR((T41)/T$60,0))</f>
        <v/>
      </c>
      <c r="U65" s="128" t="str">
        <f ca="1">IF($B14&lt;'Site Setup'!$B$11,"",IFERROR((U41)/U$60,0))</f>
        <v/>
      </c>
      <c r="V65" s="128" t="str">
        <f ca="1">IF($B14&lt;'Site Setup'!$B$11,"",IFERROR((V41)/V$60,0))</f>
        <v/>
      </c>
      <c r="W65" s="128" t="str">
        <f ca="1">IF($B14&lt;'Site Setup'!$B$11,"",IFERROR((W41)/W$60,0))</f>
        <v/>
      </c>
      <c r="X65" s="128" t="str">
        <f ca="1">IF($B14&lt;'Site Setup'!$B$11,"",IFERROR((X41)/X$60,0))</f>
        <v/>
      </c>
      <c r="Y65" s="128" t="str">
        <f ca="1">IF($B14&lt;'Site Setup'!$B$11,"",IFERROR((Y41)/Y$60,0))</f>
        <v/>
      </c>
      <c r="Z65" s="128" t="str">
        <f ca="1">IF($B14&lt;'Site Setup'!$B$11,"",IFERROR((Z41)/Z$60,0))</f>
        <v/>
      </c>
      <c r="AA65" s="128" t="str">
        <f ca="1">IF($B14&lt;'Site Setup'!$B$11,"",IFERROR((AA41)/AA$60,0))</f>
        <v/>
      </c>
      <c r="AB65" s="128" t="str">
        <f ca="1">IF($B14&lt;'Site Setup'!$B$11,"",IFERROR((AB41)/AB$60,0))</f>
        <v/>
      </c>
      <c r="AC65" s="128" t="str">
        <f ca="1">IF($B14&lt;'Site Setup'!$B$11,"",IFERROR((AC41)/AC$60,0))</f>
        <v/>
      </c>
      <c r="AD65" s="128" t="str">
        <f ca="1">IF($B14&lt;'Site Setup'!$B$11,"",IFERROR((AD41)/AD$60,0))</f>
        <v/>
      </c>
      <c r="AE65" s="128" t="str">
        <f ca="1">IF($B14&lt;'Site Setup'!$B$11,"",IFERROR((AE41)/AE$60,0))</f>
        <v/>
      </c>
      <c r="AF65" s="128" t="str">
        <f ca="1">IF($B14&lt;'Site Setup'!$B$11,"",IFERROR((AF41)/AF$60,0))</f>
        <v/>
      </c>
      <c r="AG65" s="128" t="str">
        <f ca="1">IF($B14&lt;'Site Setup'!$B$11,"",IFERROR((AG41)/AG$60,0))</f>
        <v/>
      </c>
      <c r="AH65" s="128" t="str">
        <f ca="1">IF($B14&lt;'Site Setup'!$B$11,"",IFERROR((AH41)/AH$60,0))</f>
        <v/>
      </c>
      <c r="AI65" s="128" t="str">
        <f ca="1">IF($B14&lt;'Site Setup'!$B$11,"",IFERROR((AI41)/AI$60,0))</f>
        <v/>
      </c>
      <c r="AJ65" s="128" t="str">
        <f ca="1">IF($B14&lt;'Site Setup'!$B$11,"",IFERROR((AJ41)/AJ$60,0))</f>
        <v/>
      </c>
      <c r="AK65" s="128" t="str">
        <f ca="1">IF($B14&lt;'Site Setup'!$B$11,"",IFERROR((AK41)/AK$60,0))</f>
        <v/>
      </c>
      <c r="AL65" s="128" t="str">
        <f ca="1">IF($B14&lt;'Site Setup'!$B$11,"",IFERROR((AL41)/AL$60,0))</f>
        <v/>
      </c>
      <c r="AM65" s="128" t="str">
        <f ca="1">IF($B14&lt;'Site Setup'!$B$11,"",IFERROR((AM41)/AM$60,0))</f>
        <v/>
      </c>
      <c r="AN65" s="128" t="str">
        <f ca="1">IF($B14&lt;'Site Setup'!$B$11,"",IFERROR((AN41)/AN$60,0))</f>
        <v/>
      </c>
    </row>
    <row r="66" spans="1:40" ht="15.75" x14ac:dyDescent="0.25">
      <c r="A66" s="550" t="str">
        <f t="shared" ca="1" si="15"/>
        <v>SmartPac03</v>
      </c>
      <c r="B66" s="239" t="str">
        <f ca="1">IF($B15&lt;'Site Setup'!$B$11,"",SUM(C66:AN66))</f>
        <v/>
      </c>
      <c r="C66" s="128" t="str">
        <f ca="1">IF($B15&lt;'Site Setup'!$B$11,"",IFERROR((C42)/C$60,0))</f>
        <v/>
      </c>
      <c r="D66" s="128" t="str">
        <f ca="1">IF($B15&lt;'Site Setup'!$B$11,"",IFERROR((D42)/D$60,0))</f>
        <v/>
      </c>
      <c r="E66" s="128" t="str">
        <f ca="1">IF($B15&lt;'Site Setup'!$B$11,"",IFERROR((E42)/E$60,0))</f>
        <v/>
      </c>
      <c r="F66" s="128" t="str">
        <f ca="1">IF($B15&lt;'Site Setup'!$B$11,"",IFERROR((F42)/F$60,0))</f>
        <v/>
      </c>
      <c r="G66" s="128" t="str">
        <f ca="1">IF($B15&lt;'Site Setup'!$B$11,"",IFERROR((G42)/G$60,0))</f>
        <v/>
      </c>
      <c r="H66" s="128" t="str">
        <f ca="1">IF($B15&lt;'Site Setup'!$B$11,"",IFERROR((H42)/H$60,0))</f>
        <v/>
      </c>
      <c r="I66" s="128" t="str">
        <f ca="1">IF($B15&lt;'Site Setup'!$B$11,"",IFERROR((I42)/I$60,0))</f>
        <v/>
      </c>
      <c r="J66" s="128" t="str">
        <f ca="1">IF($B15&lt;'Site Setup'!$B$11,"",IFERROR((J42)/J$60,0))</f>
        <v/>
      </c>
      <c r="K66" s="128" t="str">
        <f ca="1">IF($B15&lt;'Site Setup'!$B$11,"",IFERROR((K42)/K$60,0))</f>
        <v/>
      </c>
      <c r="L66" s="128" t="str">
        <f ca="1">IF($B15&lt;'Site Setup'!$B$11,"",IFERROR((L42)/L$60,0))</f>
        <v/>
      </c>
      <c r="M66" s="128" t="str">
        <f ca="1">IF($B15&lt;'Site Setup'!$B$11,"",IFERROR((M42)/M$60,0))</f>
        <v/>
      </c>
      <c r="N66" s="128" t="str">
        <f ca="1">IF($B15&lt;'Site Setup'!$B$11,"",IFERROR((N42)/N$60,0))</f>
        <v/>
      </c>
      <c r="O66" s="128" t="str">
        <f ca="1">IF($B15&lt;'Site Setup'!$B$11,"",IFERROR((O42)/O$60,0))</f>
        <v/>
      </c>
      <c r="P66" s="128" t="str">
        <f ca="1">IF($B15&lt;'Site Setup'!$B$11,"",IFERROR((P42)/P$60,0))</f>
        <v/>
      </c>
      <c r="Q66" s="128" t="str">
        <f ca="1">IF($B15&lt;'Site Setup'!$B$11,"",IFERROR((Q42)/Q$60,0))</f>
        <v/>
      </c>
      <c r="R66" s="128" t="str">
        <f ca="1">IF($B15&lt;'Site Setup'!$B$11,"",IFERROR((R42)/R$60,0))</f>
        <v/>
      </c>
      <c r="S66" s="128" t="str">
        <f ca="1">IF($B15&lt;'Site Setup'!$B$11,"",IFERROR((S42)/S$60,0))</f>
        <v/>
      </c>
      <c r="T66" s="128" t="str">
        <f ca="1">IF($B15&lt;'Site Setup'!$B$11,"",IFERROR((T42)/T$60,0))</f>
        <v/>
      </c>
      <c r="U66" s="128" t="str">
        <f ca="1">IF($B15&lt;'Site Setup'!$B$11,"",IFERROR((U42)/U$60,0))</f>
        <v/>
      </c>
      <c r="V66" s="128" t="str">
        <f ca="1">IF($B15&lt;'Site Setup'!$B$11,"",IFERROR((V42)/V$60,0))</f>
        <v/>
      </c>
      <c r="W66" s="128" t="str">
        <f ca="1">IF($B15&lt;'Site Setup'!$B$11,"",IFERROR((W42)/W$60,0))</f>
        <v/>
      </c>
      <c r="X66" s="128" t="str">
        <f ca="1">IF($B15&lt;'Site Setup'!$B$11,"",IFERROR((X42)/X$60,0))</f>
        <v/>
      </c>
      <c r="Y66" s="128" t="str">
        <f ca="1">IF($B15&lt;'Site Setup'!$B$11,"",IFERROR((Y42)/Y$60,0))</f>
        <v/>
      </c>
      <c r="Z66" s="128" t="str">
        <f ca="1">IF($B15&lt;'Site Setup'!$B$11,"",IFERROR((Z42)/Z$60,0))</f>
        <v/>
      </c>
      <c r="AA66" s="128" t="str">
        <f ca="1">IF($B15&lt;'Site Setup'!$B$11,"",IFERROR((AA42)/AA$60,0))</f>
        <v/>
      </c>
      <c r="AB66" s="128" t="str">
        <f ca="1">IF($B15&lt;'Site Setup'!$B$11,"",IFERROR((AB42)/AB$60,0))</f>
        <v/>
      </c>
      <c r="AC66" s="128" t="str">
        <f ca="1">IF($B15&lt;'Site Setup'!$B$11,"",IFERROR((AC42)/AC$60,0))</f>
        <v/>
      </c>
      <c r="AD66" s="128" t="str">
        <f ca="1">IF($B15&lt;'Site Setup'!$B$11,"",IFERROR((AD42)/AD$60,0))</f>
        <v/>
      </c>
      <c r="AE66" s="128" t="str">
        <f ca="1">IF($B15&lt;'Site Setup'!$B$11,"",IFERROR((AE42)/AE$60,0))</f>
        <v/>
      </c>
      <c r="AF66" s="128" t="str">
        <f ca="1">IF($B15&lt;'Site Setup'!$B$11,"",IFERROR((AF42)/AF$60,0))</f>
        <v/>
      </c>
      <c r="AG66" s="128" t="str">
        <f ca="1">IF($B15&lt;'Site Setup'!$B$11,"",IFERROR((AG42)/AG$60,0))</f>
        <v/>
      </c>
      <c r="AH66" s="128" t="str">
        <f ca="1">IF($B15&lt;'Site Setup'!$B$11,"",IFERROR((AH42)/AH$60,0))</f>
        <v/>
      </c>
      <c r="AI66" s="128" t="str">
        <f ca="1">IF($B15&lt;'Site Setup'!$B$11,"",IFERROR((AI42)/AI$60,0))</f>
        <v/>
      </c>
      <c r="AJ66" s="128" t="str">
        <f ca="1">IF($B15&lt;'Site Setup'!$B$11,"",IFERROR((AJ42)/AJ$60,0))</f>
        <v/>
      </c>
      <c r="AK66" s="128" t="str">
        <f ca="1">IF($B15&lt;'Site Setup'!$B$11,"",IFERROR((AK42)/AK$60,0))</f>
        <v/>
      </c>
      <c r="AL66" s="128" t="str">
        <f ca="1">IF($B15&lt;'Site Setup'!$B$11,"",IFERROR((AL42)/AL$60,0))</f>
        <v/>
      </c>
      <c r="AM66" s="128" t="str">
        <f ca="1">IF($B15&lt;'Site Setup'!$B$11,"",IFERROR((AM42)/AM$60,0))</f>
        <v/>
      </c>
      <c r="AN66" s="128" t="str">
        <f ca="1">IF($B15&lt;'Site Setup'!$B$11,"",IFERROR((AN42)/AN$60,0))</f>
        <v/>
      </c>
    </row>
    <row r="67" spans="1:40" ht="15.75" x14ac:dyDescent="0.25">
      <c r="A67" s="550" t="str">
        <f t="shared" ca="1" si="15"/>
        <v>SmartPac04</v>
      </c>
      <c r="B67" s="239" t="str">
        <f ca="1">IF($B16&lt;'Site Setup'!$B$11,"",SUM(C67:AN67))</f>
        <v/>
      </c>
      <c r="C67" s="128" t="str">
        <f ca="1">IF($B16&lt;'Site Setup'!$B$11,"",IFERROR((C43)/C$60,0))</f>
        <v/>
      </c>
      <c r="D67" s="128" t="str">
        <f ca="1">IF($B16&lt;'Site Setup'!$B$11,"",IFERROR((D43)/D$60,0))</f>
        <v/>
      </c>
      <c r="E67" s="128" t="str">
        <f ca="1">IF($B16&lt;'Site Setup'!$B$11,"",IFERROR((E43)/E$60,0))</f>
        <v/>
      </c>
      <c r="F67" s="128" t="str">
        <f ca="1">IF($B16&lt;'Site Setup'!$B$11,"",IFERROR((F43)/F$60,0))</f>
        <v/>
      </c>
      <c r="G67" s="128" t="str">
        <f ca="1">IF($B16&lt;'Site Setup'!$B$11,"",IFERROR((G43)/G$60,0))</f>
        <v/>
      </c>
      <c r="H67" s="128" t="str">
        <f ca="1">IF($B16&lt;'Site Setup'!$B$11,"",IFERROR((H43)/H$60,0))</f>
        <v/>
      </c>
      <c r="I67" s="128" t="str">
        <f ca="1">IF($B16&lt;'Site Setup'!$B$11,"",IFERROR((I43)/I$60,0))</f>
        <v/>
      </c>
      <c r="J67" s="128" t="str">
        <f ca="1">IF($B16&lt;'Site Setup'!$B$11,"",IFERROR((J43)/J$60,0))</f>
        <v/>
      </c>
      <c r="K67" s="128" t="str">
        <f ca="1">IF($B16&lt;'Site Setup'!$B$11,"",IFERROR((K43)/K$60,0))</f>
        <v/>
      </c>
      <c r="L67" s="128" t="str">
        <f ca="1">IF($B16&lt;'Site Setup'!$B$11,"",IFERROR((L43)/L$60,0))</f>
        <v/>
      </c>
      <c r="M67" s="128" t="str">
        <f ca="1">IF($B16&lt;'Site Setup'!$B$11,"",IFERROR((M43)/M$60,0))</f>
        <v/>
      </c>
      <c r="N67" s="128" t="str">
        <f ca="1">IF($B16&lt;'Site Setup'!$B$11,"",IFERROR((N43)/N$60,0))</f>
        <v/>
      </c>
      <c r="O67" s="128" t="str">
        <f ca="1">IF($B16&lt;'Site Setup'!$B$11,"",IFERROR((O43)/O$60,0))</f>
        <v/>
      </c>
      <c r="P67" s="128" t="str">
        <f ca="1">IF($B16&lt;'Site Setup'!$B$11,"",IFERROR((P43)/P$60,0))</f>
        <v/>
      </c>
      <c r="Q67" s="128" t="str">
        <f ca="1">IF($B16&lt;'Site Setup'!$B$11,"",IFERROR((Q43)/Q$60,0))</f>
        <v/>
      </c>
      <c r="R67" s="128" t="str">
        <f ca="1">IF($B16&lt;'Site Setup'!$B$11,"",IFERROR((R43)/R$60,0))</f>
        <v/>
      </c>
      <c r="S67" s="128" t="str">
        <f ca="1">IF($B16&lt;'Site Setup'!$B$11,"",IFERROR((S43)/S$60,0))</f>
        <v/>
      </c>
      <c r="T67" s="128" t="str">
        <f ca="1">IF($B16&lt;'Site Setup'!$B$11,"",IFERROR((T43)/T$60,0))</f>
        <v/>
      </c>
      <c r="U67" s="128" t="str">
        <f ca="1">IF($B16&lt;'Site Setup'!$B$11,"",IFERROR((U43)/U$60,0))</f>
        <v/>
      </c>
      <c r="V67" s="128" t="str">
        <f ca="1">IF($B16&lt;'Site Setup'!$B$11,"",IFERROR((V43)/V$60,0))</f>
        <v/>
      </c>
      <c r="W67" s="128" t="str">
        <f ca="1">IF($B16&lt;'Site Setup'!$B$11,"",IFERROR((W43)/W$60,0))</f>
        <v/>
      </c>
      <c r="X67" s="128" t="str">
        <f ca="1">IF($B16&lt;'Site Setup'!$B$11,"",IFERROR((X43)/X$60,0))</f>
        <v/>
      </c>
      <c r="Y67" s="128" t="str">
        <f ca="1">IF($B16&lt;'Site Setup'!$B$11,"",IFERROR((Y43)/Y$60,0))</f>
        <v/>
      </c>
      <c r="Z67" s="128" t="str">
        <f ca="1">IF($B16&lt;'Site Setup'!$B$11,"",IFERROR((Z43)/Z$60,0))</f>
        <v/>
      </c>
      <c r="AA67" s="128" t="str">
        <f ca="1">IF($B16&lt;'Site Setup'!$B$11,"",IFERROR((AA43)/AA$60,0))</f>
        <v/>
      </c>
      <c r="AB67" s="128" t="str">
        <f ca="1">IF($B16&lt;'Site Setup'!$B$11,"",IFERROR((AB43)/AB$60,0))</f>
        <v/>
      </c>
      <c r="AC67" s="128" t="str">
        <f ca="1">IF($B16&lt;'Site Setup'!$B$11,"",IFERROR((AC43)/AC$60,0))</f>
        <v/>
      </c>
      <c r="AD67" s="128" t="str">
        <f ca="1">IF($B16&lt;'Site Setup'!$B$11,"",IFERROR((AD43)/AD$60,0))</f>
        <v/>
      </c>
      <c r="AE67" s="128" t="str">
        <f ca="1">IF($B16&lt;'Site Setup'!$B$11,"",IFERROR((AE43)/AE$60,0))</f>
        <v/>
      </c>
      <c r="AF67" s="128" t="str">
        <f ca="1">IF($B16&lt;'Site Setup'!$B$11,"",IFERROR((AF43)/AF$60,0))</f>
        <v/>
      </c>
      <c r="AG67" s="128" t="str">
        <f ca="1">IF($B16&lt;'Site Setup'!$B$11,"",IFERROR((AG43)/AG$60,0))</f>
        <v/>
      </c>
      <c r="AH67" s="128" t="str">
        <f ca="1">IF($B16&lt;'Site Setup'!$B$11,"",IFERROR((AH43)/AH$60,0))</f>
        <v/>
      </c>
      <c r="AI67" s="128" t="str">
        <f ca="1">IF($B16&lt;'Site Setup'!$B$11,"",IFERROR((AI43)/AI$60,0))</f>
        <v/>
      </c>
      <c r="AJ67" s="128" t="str">
        <f ca="1">IF($B16&lt;'Site Setup'!$B$11,"",IFERROR((AJ43)/AJ$60,0))</f>
        <v/>
      </c>
      <c r="AK67" s="128" t="str">
        <f ca="1">IF($B16&lt;'Site Setup'!$B$11,"",IFERROR((AK43)/AK$60,0))</f>
        <v/>
      </c>
      <c r="AL67" s="128" t="str">
        <f ca="1">IF($B16&lt;'Site Setup'!$B$11,"",IFERROR((AL43)/AL$60,0))</f>
        <v/>
      </c>
      <c r="AM67" s="128" t="str">
        <f ca="1">IF($B16&lt;'Site Setup'!$B$11,"",IFERROR((AM43)/AM$60,0))</f>
        <v/>
      </c>
      <c r="AN67" s="128" t="str">
        <f ca="1">IF($B16&lt;'Site Setup'!$B$11,"",IFERROR((AN43)/AN$60,0))</f>
        <v/>
      </c>
    </row>
    <row r="68" spans="1:40" ht="15.75" x14ac:dyDescent="0.25">
      <c r="A68" s="550" t="str">
        <f t="shared" ca="1" si="15"/>
        <v>SmartPac05</v>
      </c>
      <c r="B68" s="239" t="str">
        <f ca="1">IF($B17&lt;'Site Setup'!$B$11,"",SUM(C68:AN68))</f>
        <v/>
      </c>
      <c r="C68" s="128" t="str">
        <f ca="1">IF($B17&lt;'Site Setup'!$B$11,"",IFERROR((C44)/C$60,0))</f>
        <v/>
      </c>
      <c r="D68" s="128" t="str">
        <f ca="1">IF($B17&lt;'Site Setup'!$B$11,"",IFERROR((D44)/D$60,0))</f>
        <v/>
      </c>
      <c r="E68" s="128" t="str">
        <f ca="1">IF($B17&lt;'Site Setup'!$B$11,"",IFERROR((E44)/E$60,0))</f>
        <v/>
      </c>
      <c r="F68" s="128" t="str">
        <f ca="1">IF($B17&lt;'Site Setup'!$B$11,"",IFERROR((F44)/F$60,0))</f>
        <v/>
      </c>
      <c r="G68" s="128" t="str">
        <f ca="1">IF($B17&lt;'Site Setup'!$B$11,"",IFERROR((G44)/G$60,0))</f>
        <v/>
      </c>
      <c r="H68" s="128" t="str">
        <f ca="1">IF($B17&lt;'Site Setup'!$B$11,"",IFERROR((H44)/H$60,0))</f>
        <v/>
      </c>
      <c r="I68" s="128" t="str">
        <f ca="1">IF($B17&lt;'Site Setup'!$B$11,"",IFERROR((I44)/I$60,0))</f>
        <v/>
      </c>
      <c r="J68" s="128" t="str">
        <f ca="1">IF($B17&lt;'Site Setup'!$B$11,"",IFERROR((J44)/J$60,0))</f>
        <v/>
      </c>
      <c r="K68" s="128" t="str">
        <f ca="1">IF($B17&lt;'Site Setup'!$B$11,"",IFERROR((K44)/K$60,0))</f>
        <v/>
      </c>
      <c r="L68" s="128" t="str">
        <f ca="1">IF($B17&lt;'Site Setup'!$B$11,"",IFERROR((L44)/L$60,0))</f>
        <v/>
      </c>
      <c r="M68" s="128" t="str">
        <f ca="1">IF($B17&lt;'Site Setup'!$B$11,"",IFERROR((M44)/M$60,0))</f>
        <v/>
      </c>
      <c r="N68" s="128" t="str">
        <f ca="1">IF($B17&lt;'Site Setup'!$B$11,"",IFERROR((N44)/N$60,0))</f>
        <v/>
      </c>
      <c r="O68" s="128" t="str">
        <f ca="1">IF($B17&lt;'Site Setup'!$B$11,"",IFERROR((O44)/O$60,0))</f>
        <v/>
      </c>
      <c r="P68" s="128" t="str">
        <f ca="1">IF($B17&lt;'Site Setup'!$B$11,"",IFERROR((P44)/P$60,0))</f>
        <v/>
      </c>
      <c r="Q68" s="128" t="str">
        <f ca="1">IF($B17&lt;'Site Setup'!$B$11,"",IFERROR((Q44)/Q$60,0))</f>
        <v/>
      </c>
      <c r="R68" s="128" t="str">
        <f ca="1">IF($B17&lt;'Site Setup'!$B$11,"",IFERROR((R44)/R$60,0))</f>
        <v/>
      </c>
      <c r="S68" s="128" t="str">
        <f ca="1">IF($B17&lt;'Site Setup'!$B$11,"",IFERROR((S44)/S$60,0))</f>
        <v/>
      </c>
      <c r="T68" s="128" t="str">
        <f ca="1">IF($B17&lt;'Site Setup'!$B$11,"",IFERROR((T44)/T$60,0))</f>
        <v/>
      </c>
      <c r="U68" s="128" t="str">
        <f ca="1">IF($B17&lt;'Site Setup'!$B$11,"",IFERROR((U44)/U$60,0))</f>
        <v/>
      </c>
      <c r="V68" s="128" t="str">
        <f ca="1">IF($B17&lt;'Site Setup'!$B$11,"",IFERROR((V44)/V$60,0))</f>
        <v/>
      </c>
      <c r="W68" s="128" t="str">
        <f ca="1">IF($B17&lt;'Site Setup'!$B$11,"",IFERROR((W44)/W$60,0))</f>
        <v/>
      </c>
      <c r="X68" s="128" t="str">
        <f ca="1">IF($B17&lt;'Site Setup'!$B$11,"",IFERROR((X44)/X$60,0))</f>
        <v/>
      </c>
      <c r="Y68" s="128" t="str">
        <f ca="1">IF($B17&lt;'Site Setup'!$B$11,"",IFERROR((Y44)/Y$60,0))</f>
        <v/>
      </c>
      <c r="Z68" s="128" t="str">
        <f ca="1">IF($B17&lt;'Site Setup'!$B$11,"",IFERROR((Z44)/Z$60,0))</f>
        <v/>
      </c>
      <c r="AA68" s="128" t="str">
        <f ca="1">IF($B17&lt;'Site Setup'!$B$11,"",IFERROR((AA44)/AA$60,0))</f>
        <v/>
      </c>
      <c r="AB68" s="128" t="str">
        <f ca="1">IF($B17&lt;'Site Setup'!$B$11,"",IFERROR((AB44)/AB$60,0))</f>
        <v/>
      </c>
      <c r="AC68" s="128" t="str">
        <f ca="1">IF($B17&lt;'Site Setup'!$B$11,"",IFERROR((AC44)/AC$60,0))</f>
        <v/>
      </c>
      <c r="AD68" s="128" t="str">
        <f ca="1">IF($B17&lt;'Site Setup'!$B$11,"",IFERROR((AD44)/AD$60,0))</f>
        <v/>
      </c>
      <c r="AE68" s="128" t="str">
        <f ca="1">IF($B17&lt;'Site Setup'!$B$11,"",IFERROR((AE44)/AE$60,0))</f>
        <v/>
      </c>
      <c r="AF68" s="128" t="str">
        <f ca="1">IF($B17&lt;'Site Setup'!$B$11,"",IFERROR((AF44)/AF$60,0))</f>
        <v/>
      </c>
      <c r="AG68" s="128" t="str">
        <f ca="1">IF($B17&lt;'Site Setup'!$B$11,"",IFERROR((AG44)/AG$60,0))</f>
        <v/>
      </c>
      <c r="AH68" s="128" t="str">
        <f ca="1">IF($B17&lt;'Site Setup'!$B$11,"",IFERROR((AH44)/AH$60,0))</f>
        <v/>
      </c>
      <c r="AI68" s="128" t="str">
        <f ca="1">IF($B17&lt;'Site Setup'!$B$11,"",IFERROR((AI44)/AI$60,0))</f>
        <v/>
      </c>
      <c r="AJ68" s="128" t="str">
        <f ca="1">IF($B17&lt;'Site Setup'!$B$11,"",IFERROR((AJ44)/AJ$60,0))</f>
        <v/>
      </c>
      <c r="AK68" s="128" t="str">
        <f ca="1">IF($B17&lt;'Site Setup'!$B$11,"",IFERROR((AK44)/AK$60,0))</f>
        <v/>
      </c>
      <c r="AL68" s="128" t="str">
        <f ca="1">IF($B17&lt;'Site Setup'!$B$11,"",IFERROR((AL44)/AL$60,0))</f>
        <v/>
      </c>
      <c r="AM68" s="128" t="str">
        <f ca="1">IF($B17&lt;'Site Setup'!$B$11,"",IFERROR((AM44)/AM$60,0))</f>
        <v/>
      </c>
      <c r="AN68" s="128" t="str">
        <f ca="1">IF($B17&lt;'Site Setup'!$B$11,"",IFERROR((AN44)/AN$60,0))</f>
        <v/>
      </c>
    </row>
    <row r="69" spans="1:40" ht="15.75" x14ac:dyDescent="0.25">
      <c r="A69" s="550" t="str">
        <f t="shared" ca="1" si="15"/>
        <v>SmartPac06</v>
      </c>
      <c r="B69" s="239" t="str">
        <f ca="1">IF($B18&lt;'Site Setup'!$B$11,"",SUM(C69:AN69))</f>
        <v/>
      </c>
      <c r="C69" s="128" t="str">
        <f ca="1">IF($B18&lt;'Site Setup'!$B$11,"",IFERROR((C45)/C$60,0))</f>
        <v/>
      </c>
      <c r="D69" s="128" t="str">
        <f ca="1">IF($B18&lt;'Site Setup'!$B$11,"",IFERROR((D45)/D$60,0))</f>
        <v/>
      </c>
      <c r="E69" s="128" t="str">
        <f ca="1">IF($B18&lt;'Site Setup'!$B$11,"",IFERROR((E45)/E$60,0))</f>
        <v/>
      </c>
      <c r="F69" s="128" t="str">
        <f ca="1">IF($B18&lt;'Site Setup'!$B$11,"",IFERROR((F45)/F$60,0))</f>
        <v/>
      </c>
      <c r="G69" s="128" t="str">
        <f ca="1">IF($B18&lt;'Site Setup'!$B$11,"",IFERROR((G45)/G$60,0))</f>
        <v/>
      </c>
      <c r="H69" s="128" t="str">
        <f ca="1">IF($B18&lt;'Site Setup'!$B$11,"",IFERROR((H45)/H$60,0))</f>
        <v/>
      </c>
      <c r="I69" s="128" t="str">
        <f ca="1">IF($B18&lt;'Site Setup'!$B$11,"",IFERROR((I45)/I$60,0))</f>
        <v/>
      </c>
      <c r="J69" s="128" t="str">
        <f ca="1">IF($B18&lt;'Site Setup'!$B$11,"",IFERROR((J45)/J$60,0))</f>
        <v/>
      </c>
      <c r="K69" s="128" t="str">
        <f ca="1">IF($B18&lt;'Site Setup'!$B$11,"",IFERROR((K45)/K$60,0))</f>
        <v/>
      </c>
      <c r="L69" s="128" t="str">
        <f ca="1">IF($B18&lt;'Site Setup'!$B$11,"",IFERROR((L45)/L$60,0))</f>
        <v/>
      </c>
      <c r="M69" s="128" t="str">
        <f ca="1">IF($B18&lt;'Site Setup'!$B$11,"",IFERROR((M45)/M$60,0))</f>
        <v/>
      </c>
      <c r="N69" s="128" t="str">
        <f ca="1">IF($B18&lt;'Site Setup'!$B$11,"",IFERROR((N45)/N$60,0))</f>
        <v/>
      </c>
      <c r="O69" s="128" t="str">
        <f ca="1">IF($B18&lt;'Site Setup'!$B$11,"",IFERROR((O45)/O$60,0))</f>
        <v/>
      </c>
      <c r="P69" s="128" t="str">
        <f ca="1">IF($B18&lt;'Site Setup'!$B$11,"",IFERROR((P45)/P$60,0))</f>
        <v/>
      </c>
      <c r="Q69" s="128" t="str">
        <f ca="1">IF($B18&lt;'Site Setup'!$B$11,"",IFERROR((Q45)/Q$60,0))</f>
        <v/>
      </c>
      <c r="R69" s="128" t="str">
        <f ca="1">IF($B18&lt;'Site Setup'!$B$11,"",IFERROR((R45)/R$60,0))</f>
        <v/>
      </c>
      <c r="S69" s="128" t="str">
        <f ca="1">IF($B18&lt;'Site Setup'!$B$11,"",IFERROR((S45)/S$60,0))</f>
        <v/>
      </c>
      <c r="T69" s="128" t="str">
        <f ca="1">IF($B18&lt;'Site Setup'!$B$11,"",IFERROR((T45)/T$60,0))</f>
        <v/>
      </c>
      <c r="U69" s="128" t="str">
        <f ca="1">IF($B18&lt;'Site Setup'!$B$11,"",IFERROR((U45)/U$60,0))</f>
        <v/>
      </c>
      <c r="V69" s="128" t="str">
        <f ca="1">IF($B18&lt;'Site Setup'!$B$11,"",IFERROR((V45)/V$60,0))</f>
        <v/>
      </c>
      <c r="W69" s="128" t="str">
        <f ca="1">IF($B18&lt;'Site Setup'!$B$11,"",IFERROR((W45)/W$60,0))</f>
        <v/>
      </c>
      <c r="X69" s="128" t="str">
        <f ca="1">IF($B18&lt;'Site Setup'!$B$11,"",IFERROR((X45)/X$60,0))</f>
        <v/>
      </c>
      <c r="Y69" s="128" t="str">
        <f ca="1">IF($B18&lt;'Site Setup'!$B$11,"",IFERROR((Y45)/Y$60,0))</f>
        <v/>
      </c>
      <c r="Z69" s="128" t="str">
        <f ca="1">IF($B18&lt;'Site Setup'!$B$11,"",IFERROR((Z45)/Z$60,0))</f>
        <v/>
      </c>
      <c r="AA69" s="128" t="str">
        <f ca="1">IF($B18&lt;'Site Setup'!$B$11,"",IFERROR((AA45)/AA$60,0))</f>
        <v/>
      </c>
      <c r="AB69" s="128" t="str">
        <f ca="1">IF($B18&lt;'Site Setup'!$B$11,"",IFERROR((AB45)/AB$60,0))</f>
        <v/>
      </c>
      <c r="AC69" s="128" t="str">
        <f ca="1">IF($B18&lt;'Site Setup'!$B$11,"",IFERROR((AC45)/AC$60,0))</f>
        <v/>
      </c>
      <c r="AD69" s="128" t="str">
        <f ca="1">IF($B18&lt;'Site Setup'!$B$11,"",IFERROR((AD45)/AD$60,0))</f>
        <v/>
      </c>
      <c r="AE69" s="128" t="str">
        <f ca="1">IF($B18&lt;'Site Setup'!$B$11,"",IFERROR((AE45)/AE$60,0))</f>
        <v/>
      </c>
      <c r="AF69" s="128" t="str">
        <f ca="1">IF($B18&lt;'Site Setup'!$B$11,"",IFERROR((AF45)/AF$60,0))</f>
        <v/>
      </c>
      <c r="AG69" s="128" t="str">
        <f ca="1">IF($B18&lt;'Site Setup'!$B$11,"",IFERROR((AG45)/AG$60,0))</f>
        <v/>
      </c>
      <c r="AH69" s="128" t="str">
        <f ca="1">IF($B18&lt;'Site Setup'!$B$11,"",IFERROR((AH45)/AH$60,0))</f>
        <v/>
      </c>
      <c r="AI69" s="128" t="str">
        <f ca="1">IF($B18&lt;'Site Setup'!$B$11,"",IFERROR((AI45)/AI$60,0))</f>
        <v/>
      </c>
      <c r="AJ69" s="128" t="str">
        <f ca="1">IF($B18&lt;'Site Setup'!$B$11,"",IFERROR((AJ45)/AJ$60,0))</f>
        <v/>
      </c>
      <c r="AK69" s="128" t="str">
        <f ca="1">IF($B18&lt;'Site Setup'!$B$11,"",IFERROR((AK45)/AK$60,0))</f>
        <v/>
      </c>
      <c r="AL69" s="128" t="str">
        <f ca="1">IF($B18&lt;'Site Setup'!$B$11,"",IFERROR((AL45)/AL$60,0))</f>
        <v/>
      </c>
      <c r="AM69" s="128" t="str">
        <f ca="1">IF($B18&lt;'Site Setup'!$B$11,"",IFERROR((AM45)/AM$60,0))</f>
        <v/>
      </c>
      <c r="AN69" s="128" t="str">
        <f ca="1">IF($B18&lt;'Site Setup'!$B$11,"",IFERROR((AN45)/AN$60,0))</f>
        <v/>
      </c>
    </row>
    <row r="70" spans="1:40" ht="15.75" x14ac:dyDescent="0.25">
      <c r="A70" s="550" t="str">
        <f t="shared" ca="1" si="15"/>
        <v>SmartPac07</v>
      </c>
      <c r="B70" s="239" t="str">
        <f ca="1">IF($B19&lt;'Site Setup'!$B$11,"",SUM(C70:AN70))</f>
        <v/>
      </c>
      <c r="C70" s="128" t="str">
        <f ca="1">IF($B19&lt;'Site Setup'!$B$11,"",IFERROR((C46)/C$60,0))</f>
        <v/>
      </c>
      <c r="D70" s="128" t="str">
        <f ca="1">IF($B19&lt;'Site Setup'!$B$11,"",IFERROR((D46)/D$60,0))</f>
        <v/>
      </c>
      <c r="E70" s="128" t="str">
        <f ca="1">IF($B19&lt;'Site Setup'!$B$11,"",IFERROR((E46)/E$60,0))</f>
        <v/>
      </c>
      <c r="F70" s="128" t="str">
        <f ca="1">IF($B19&lt;'Site Setup'!$B$11,"",IFERROR((F46)/F$60,0))</f>
        <v/>
      </c>
      <c r="G70" s="128" t="str">
        <f ca="1">IF($B19&lt;'Site Setup'!$B$11,"",IFERROR((G46)/G$60,0))</f>
        <v/>
      </c>
      <c r="H70" s="128" t="str">
        <f ca="1">IF($B19&lt;'Site Setup'!$B$11,"",IFERROR((H46)/H$60,0))</f>
        <v/>
      </c>
      <c r="I70" s="128" t="str">
        <f ca="1">IF($B19&lt;'Site Setup'!$B$11,"",IFERROR((I46)/I$60,0))</f>
        <v/>
      </c>
      <c r="J70" s="128" t="str">
        <f ca="1">IF($B19&lt;'Site Setup'!$B$11,"",IFERROR((J46)/J$60,0))</f>
        <v/>
      </c>
      <c r="K70" s="128" t="str">
        <f ca="1">IF($B19&lt;'Site Setup'!$B$11,"",IFERROR((K46)/K$60,0))</f>
        <v/>
      </c>
      <c r="L70" s="128" t="str">
        <f ca="1">IF($B19&lt;'Site Setup'!$B$11,"",IFERROR((L46)/L$60,0))</f>
        <v/>
      </c>
      <c r="M70" s="128" t="str">
        <f ca="1">IF($B19&lt;'Site Setup'!$B$11,"",IFERROR((M46)/M$60,0))</f>
        <v/>
      </c>
      <c r="N70" s="128" t="str">
        <f ca="1">IF($B19&lt;'Site Setup'!$B$11,"",IFERROR((N46)/N$60,0))</f>
        <v/>
      </c>
      <c r="O70" s="128" t="str">
        <f ca="1">IF($B19&lt;'Site Setup'!$B$11,"",IFERROR((O46)/O$60,0))</f>
        <v/>
      </c>
      <c r="P70" s="128" t="str">
        <f ca="1">IF($B19&lt;'Site Setup'!$B$11,"",IFERROR((P46)/P$60,0))</f>
        <v/>
      </c>
      <c r="Q70" s="128" t="str">
        <f ca="1">IF($B19&lt;'Site Setup'!$B$11,"",IFERROR((Q46)/Q$60,0))</f>
        <v/>
      </c>
      <c r="R70" s="128" t="str">
        <f ca="1">IF($B19&lt;'Site Setup'!$B$11,"",IFERROR((R46)/R$60,0))</f>
        <v/>
      </c>
      <c r="S70" s="128" t="str">
        <f ca="1">IF($B19&lt;'Site Setup'!$B$11,"",IFERROR((S46)/S$60,0))</f>
        <v/>
      </c>
      <c r="T70" s="128" t="str">
        <f ca="1">IF($B19&lt;'Site Setup'!$B$11,"",IFERROR((T46)/T$60,0))</f>
        <v/>
      </c>
      <c r="U70" s="128" t="str">
        <f ca="1">IF($B19&lt;'Site Setup'!$B$11,"",IFERROR((U46)/U$60,0))</f>
        <v/>
      </c>
      <c r="V70" s="128" t="str">
        <f ca="1">IF($B19&lt;'Site Setup'!$B$11,"",IFERROR((V46)/V$60,0))</f>
        <v/>
      </c>
      <c r="W70" s="128" t="str">
        <f ca="1">IF($B19&lt;'Site Setup'!$B$11,"",IFERROR((W46)/W$60,0))</f>
        <v/>
      </c>
      <c r="X70" s="128" t="str">
        <f ca="1">IF($B19&lt;'Site Setup'!$B$11,"",IFERROR((X46)/X$60,0))</f>
        <v/>
      </c>
      <c r="Y70" s="128" t="str">
        <f ca="1">IF($B19&lt;'Site Setup'!$B$11,"",IFERROR((Y46)/Y$60,0))</f>
        <v/>
      </c>
      <c r="Z70" s="128" t="str">
        <f ca="1">IF($B19&lt;'Site Setup'!$B$11,"",IFERROR((Z46)/Z$60,0))</f>
        <v/>
      </c>
      <c r="AA70" s="128" t="str">
        <f ca="1">IF($B19&lt;'Site Setup'!$B$11,"",IFERROR((AA46)/AA$60,0))</f>
        <v/>
      </c>
      <c r="AB70" s="128" t="str">
        <f ca="1">IF($B19&lt;'Site Setup'!$B$11,"",IFERROR((AB46)/AB$60,0))</f>
        <v/>
      </c>
      <c r="AC70" s="128" t="str">
        <f ca="1">IF($B19&lt;'Site Setup'!$B$11,"",IFERROR((AC46)/AC$60,0))</f>
        <v/>
      </c>
      <c r="AD70" s="128" t="str">
        <f ca="1">IF($B19&lt;'Site Setup'!$B$11,"",IFERROR((AD46)/AD$60,0))</f>
        <v/>
      </c>
      <c r="AE70" s="128" t="str">
        <f ca="1">IF($B19&lt;'Site Setup'!$B$11,"",IFERROR((AE46)/AE$60,0))</f>
        <v/>
      </c>
      <c r="AF70" s="128" t="str">
        <f ca="1">IF($B19&lt;'Site Setup'!$B$11,"",IFERROR((AF46)/AF$60,0))</f>
        <v/>
      </c>
      <c r="AG70" s="128" t="str">
        <f ca="1">IF($B19&lt;'Site Setup'!$B$11,"",IFERROR((AG46)/AG$60,0))</f>
        <v/>
      </c>
      <c r="AH70" s="128" t="str">
        <f ca="1">IF($B19&lt;'Site Setup'!$B$11,"",IFERROR((AH46)/AH$60,0))</f>
        <v/>
      </c>
      <c r="AI70" s="128" t="str">
        <f ca="1">IF($B19&lt;'Site Setup'!$B$11,"",IFERROR((AI46)/AI$60,0))</f>
        <v/>
      </c>
      <c r="AJ70" s="128" t="str">
        <f ca="1">IF($B19&lt;'Site Setup'!$B$11,"",IFERROR((AJ46)/AJ$60,0))</f>
        <v/>
      </c>
      <c r="AK70" s="128" t="str">
        <f ca="1">IF($B19&lt;'Site Setup'!$B$11,"",IFERROR((AK46)/AK$60,0))</f>
        <v/>
      </c>
      <c r="AL70" s="128" t="str">
        <f ca="1">IF($B19&lt;'Site Setup'!$B$11,"",IFERROR((AL46)/AL$60,0))</f>
        <v/>
      </c>
      <c r="AM70" s="128" t="str">
        <f ca="1">IF($B19&lt;'Site Setup'!$B$11,"",IFERROR((AM46)/AM$60,0))</f>
        <v/>
      </c>
      <c r="AN70" s="128" t="str">
        <f ca="1">IF($B19&lt;'Site Setup'!$B$11,"",IFERROR((AN46)/AN$60,0))</f>
        <v/>
      </c>
    </row>
    <row r="71" spans="1:40" ht="15.75" x14ac:dyDescent="0.25">
      <c r="A71" s="550" t="str">
        <f t="shared" ca="1" si="15"/>
        <v>SmartPac08</v>
      </c>
      <c r="B71" s="239" t="str">
        <f ca="1">IF($B20&lt;'Site Setup'!$B$11,"",SUM(C71:AN71))</f>
        <v/>
      </c>
      <c r="C71" s="128" t="str">
        <f ca="1">IF($B20&lt;'Site Setup'!$B$11,"",IFERROR((C47)/C$60,0))</f>
        <v/>
      </c>
      <c r="D71" s="128" t="str">
        <f ca="1">IF($B20&lt;'Site Setup'!$B$11,"",IFERROR((D47)/D$60,0))</f>
        <v/>
      </c>
      <c r="E71" s="128" t="str">
        <f ca="1">IF($B20&lt;'Site Setup'!$B$11,"",IFERROR((E47)/E$60,0))</f>
        <v/>
      </c>
      <c r="F71" s="128" t="str">
        <f ca="1">IF($B20&lt;'Site Setup'!$B$11,"",IFERROR((F47)/F$60,0))</f>
        <v/>
      </c>
      <c r="G71" s="128" t="str">
        <f ca="1">IF($B20&lt;'Site Setup'!$B$11,"",IFERROR((G47)/G$60,0))</f>
        <v/>
      </c>
      <c r="H71" s="128" t="str">
        <f ca="1">IF($B20&lt;'Site Setup'!$B$11,"",IFERROR((H47)/H$60,0))</f>
        <v/>
      </c>
      <c r="I71" s="128" t="str">
        <f ca="1">IF($B20&lt;'Site Setup'!$B$11,"",IFERROR((I47)/I$60,0))</f>
        <v/>
      </c>
      <c r="J71" s="128" t="str">
        <f ca="1">IF($B20&lt;'Site Setup'!$B$11,"",IFERROR((J47)/J$60,0))</f>
        <v/>
      </c>
      <c r="K71" s="128" t="str">
        <f ca="1">IF($B20&lt;'Site Setup'!$B$11,"",IFERROR((K47)/K$60,0))</f>
        <v/>
      </c>
      <c r="L71" s="128" t="str">
        <f ca="1">IF($B20&lt;'Site Setup'!$B$11,"",IFERROR((L47)/L$60,0))</f>
        <v/>
      </c>
      <c r="M71" s="128" t="str">
        <f ca="1">IF($B20&lt;'Site Setup'!$B$11,"",IFERROR((M47)/M$60,0))</f>
        <v/>
      </c>
      <c r="N71" s="128" t="str">
        <f ca="1">IF($B20&lt;'Site Setup'!$B$11,"",IFERROR((N47)/N$60,0))</f>
        <v/>
      </c>
      <c r="O71" s="128" t="str">
        <f ca="1">IF($B20&lt;'Site Setup'!$B$11,"",IFERROR((O47)/O$60,0))</f>
        <v/>
      </c>
      <c r="P71" s="128" t="str">
        <f ca="1">IF($B20&lt;'Site Setup'!$B$11,"",IFERROR((P47)/P$60,0))</f>
        <v/>
      </c>
      <c r="Q71" s="128" t="str">
        <f ca="1">IF($B20&lt;'Site Setup'!$B$11,"",IFERROR((Q47)/Q$60,0))</f>
        <v/>
      </c>
      <c r="R71" s="128" t="str">
        <f ca="1">IF($B20&lt;'Site Setup'!$B$11,"",IFERROR((R47)/R$60,0))</f>
        <v/>
      </c>
      <c r="S71" s="128" t="str">
        <f ca="1">IF($B20&lt;'Site Setup'!$B$11,"",IFERROR((S47)/S$60,0))</f>
        <v/>
      </c>
      <c r="T71" s="128" t="str">
        <f ca="1">IF($B20&lt;'Site Setup'!$B$11,"",IFERROR((T47)/T$60,0))</f>
        <v/>
      </c>
      <c r="U71" s="128" t="str">
        <f ca="1">IF($B20&lt;'Site Setup'!$B$11,"",IFERROR((U47)/U$60,0))</f>
        <v/>
      </c>
      <c r="V71" s="128" t="str">
        <f ca="1">IF($B20&lt;'Site Setup'!$B$11,"",IFERROR((V47)/V$60,0))</f>
        <v/>
      </c>
      <c r="W71" s="128" t="str">
        <f ca="1">IF($B20&lt;'Site Setup'!$B$11,"",IFERROR((W47)/W$60,0))</f>
        <v/>
      </c>
      <c r="X71" s="128" t="str">
        <f ca="1">IF($B20&lt;'Site Setup'!$B$11,"",IFERROR((X47)/X$60,0))</f>
        <v/>
      </c>
      <c r="Y71" s="128" t="str">
        <f ca="1">IF($B20&lt;'Site Setup'!$B$11,"",IFERROR((Y47)/Y$60,0))</f>
        <v/>
      </c>
      <c r="Z71" s="128" t="str">
        <f ca="1">IF($B20&lt;'Site Setup'!$B$11,"",IFERROR((Z47)/Z$60,0))</f>
        <v/>
      </c>
      <c r="AA71" s="128" t="str">
        <f ca="1">IF($B20&lt;'Site Setup'!$B$11,"",IFERROR((AA47)/AA$60,0))</f>
        <v/>
      </c>
      <c r="AB71" s="128" t="str">
        <f ca="1">IF($B20&lt;'Site Setup'!$B$11,"",IFERROR((AB47)/AB$60,0))</f>
        <v/>
      </c>
      <c r="AC71" s="128" t="str">
        <f ca="1">IF($B20&lt;'Site Setup'!$B$11,"",IFERROR((AC47)/AC$60,0))</f>
        <v/>
      </c>
      <c r="AD71" s="128" t="str">
        <f ca="1">IF($B20&lt;'Site Setup'!$B$11,"",IFERROR((AD47)/AD$60,0))</f>
        <v/>
      </c>
      <c r="AE71" s="128" t="str">
        <f ca="1">IF($B20&lt;'Site Setup'!$B$11,"",IFERROR((AE47)/AE$60,0))</f>
        <v/>
      </c>
      <c r="AF71" s="128" t="str">
        <f ca="1">IF($B20&lt;'Site Setup'!$B$11,"",IFERROR((AF47)/AF$60,0))</f>
        <v/>
      </c>
      <c r="AG71" s="128" t="str">
        <f ca="1">IF($B20&lt;'Site Setup'!$B$11,"",IFERROR((AG47)/AG$60,0))</f>
        <v/>
      </c>
      <c r="AH71" s="128" t="str">
        <f ca="1">IF($B20&lt;'Site Setup'!$B$11,"",IFERROR((AH47)/AH$60,0))</f>
        <v/>
      </c>
      <c r="AI71" s="128" t="str">
        <f ca="1">IF($B20&lt;'Site Setup'!$B$11,"",IFERROR((AI47)/AI$60,0))</f>
        <v/>
      </c>
      <c r="AJ71" s="128" t="str">
        <f ca="1">IF($B20&lt;'Site Setup'!$B$11,"",IFERROR((AJ47)/AJ$60,0))</f>
        <v/>
      </c>
      <c r="AK71" s="128" t="str">
        <f ca="1">IF($B20&lt;'Site Setup'!$B$11,"",IFERROR((AK47)/AK$60,0))</f>
        <v/>
      </c>
      <c r="AL71" s="128" t="str">
        <f ca="1">IF($B20&lt;'Site Setup'!$B$11,"",IFERROR((AL47)/AL$60,0))</f>
        <v/>
      </c>
      <c r="AM71" s="128" t="str">
        <f ca="1">IF($B20&lt;'Site Setup'!$B$11,"",IFERROR((AM47)/AM$60,0))</f>
        <v/>
      </c>
      <c r="AN71" s="128" t="str">
        <f ca="1">IF($B20&lt;'Site Setup'!$B$11,"",IFERROR((AN47)/AN$60,0))</f>
        <v/>
      </c>
    </row>
    <row r="72" spans="1:40" ht="15.75" x14ac:dyDescent="0.25">
      <c r="A72" s="550" t="str">
        <f t="shared" ca="1" si="15"/>
        <v>SmartPac09</v>
      </c>
      <c r="B72" s="239" t="str">
        <f ca="1">IF($B21&lt;'Site Setup'!$B$11,"",SUM(C72:AN72))</f>
        <v/>
      </c>
      <c r="C72" s="128" t="str">
        <f ca="1">IF($B21&lt;'Site Setup'!$B$11,"",IFERROR((C48)/C$60,0))</f>
        <v/>
      </c>
      <c r="D72" s="128" t="str">
        <f ca="1">IF($B21&lt;'Site Setup'!$B$11,"",IFERROR((D48)/D$60,0))</f>
        <v/>
      </c>
      <c r="E72" s="128" t="str">
        <f ca="1">IF($B21&lt;'Site Setup'!$B$11,"",IFERROR((E48)/E$60,0))</f>
        <v/>
      </c>
      <c r="F72" s="128" t="str">
        <f ca="1">IF($B21&lt;'Site Setup'!$B$11,"",IFERROR((F48)/F$60,0))</f>
        <v/>
      </c>
      <c r="G72" s="128" t="str">
        <f ca="1">IF($B21&lt;'Site Setup'!$B$11,"",IFERROR((G48)/G$60,0))</f>
        <v/>
      </c>
      <c r="H72" s="128" t="str">
        <f ca="1">IF($B21&lt;'Site Setup'!$B$11,"",IFERROR((H48)/H$60,0))</f>
        <v/>
      </c>
      <c r="I72" s="128" t="str">
        <f ca="1">IF($B21&lt;'Site Setup'!$B$11,"",IFERROR((I48)/I$60,0))</f>
        <v/>
      </c>
      <c r="J72" s="128" t="str">
        <f ca="1">IF($B21&lt;'Site Setup'!$B$11,"",IFERROR((J48)/J$60,0))</f>
        <v/>
      </c>
      <c r="K72" s="128" t="str">
        <f ca="1">IF($B21&lt;'Site Setup'!$B$11,"",IFERROR((K48)/K$60,0))</f>
        <v/>
      </c>
      <c r="L72" s="128" t="str">
        <f ca="1">IF($B21&lt;'Site Setup'!$B$11,"",IFERROR((L48)/L$60,0))</f>
        <v/>
      </c>
      <c r="M72" s="128" t="str">
        <f ca="1">IF($B21&lt;'Site Setup'!$B$11,"",IFERROR((M48)/M$60,0))</f>
        <v/>
      </c>
      <c r="N72" s="128" t="str">
        <f ca="1">IF($B21&lt;'Site Setup'!$B$11,"",IFERROR((N48)/N$60,0))</f>
        <v/>
      </c>
      <c r="O72" s="128" t="str">
        <f ca="1">IF($B21&lt;'Site Setup'!$B$11,"",IFERROR((O48)/O$60,0))</f>
        <v/>
      </c>
      <c r="P72" s="128" t="str">
        <f ca="1">IF($B21&lt;'Site Setup'!$B$11,"",IFERROR((P48)/P$60,0))</f>
        <v/>
      </c>
      <c r="Q72" s="128" t="str">
        <f ca="1">IF($B21&lt;'Site Setup'!$B$11,"",IFERROR((Q48)/Q$60,0))</f>
        <v/>
      </c>
      <c r="R72" s="128" t="str">
        <f ca="1">IF($B21&lt;'Site Setup'!$B$11,"",IFERROR((R48)/R$60,0))</f>
        <v/>
      </c>
      <c r="S72" s="128" t="str">
        <f ca="1">IF($B21&lt;'Site Setup'!$B$11,"",IFERROR((S48)/S$60,0))</f>
        <v/>
      </c>
      <c r="T72" s="128" t="str">
        <f ca="1">IF($B21&lt;'Site Setup'!$B$11,"",IFERROR((T48)/T$60,0))</f>
        <v/>
      </c>
      <c r="U72" s="128" t="str">
        <f ca="1">IF($B21&lt;'Site Setup'!$B$11,"",IFERROR((U48)/U$60,0))</f>
        <v/>
      </c>
      <c r="V72" s="128" t="str">
        <f ca="1">IF($B21&lt;'Site Setup'!$B$11,"",IFERROR((V48)/V$60,0))</f>
        <v/>
      </c>
      <c r="W72" s="128" t="str">
        <f ca="1">IF($B21&lt;'Site Setup'!$B$11,"",IFERROR((W48)/W$60,0))</f>
        <v/>
      </c>
      <c r="X72" s="128" t="str">
        <f ca="1">IF($B21&lt;'Site Setup'!$B$11,"",IFERROR((X48)/X$60,0))</f>
        <v/>
      </c>
      <c r="Y72" s="128" t="str">
        <f ca="1">IF($B21&lt;'Site Setup'!$B$11,"",IFERROR((Y48)/Y$60,0))</f>
        <v/>
      </c>
      <c r="Z72" s="128" t="str">
        <f ca="1">IF($B21&lt;'Site Setup'!$B$11,"",IFERROR((Z48)/Z$60,0))</f>
        <v/>
      </c>
      <c r="AA72" s="128" t="str">
        <f ca="1">IF($B21&lt;'Site Setup'!$B$11,"",IFERROR((AA48)/AA$60,0))</f>
        <v/>
      </c>
      <c r="AB72" s="128" t="str">
        <f ca="1">IF($B21&lt;'Site Setup'!$B$11,"",IFERROR((AB48)/AB$60,0))</f>
        <v/>
      </c>
      <c r="AC72" s="128" t="str">
        <f ca="1">IF($B21&lt;'Site Setup'!$B$11,"",IFERROR((AC48)/AC$60,0))</f>
        <v/>
      </c>
      <c r="AD72" s="128" t="str">
        <f ca="1">IF($B21&lt;'Site Setup'!$B$11,"",IFERROR((AD48)/AD$60,0))</f>
        <v/>
      </c>
      <c r="AE72" s="128" t="str">
        <f ca="1">IF($B21&lt;'Site Setup'!$B$11,"",IFERROR((AE48)/AE$60,0))</f>
        <v/>
      </c>
      <c r="AF72" s="128" t="str">
        <f ca="1">IF($B21&lt;'Site Setup'!$B$11,"",IFERROR((AF48)/AF$60,0))</f>
        <v/>
      </c>
      <c r="AG72" s="128" t="str">
        <f ca="1">IF($B21&lt;'Site Setup'!$B$11,"",IFERROR((AG48)/AG$60,0))</f>
        <v/>
      </c>
      <c r="AH72" s="128" t="str">
        <f ca="1">IF($B21&lt;'Site Setup'!$B$11,"",IFERROR((AH48)/AH$60,0))</f>
        <v/>
      </c>
      <c r="AI72" s="128" t="str">
        <f ca="1">IF($B21&lt;'Site Setup'!$B$11,"",IFERROR((AI48)/AI$60,0))</f>
        <v/>
      </c>
      <c r="AJ72" s="128" t="str">
        <f ca="1">IF($B21&lt;'Site Setup'!$B$11,"",IFERROR((AJ48)/AJ$60,0))</f>
        <v/>
      </c>
      <c r="AK72" s="128" t="str">
        <f ca="1">IF($B21&lt;'Site Setup'!$B$11,"",IFERROR((AK48)/AK$60,0))</f>
        <v/>
      </c>
      <c r="AL72" s="128" t="str">
        <f ca="1">IF($B21&lt;'Site Setup'!$B$11,"",IFERROR((AL48)/AL$60,0))</f>
        <v/>
      </c>
      <c r="AM72" s="128" t="str">
        <f ca="1">IF($B21&lt;'Site Setup'!$B$11,"",IFERROR((AM48)/AM$60,0))</f>
        <v/>
      </c>
      <c r="AN72" s="128" t="str">
        <f ca="1">IF($B21&lt;'Site Setup'!$B$11,"",IFERROR((AN48)/AN$60,0))</f>
        <v/>
      </c>
    </row>
    <row r="73" spans="1:40" ht="15.75" x14ac:dyDescent="0.25">
      <c r="A73" s="550" t="str">
        <f t="shared" ca="1" si="15"/>
        <v>SmartPac10</v>
      </c>
      <c r="B73" s="239" t="str">
        <f ca="1">IF($B22&lt;'Site Setup'!$B$11,"",SUM(C73:AN73))</f>
        <v/>
      </c>
      <c r="C73" s="128" t="str">
        <f ca="1">IF($B22&lt;'Site Setup'!$B$11,"",IFERROR((C49)/C$60,0))</f>
        <v/>
      </c>
      <c r="D73" s="128" t="str">
        <f ca="1">IF($B22&lt;'Site Setup'!$B$11,"",IFERROR((D49)/D$60,0))</f>
        <v/>
      </c>
      <c r="E73" s="128" t="str">
        <f ca="1">IF($B22&lt;'Site Setup'!$B$11,"",IFERROR((E49)/E$60,0))</f>
        <v/>
      </c>
      <c r="F73" s="128" t="str">
        <f ca="1">IF($B22&lt;'Site Setup'!$B$11,"",IFERROR((F49)/F$60,0))</f>
        <v/>
      </c>
      <c r="G73" s="128" t="str">
        <f ca="1">IF($B22&lt;'Site Setup'!$B$11,"",IFERROR((G49)/G$60,0))</f>
        <v/>
      </c>
      <c r="H73" s="128" t="str">
        <f ca="1">IF($B22&lt;'Site Setup'!$B$11,"",IFERROR((H49)/H$60,0))</f>
        <v/>
      </c>
      <c r="I73" s="128" t="str">
        <f ca="1">IF($B22&lt;'Site Setup'!$B$11,"",IFERROR((I49)/I$60,0))</f>
        <v/>
      </c>
      <c r="J73" s="128" t="str">
        <f ca="1">IF($B22&lt;'Site Setup'!$B$11,"",IFERROR((J49)/J$60,0))</f>
        <v/>
      </c>
      <c r="K73" s="128" t="str">
        <f ca="1">IF($B22&lt;'Site Setup'!$B$11,"",IFERROR((K49)/K$60,0))</f>
        <v/>
      </c>
      <c r="L73" s="128" t="str">
        <f ca="1">IF($B22&lt;'Site Setup'!$B$11,"",IFERROR((L49)/L$60,0))</f>
        <v/>
      </c>
      <c r="M73" s="128" t="str">
        <f ca="1">IF($B22&lt;'Site Setup'!$B$11,"",IFERROR((M49)/M$60,0))</f>
        <v/>
      </c>
      <c r="N73" s="128" t="str">
        <f ca="1">IF($B22&lt;'Site Setup'!$B$11,"",IFERROR((N49)/N$60,0))</f>
        <v/>
      </c>
      <c r="O73" s="128" t="str">
        <f ca="1">IF($B22&lt;'Site Setup'!$B$11,"",IFERROR((O49)/O$60,0))</f>
        <v/>
      </c>
      <c r="P73" s="128" t="str">
        <f ca="1">IF($B22&lt;'Site Setup'!$B$11,"",IFERROR((P49)/P$60,0))</f>
        <v/>
      </c>
      <c r="Q73" s="128" t="str">
        <f ca="1">IF($B22&lt;'Site Setup'!$B$11,"",IFERROR((Q49)/Q$60,0))</f>
        <v/>
      </c>
      <c r="R73" s="128" t="str">
        <f ca="1">IF($B22&lt;'Site Setup'!$B$11,"",IFERROR((R49)/R$60,0))</f>
        <v/>
      </c>
      <c r="S73" s="128" t="str">
        <f ca="1">IF($B22&lt;'Site Setup'!$B$11,"",IFERROR((S49)/S$60,0))</f>
        <v/>
      </c>
      <c r="T73" s="128" t="str">
        <f ca="1">IF($B22&lt;'Site Setup'!$B$11,"",IFERROR((T49)/T$60,0))</f>
        <v/>
      </c>
      <c r="U73" s="128" t="str">
        <f ca="1">IF($B22&lt;'Site Setup'!$B$11,"",IFERROR((U49)/U$60,0))</f>
        <v/>
      </c>
      <c r="V73" s="128" t="str">
        <f ca="1">IF($B22&lt;'Site Setup'!$B$11,"",IFERROR((V49)/V$60,0))</f>
        <v/>
      </c>
      <c r="W73" s="128" t="str">
        <f ca="1">IF($B22&lt;'Site Setup'!$B$11,"",IFERROR((W49)/W$60,0))</f>
        <v/>
      </c>
      <c r="X73" s="128" t="str">
        <f ca="1">IF($B22&lt;'Site Setup'!$B$11,"",IFERROR((X49)/X$60,0))</f>
        <v/>
      </c>
      <c r="Y73" s="128" t="str">
        <f ca="1">IF($B22&lt;'Site Setup'!$B$11,"",IFERROR((Y49)/Y$60,0))</f>
        <v/>
      </c>
      <c r="Z73" s="128" t="str">
        <f ca="1">IF($B22&lt;'Site Setup'!$B$11,"",IFERROR((Z49)/Z$60,0))</f>
        <v/>
      </c>
      <c r="AA73" s="128" t="str">
        <f ca="1">IF($B22&lt;'Site Setup'!$B$11,"",IFERROR((AA49)/AA$60,0))</f>
        <v/>
      </c>
      <c r="AB73" s="128" t="str">
        <f ca="1">IF($B22&lt;'Site Setup'!$B$11,"",IFERROR((AB49)/AB$60,0))</f>
        <v/>
      </c>
      <c r="AC73" s="128" t="str">
        <f ca="1">IF($B22&lt;'Site Setup'!$B$11,"",IFERROR((AC49)/AC$60,0))</f>
        <v/>
      </c>
      <c r="AD73" s="128" t="str">
        <f ca="1">IF($B22&lt;'Site Setup'!$B$11,"",IFERROR((AD49)/AD$60,0))</f>
        <v/>
      </c>
      <c r="AE73" s="128" t="str">
        <f ca="1">IF($B22&lt;'Site Setup'!$B$11,"",IFERROR((AE49)/AE$60,0))</f>
        <v/>
      </c>
      <c r="AF73" s="128" t="str">
        <f ca="1">IF($B22&lt;'Site Setup'!$B$11,"",IFERROR((AF49)/AF$60,0))</f>
        <v/>
      </c>
      <c r="AG73" s="128" t="str">
        <f ca="1">IF($B22&lt;'Site Setup'!$B$11,"",IFERROR((AG49)/AG$60,0))</f>
        <v/>
      </c>
      <c r="AH73" s="128" t="str">
        <f ca="1">IF($B22&lt;'Site Setup'!$B$11,"",IFERROR((AH49)/AH$60,0))</f>
        <v/>
      </c>
      <c r="AI73" s="128" t="str">
        <f ca="1">IF($B22&lt;'Site Setup'!$B$11,"",IFERROR((AI49)/AI$60,0))</f>
        <v/>
      </c>
      <c r="AJ73" s="128" t="str">
        <f ca="1">IF($B22&lt;'Site Setup'!$B$11,"",IFERROR((AJ49)/AJ$60,0))</f>
        <v/>
      </c>
      <c r="AK73" s="128" t="str">
        <f ca="1">IF($B22&lt;'Site Setup'!$B$11,"",IFERROR((AK49)/AK$60,0))</f>
        <v/>
      </c>
      <c r="AL73" s="128" t="str">
        <f ca="1">IF($B22&lt;'Site Setup'!$B$11,"",IFERROR((AL49)/AL$60,0))</f>
        <v/>
      </c>
      <c r="AM73" s="128" t="str">
        <f ca="1">IF($B22&lt;'Site Setup'!$B$11,"",IFERROR((AM49)/AM$60,0))</f>
        <v/>
      </c>
      <c r="AN73" s="128" t="str">
        <f ca="1">IF($B22&lt;'Site Setup'!$B$11,"",IFERROR((AN49)/AN$60,0))</f>
        <v/>
      </c>
    </row>
    <row r="74" spans="1:40" ht="15.75" x14ac:dyDescent="0.25">
      <c r="A74" s="551" t="str">
        <f ca="1">A23</f>
        <v>SmartPac11</v>
      </c>
      <c r="B74" s="239" t="str">
        <f ca="1">IF($B23&lt;'Site Setup'!$B$11,"",SUM(C74:AN74))</f>
        <v/>
      </c>
      <c r="C74" s="128" t="str">
        <f ca="1">IF($B23&lt;'Site Setup'!$B$11,"",IFERROR((C50)/C$60,0))</f>
        <v/>
      </c>
      <c r="D74" s="128" t="str">
        <f ca="1">IF($B23&lt;'Site Setup'!$B$11,"",IFERROR((D50)/D$60,0))</f>
        <v/>
      </c>
      <c r="E74" s="128" t="str">
        <f ca="1">IF($B23&lt;'Site Setup'!$B$11,"",IFERROR((E50)/E$60,0))</f>
        <v/>
      </c>
      <c r="F74" s="128" t="str">
        <f ca="1">IF($B23&lt;'Site Setup'!$B$11,"",IFERROR((F50)/F$60,0))</f>
        <v/>
      </c>
      <c r="G74" s="128" t="str">
        <f ca="1">IF($B23&lt;'Site Setup'!$B$11,"",IFERROR((G50)/G$60,0))</f>
        <v/>
      </c>
      <c r="H74" s="128" t="str">
        <f ca="1">IF($B23&lt;'Site Setup'!$B$11,"",IFERROR((H50)/H$60,0))</f>
        <v/>
      </c>
      <c r="I74" s="128" t="str">
        <f ca="1">IF($B23&lt;'Site Setup'!$B$11,"",IFERROR((I50)/I$60,0))</f>
        <v/>
      </c>
      <c r="J74" s="128" t="str">
        <f ca="1">IF($B23&lt;'Site Setup'!$B$11,"",IFERROR((J50)/J$60,0))</f>
        <v/>
      </c>
      <c r="K74" s="128" t="str">
        <f ca="1">IF($B23&lt;'Site Setup'!$B$11,"",IFERROR((K50)/K$60,0))</f>
        <v/>
      </c>
      <c r="L74" s="128" t="str">
        <f ca="1">IF($B23&lt;'Site Setup'!$B$11,"",IFERROR((L50)/L$60,0))</f>
        <v/>
      </c>
      <c r="M74" s="128" t="str">
        <f ca="1">IF($B23&lt;'Site Setup'!$B$11,"",IFERROR((M50)/M$60,0))</f>
        <v/>
      </c>
      <c r="N74" s="128" t="str">
        <f ca="1">IF($B23&lt;'Site Setup'!$B$11,"",IFERROR((N50)/N$60,0))</f>
        <v/>
      </c>
      <c r="O74" s="128" t="str">
        <f ca="1">IF($B23&lt;'Site Setup'!$B$11,"",IFERROR((O50)/O$60,0))</f>
        <v/>
      </c>
      <c r="P74" s="128" t="str">
        <f ca="1">IF($B23&lt;'Site Setup'!$B$11,"",IFERROR((P50)/P$60,0))</f>
        <v/>
      </c>
      <c r="Q74" s="128" t="str">
        <f ca="1">IF($B23&lt;'Site Setup'!$B$11,"",IFERROR((Q50)/Q$60,0))</f>
        <v/>
      </c>
      <c r="R74" s="128" t="str">
        <f ca="1">IF($B23&lt;'Site Setup'!$B$11,"",IFERROR((R50)/R$60,0))</f>
        <v/>
      </c>
      <c r="S74" s="128" t="str">
        <f ca="1">IF($B23&lt;'Site Setup'!$B$11,"",IFERROR((S50)/S$60,0))</f>
        <v/>
      </c>
      <c r="T74" s="128" t="str">
        <f ca="1">IF($B23&lt;'Site Setup'!$B$11,"",IFERROR((T50)/T$60,0))</f>
        <v/>
      </c>
      <c r="U74" s="128" t="str">
        <f ca="1">IF($B23&lt;'Site Setup'!$B$11,"",IFERROR((U50)/U$60,0))</f>
        <v/>
      </c>
      <c r="V74" s="128" t="str">
        <f ca="1">IF($B23&lt;'Site Setup'!$B$11,"",IFERROR((V50)/V$60,0))</f>
        <v/>
      </c>
      <c r="W74" s="128" t="str">
        <f ca="1">IF($B23&lt;'Site Setup'!$B$11,"",IFERROR((W50)/W$60,0))</f>
        <v/>
      </c>
      <c r="X74" s="128" t="str">
        <f ca="1">IF($B23&lt;'Site Setup'!$B$11,"",IFERROR((X50)/X$60,0))</f>
        <v/>
      </c>
      <c r="Y74" s="128" t="str">
        <f ca="1">IF($B23&lt;'Site Setup'!$B$11,"",IFERROR((Y50)/Y$60,0))</f>
        <v/>
      </c>
      <c r="Z74" s="128" t="str">
        <f ca="1">IF($B23&lt;'Site Setup'!$B$11,"",IFERROR((Z50)/Z$60,0))</f>
        <v/>
      </c>
      <c r="AA74" s="128" t="str">
        <f ca="1">IF($B23&lt;'Site Setup'!$B$11,"",IFERROR((AA50)/AA$60,0))</f>
        <v/>
      </c>
      <c r="AB74" s="128" t="str">
        <f ca="1">IF($B23&lt;'Site Setup'!$B$11,"",IFERROR((AB50)/AB$60,0))</f>
        <v/>
      </c>
      <c r="AC74" s="128" t="str">
        <f ca="1">IF($B23&lt;'Site Setup'!$B$11,"",IFERROR((AC50)/AC$60,0))</f>
        <v/>
      </c>
      <c r="AD74" s="128" t="str">
        <f ca="1">IF($B23&lt;'Site Setup'!$B$11,"",IFERROR((AD50)/AD$60,0))</f>
        <v/>
      </c>
      <c r="AE74" s="128" t="str">
        <f ca="1">IF($B23&lt;'Site Setup'!$B$11,"",IFERROR((AE50)/AE$60,0))</f>
        <v/>
      </c>
      <c r="AF74" s="128" t="str">
        <f ca="1">IF($B23&lt;'Site Setup'!$B$11,"",IFERROR((AF50)/AF$60,0))</f>
        <v/>
      </c>
      <c r="AG74" s="128" t="str">
        <f ca="1">IF($B23&lt;'Site Setup'!$B$11,"",IFERROR((AG50)/AG$60,0))</f>
        <v/>
      </c>
      <c r="AH74" s="128" t="str">
        <f ca="1">IF($B23&lt;'Site Setup'!$B$11,"",IFERROR((AH50)/AH$60,0))</f>
        <v/>
      </c>
      <c r="AI74" s="128" t="str">
        <f ca="1">IF($B23&lt;'Site Setup'!$B$11,"",IFERROR((AI50)/AI$60,0))</f>
        <v/>
      </c>
      <c r="AJ74" s="128" t="str">
        <f ca="1">IF($B23&lt;'Site Setup'!$B$11,"",IFERROR((AJ50)/AJ$60,0))</f>
        <v/>
      </c>
      <c r="AK74" s="128" t="str">
        <f ca="1">IF($B23&lt;'Site Setup'!$B$11,"",IFERROR((AK50)/AK$60,0))</f>
        <v/>
      </c>
      <c r="AL74" s="128" t="str">
        <f ca="1">IF($B23&lt;'Site Setup'!$B$11,"",IFERROR((AL50)/AL$60,0))</f>
        <v/>
      </c>
      <c r="AM74" s="128" t="str">
        <f ca="1">IF($B23&lt;'Site Setup'!$B$11,"",IFERROR((AM50)/AM$60,0))</f>
        <v/>
      </c>
      <c r="AN74" s="128" t="str">
        <f ca="1">IF($B23&lt;'Site Setup'!$B$11,"",IFERROR((AN50)/AN$60,0))</f>
        <v/>
      </c>
    </row>
    <row r="75" spans="1:40" ht="15.75" x14ac:dyDescent="0.25">
      <c r="A75" s="551" t="str">
        <f t="shared" ca="1" si="15"/>
        <v>SmartPac12</v>
      </c>
      <c r="B75" s="239" t="str">
        <f ca="1">IF($B24&lt;'Site Setup'!$B$11,"",SUM(C75:AN75))</f>
        <v/>
      </c>
      <c r="C75" s="128" t="str">
        <f ca="1">IF($B24&lt;'Site Setup'!$B$11,"",IFERROR((C51)/C$60,0))</f>
        <v/>
      </c>
      <c r="D75" s="128" t="str">
        <f ca="1">IF($B24&lt;'Site Setup'!$B$11,"",IFERROR((D51)/D$60,0))</f>
        <v/>
      </c>
      <c r="E75" s="128" t="str">
        <f ca="1">IF($B24&lt;'Site Setup'!$B$11,"",IFERROR((E51)/E$60,0))</f>
        <v/>
      </c>
      <c r="F75" s="128" t="str">
        <f ca="1">IF($B24&lt;'Site Setup'!$B$11,"",IFERROR((F51)/F$60,0))</f>
        <v/>
      </c>
      <c r="G75" s="128" t="str">
        <f ca="1">IF($B24&lt;'Site Setup'!$B$11,"",IFERROR((G51)/G$60,0))</f>
        <v/>
      </c>
      <c r="H75" s="128" t="str">
        <f ca="1">IF($B24&lt;'Site Setup'!$B$11,"",IFERROR((H51)/H$60,0))</f>
        <v/>
      </c>
      <c r="I75" s="128" t="str">
        <f ca="1">IF($B24&lt;'Site Setup'!$B$11,"",IFERROR((I51)/I$60,0))</f>
        <v/>
      </c>
      <c r="J75" s="128" t="str">
        <f ca="1">IF($B24&lt;'Site Setup'!$B$11,"",IFERROR((J51)/J$60,0))</f>
        <v/>
      </c>
      <c r="K75" s="128" t="str">
        <f ca="1">IF($B24&lt;'Site Setup'!$B$11,"",IFERROR((K51)/K$60,0))</f>
        <v/>
      </c>
      <c r="L75" s="128" t="str">
        <f ca="1">IF($B24&lt;'Site Setup'!$B$11,"",IFERROR((L51)/L$60,0))</f>
        <v/>
      </c>
      <c r="M75" s="128" t="str">
        <f ca="1">IF($B24&lt;'Site Setup'!$B$11,"",IFERROR((M51)/M$60,0))</f>
        <v/>
      </c>
      <c r="N75" s="128" t="str">
        <f ca="1">IF($B24&lt;'Site Setup'!$B$11,"",IFERROR((N51)/N$60,0))</f>
        <v/>
      </c>
      <c r="O75" s="128" t="str">
        <f ca="1">IF($B24&lt;'Site Setup'!$B$11,"",IFERROR((O51)/O$60,0))</f>
        <v/>
      </c>
      <c r="P75" s="128" t="str">
        <f ca="1">IF($B24&lt;'Site Setup'!$B$11,"",IFERROR((P51)/P$60,0))</f>
        <v/>
      </c>
      <c r="Q75" s="128" t="str">
        <f ca="1">IF($B24&lt;'Site Setup'!$B$11,"",IFERROR((Q51)/Q$60,0))</f>
        <v/>
      </c>
      <c r="R75" s="128" t="str">
        <f ca="1">IF($B24&lt;'Site Setup'!$B$11,"",IFERROR((R51)/R$60,0))</f>
        <v/>
      </c>
      <c r="S75" s="128" t="str">
        <f ca="1">IF($B24&lt;'Site Setup'!$B$11,"",IFERROR((S51)/S$60,0))</f>
        <v/>
      </c>
      <c r="T75" s="128" t="str">
        <f ca="1">IF($B24&lt;'Site Setup'!$B$11,"",IFERROR((T51)/T$60,0))</f>
        <v/>
      </c>
      <c r="U75" s="128" t="str">
        <f ca="1">IF($B24&lt;'Site Setup'!$B$11,"",IFERROR((U51)/U$60,0))</f>
        <v/>
      </c>
      <c r="V75" s="128" t="str">
        <f ca="1">IF($B24&lt;'Site Setup'!$B$11,"",IFERROR((V51)/V$60,0))</f>
        <v/>
      </c>
      <c r="W75" s="128" t="str">
        <f ca="1">IF($B24&lt;'Site Setup'!$B$11,"",IFERROR((W51)/W$60,0))</f>
        <v/>
      </c>
      <c r="X75" s="128" t="str">
        <f ca="1">IF($B24&lt;'Site Setup'!$B$11,"",IFERROR((X51)/X$60,0))</f>
        <v/>
      </c>
      <c r="Y75" s="128" t="str">
        <f ca="1">IF($B24&lt;'Site Setup'!$B$11,"",IFERROR((Y51)/Y$60,0))</f>
        <v/>
      </c>
      <c r="Z75" s="128" t="str">
        <f ca="1">IF($B24&lt;'Site Setup'!$B$11,"",IFERROR((Z51)/Z$60,0))</f>
        <v/>
      </c>
      <c r="AA75" s="128" t="str">
        <f ca="1">IF($B24&lt;'Site Setup'!$B$11,"",IFERROR((AA51)/AA$60,0))</f>
        <v/>
      </c>
      <c r="AB75" s="128" t="str">
        <f ca="1">IF($B24&lt;'Site Setup'!$B$11,"",IFERROR((AB51)/AB$60,0))</f>
        <v/>
      </c>
      <c r="AC75" s="128" t="str">
        <f ca="1">IF($B24&lt;'Site Setup'!$B$11,"",IFERROR((AC51)/AC$60,0))</f>
        <v/>
      </c>
      <c r="AD75" s="128" t="str">
        <f ca="1">IF($B24&lt;'Site Setup'!$B$11,"",IFERROR((AD51)/AD$60,0))</f>
        <v/>
      </c>
      <c r="AE75" s="128" t="str">
        <f ca="1">IF($B24&lt;'Site Setup'!$B$11,"",IFERROR((AE51)/AE$60,0))</f>
        <v/>
      </c>
      <c r="AF75" s="128" t="str">
        <f ca="1">IF($B24&lt;'Site Setup'!$B$11,"",IFERROR((AF51)/AF$60,0))</f>
        <v/>
      </c>
      <c r="AG75" s="128" t="str">
        <f ca="1">IF($B24&lt;'Site Setup'!$B$11,"",IFERROR((AG51)/AG$60,0))</f>
        <v/>
      </c>
      <c r="AH75" s="128" t="str">
        <f ca="1">IF($B24&lt;'Site Setup'!$B$11,"",IFERROR((AH51)/AH$60,0))</f>
        <v/>
      </c>
      <c r="AI75" s="128" t="str">
        <f ca="1">IF($B24&lt;'Site Setup'!$B$11,"",IFERROR((AI51)/AI$60,0))</f>
        <v/>
      </c>
      <c r="AJ75" s="128" t="str">
        <f ca="1">IF($B24&lt;'Site Setup'!$B$11,"",IFERROR((AJ51)/AJ$60,0))</f>
        <v/>
      </c>
      <c r="AK75" s="128" t="str">
        <f ca="1">IF($B24&lt;'Site Setup'!$B$11,"",IFERROR((AK51)/AK$60,0))</f>
        <v/>
      </c>
      <c r="AL75" s="128" t="str">
        <f ca="1">IF($B24&lt;'Site Setup'!$B$11,"",IFERROR((AL51)/AL$60,0))</f>
        <v/>
      </c>
      <c r="AM75" s="128" t="str">
        <f ca="1">IF($B24&lt;'Site Setup'!$B$11,"",IFERROR((AM51)/AM$60,0))</f>
        <v/>
      </c>
      <c r="AN75" s="128" t="str">
        <f ca="1">IF($B24&lt;'Site Setup'!$B$11,"",IFERROR((AN51)/AN$60,0))</f>
        <v/>
      </c>
    </row>
    <row r="76" spans="1:40" ht="15.75" x14ac:dyDescent="0.25">
      <c r="A76" s="551" t="str">
        <f t="shared" ca="1" si="15"/>
        <v>N/A</v>
      </c>
      <c r="B76" s="239" t="str">
        <f ca="1">IF($B25&lt;'Site Setup'!$B$11,"",SUM(C76:AN76))</f>
        <v/>
      </c>
      <c r="C76" s="128" t="str">
        <f ca="1">IF($B25&lt;'Site Setup'!$B$11,"",IFERROR((C52)/C$60,0))</f>
        <v/>
      </c>
      <c r="D76" s="128" t="str">
        <f ca="1">IF($B25&lt;'Site Setup'!$B$11,"",IFERROR((D52)/D$60,0))</f>
        <v/>
      </c>
      <c r="E76" s="128" t="str">
        <f ca="1">IF($B25&lt;'Site Setup'!$B$11,"",IFERROR((E52)/E$60,0))</f>
        <v/>
      </c>
      <c r="F76" s="128" t="str">
        <f ca="1">IF($B25&lt;'Site Setup'!$B$11,"",IFERROR((F52)/F$60,0))</f>
        <v/>
      </c>
      <c r="G76" s="128" t="str">
        <f ca="1">IF($B25&lt;'Site Setup'!$B$11,"",IFERROR((G52)/G$60,0))</f>
        <v/>
      </c>
      <c r="H76" s="128" t="str">
        <f ca="1">IF($B25&lt;'Site Setup'!$B$11,"",IFERROR((H52)/H$60,0))</f>
        <v/>
      </c>
      <c r="I76" s="128" t="str">
        <f ca="1">IF($B25&lt;'Site Setup'!$B$11,"",IFERROR((I52)/I$60,0))</f>
        <v/>
      </c>
      <c r="J76" s="128" t="str">
        <f ca="1">IF($B25&lt;'Site Setup'!$B$11,"",IFERROR((J52)/J$60,0))</f>
        <v/>
      </c>
      <c r="K76" s="128" t="str">
        <f ca="1">IF($B25&lt;'Site Setup'!$B$11,"",IFERROR((K52)/K$60,0))</f>
        <v/>
      </c>
      <c r="L76" s="128" t="str">
        <f ca="1">IF($B25&lt;'Site Setup'!$B$11,"",IFERROR((L52)/L$60,0))</f>
        <v/>
      </c>
      <c r="M76" s="128" t="str">
        <f ca="1">IF($B25&lt;'Site Setup'!$B$11,"",IFERROR((M52)/M$60,0))</f>
        <v/>
      </c>
      <c r="N76" s="128" t="str">
        <f ca="1">IF($B25&lt;'Site Setup'!$B$11,"",IFERROR((N52)/N$60,0))</f>
        <v/>
      </c>
      <c r="O76" s="128" t="str">
        <f ca="1">IF($B25&lt;'Site Setup'!$B$11,"",IFERROR((O52)/O$60,0))</f>
        <v/>
      </c>
      <c r="P76" s="128" t="str">
        <f ca="1">IF($B25&lt;'Site Setup'!$B$11,"",IFERROR((P52)/P$60,0))</f>
        <v/>
      </c>
      <c r="Q76" s="128" t="str">
        <f ca="1">IF($B25&lt;'Site Setup'!$B$11,"",IFERROR((Q52)/Q$60,0))</f>
        <v/>
      </c>
      <c r="R76" s="128" t="str">
        <f ca="1">IF($B25&lt;'Site Setup'!$B$11,"",IFERROR((R52)/R$60,0))</f>
        <v/>
      </c>
      <c r="S76" s="128" t="str">
        <f ca="1">IF($B25&lt;'Site Setup'!$B$11,"",IFERROR((S52)/S$60,0))</f>
        <v/>
      </c>
      <c r="T76" s="128" t="str">
        <f ca="1">IF($B25&lt;'Site Setup'!$B$11,"",IFERROR((T52)/T$60,0))</f>
        <v/>
      </c>
      <c r="U76" s="128" t="str">
        <f ca="1">IF($B25&lt;'Site Setup'!$B$11,"",IFERROR((U52)/U$60,0))</f>
        <v/>
      </c>
      <c r="V76" s="128" t="str">
        <f ca="1">IF($B25&lt;'Site Setup'!$B$11,"",IFERROR((V52)/V$60,0))</f>
        <v/>
      </c>
      <c r="W76" s="128" t="str">
        <f ca="1">IF($B25&lt;'Site Setup'!$B$11,"",IFERROR((W52)/W$60,0))</f>
        <v/>
      </c>
      <c r="X76" s="128" t="str">
        <f ca="1">IF($B25&lt;'Site Setup'!$B$11,"",IFERROR((X52)/X$60,0))</f>
        <v/>
      </c>
      <c r="Y76" s="128" t="str">
        <f ca="1">IF($B25&lt;'Site Setup'!$B$11,"",IFERROR((Y52)/Y$60,0))</f>
        <v/>
      </c>
      <c r="Z76" s="128" t="str">
        <f ca="1">IF($B25&lt;'Site Setup'!$B$11,"",IFERROR((Z52)/Z$60,0))</f>
        <v/>
      </c>
      <c r="AA76" s="128" t="str">
        <f ca="1">IF($B25&lt;'Site Setup'!$B$11,"",IFERROR((AA52)/AA$60,0))</f>
        <v/>
      </c>
      <c r="AB76" s="128" t="str">
        <f ca="1">IF($B25&lt;'Site Setup'!$B$11,"",IFERROR((AB52)/AB$60,0))</f>
        <v/>
      </c>
      <c r="AC76" s="128" t="str">
        <f ca="1">IF($B25&lt;'Site Setup'!$B$11,"",IFERROR((AC52)/AC$60,0))</f>
        <v/>
      </c>
      <c r="AD76" s="128" t="str">
        <f ca="1">IF($B25&lt;'Site Setup'!$B$11,"",IFERROR((AD52)/AD$60,0))</f>
        <v/>
      </c>
      <c r="AE76" s="128" t="str">
        <f ca="1">IF($B25&lt;'Site Setup'!$B$11,"",IFERROR((AE52)/AE$60,0))</f>
        <v/>
      </c>
      <c r="AF76" s="128" t="str">
        <f ca="1">IF($B25&lt;'Site Setup'!$B$11,"",IFERROR((AF52)/AF$60,0))</f>
        <v/>
      </c>
      <c r="AG76" s="128" t="str">
        <f ca="1">IF($B25&lt;'Site Setup'!$B$11,"",IFERROR((AG52)/AG$60,0))</f>
        <v/>
      </c>
      <c r="AH76" s="128" t="str">
        <f ca="1">IF($B25&lt;'Site Setup'!$B$11,"",IFERROR((AH52)/AH$60,0))</f>
        <v/>
      </c>
      <c r="AI76" s="128" t="str">
        <f ca="1">IF($B25&lt;'Site Setup'!$B$11,"",IFERROR((AI52)/AI$60,0))</f>
        <v/>
      </c>
      <c r="AJ76" s="128" t="str">
        <f ca="1">IF($B25&lt;'Site Setup'!$B$11,"",IFERROR((AJ52)/AJ$60,0))</f>
        <v/>
      </c>
      <c r="AK76" s="128" t="str">
        <f ca="1">IF($B25&lt;'Site Setup'!$B$11,"",IFERROR((AK52)/AK$60,0))</f>
        <v/>
      </c>
      <c r="AL76" s="128" t="str">
        <f ca="1">IF($B25&lt;'Site Setup'!$B$11,"",IFERROR((AL52)/AL$60,0))</f>
        <v/>
      </c>
      <c r="AM76" s="128" t="str">
        <f ca="1">IF($B25&lt;'Site Setup'!$B$11,"",IFERROR((AM52)/AM$60,0))</f>
        <v/>
      </c>
      <c r="AN76" s="128" t="str">
        <f ca="1">IF($B25&lt;'Site Setup'!$B$11,"",IFERROR((AN52)/AN$60,0))</f>
        <v/>
      </c>
    </row>
    <row r="77" spans="1:40" ht="15.75" x14ac:dyDescent="0.25">
      <c r="A77" s="551" t="str">
        <f t="shared" ca="1" si="15"/>
        <v>N/A</v>
      </c>
      <c r="B77" s="239" t="str">
        <f ca="1">IF($B26&lt;'Site Setup'!$B$11,"",SUM(C77:AN77))</f>
        <v/>
      </c>
      <c r="C77" s="128" t="str">
        <f ca="1">IF($B26&lt;'Site Setup'!$B$11,"",IFERROR((C53)/C$60,0))</f>
        <v/>
      </c>
      <c r="D77" s="128" t="str">
        <f ca="1">IF($B26&lt;'Site Setup'!$B$11,"",IFERROR((D53)/D$60,0))</f>
        <v/>
      </c>
      <c r="E77" s="128" t="str">
        <f ca="1">IF($B26&lt;'Site Setup'!$B$11,"",IFERROR((E53)/E$60,0))</f>
        <v/>
      </c>
      <c r="F77" s="128" t="str">
        <f ca="1">IF($B26&lt;'Site Setup'!$B$11,"",IFERROR((F53)/F$60,0))</f>
        <v/>
      </c>
      <c r="G77" s="128" t="str">
        <f ca="1">IF($B26&lt;'Site Setup'!$B$11,"",IFERROR((G53)/G$60,0))</f>
        <v/>
      </c>
      <c r="H77" s="128" t="str">
        <f ca="1">IF($B26&lt;'Site Setup'!$B$11,"",IFERROR((H53)/H$60,0))</f>
        <v/>
      </c>
      <c r="I77" s="128" t="str">
        <f ca="1">IF($B26&lt;'Site Setup'!$B$11,"",IFERROR((I53)/I$60,0))</f>
        <v/>
      </c>
      <c r="J77" s="128" t="str">
        <f ca="1">IF($B26&lt;'Site Setup'!$B$11,"",IFERROR((J53)/J$60,0))</f>
        <v/>
      </c>
      <c r="K77" s="128" t="str">
        <f ca="1">IF($B26&lt;'Site Setup'!$B$11,"",IFERROR((K53)/K$60,0))</f>
        <v/>
      </c>
      <c r="L77" s="128" t="str">
        <f ca="1">IF($B26&lt;'Site Setup'!$B$11,"",IFERROR((L53)/L$60,0))</f>
        <v/>
      </c>
      <c r="M77" s="128" t="str">
        <f ca="1">IF($B26&lt;'Site Setup'!$B$11,"",IFERROR((M53)/M$60,0))</f>
        <v/>
      </c>
      <c r="N77" s="128" t="str">
        <f ca="1">IF($B26&lt;'Site Setup'!$B$11,"",IFERROR((N53)/N$60,0))</f>
        <v/>
      </c>
      <c r="O77" s="128" t="str">
        <f ca="1">IF($B26&lt;'Site Setup'!$B$11,"",IFERROR((O53)/O$60,0))</f>
        <v/>
      </c>
      <c r="P77" s="128" t="str">
        <f ca="1">IF($B26&lt;'Site Setup'!$B$11,"",IFERROR((P53)/P$60,0))</f>
        <v/>
      </c>
      <c r="Q77" s="128" t="str">
        <f ca="1">IF($B26&lt;'Site Setup'!$B$11,"",IFERROR((Q53)/Q$60,0))</f>
        <v/>
      </c>
      <c r="R77" s="128" t="str">
        <f ca="1">IF($B26&lt;'Site Setup'!$B$11,"",IFERROR((R53)/R$60,0))</f>
        <v/>
      </c>
      <c r="S77" s="128" t="str">
        <f ca="1">IF($B26&lt;'Site Setup'!$B$11,"",IFERROR((S53)/S$60,0))</f>
        <v/>
      </c>
      <c r="T77" s="128" t="str">
        <f ca="1">IF($B26&lt;'Site Setup'!$B$11,"",IFERROR((T53)/T$60,0))</f>
        <v/>
      </c>
      <c r="U77" s="128" t="str">
        <f ca="1">IF($B26&lt;'Site Setup'!$B$11,"",IFERROR((U53)/U$60,0))</f>
        <v/>
      </c>
      <c r="V77" s="128" t="str">
        <f ca="1">IF($B26&lt;'Site Setup'!$B$11,"",IFERROR((V53)/V$60,0))</f>
        <v/>
      </c>
      <c r="W77" s="128" t="str">
        <f ca="1">IF($B26&lt;'Site Setup'!$B$11,"",IFERROR((W53)/W$60,0))</f>
        <v/>
      </c>
      <c r="X77" s="128" t="str">
        <f ca="1">IF($B26&lt;'Site Setup'!$B$11,"",IFERROR((X53)/X$60,0))</f>
        <v/>
      </c>
      <c r="Y77" s="128" t="str">
        <f ca="1">IF($B26&lt;'Site Setup'!$B$11,"",IFERROR((Y53)/Y$60,0))</f>
        <v/>
      </c>
      <c r="Z77" s="128" t="str">
        <f ca="1">IF($B26&lt;'Site Setup'!$B$11,"",IFERROR((Z53)/Z$60,0))</f>
        <v/>
      </c>
      <c r="AA77" s="128" t="str">
        <f ca="1">IF($B26&lt;'Site Setup'!$B$11,"",IFERROR((AA53)/AA$60,0))</f>
        <v/>
      </c>
      <c r="AB77" s="128" t="str">
        <f ca="1">IF($B26&lt;'Site Setup'!$B$11,"",IFERROR((AB53)/AB$60,0))</f>
        <v/>
      </c>
      <c r="AC77" s="128" t="str">
        <f ca="1">IF($B26&lt;'Site Setup'!$B$11,"",IFERROR((AC53)/AC$60,0))</f>
        <v/>
      </c>
      <c r="AD77" s="128" t="str">
        <f ca="1">IF($B26&lt;'Site Setup'!$B$11,"",IFERROR((AD53)/AD$60,0))</f>
        <v/>
      </c>
      <c r="AE77" s="128" t="str">
        <f ca="1">IF($B26&lt;'Site Setup'!$B$11,"",IFERROR((AE53)/AE$60,0))</f>
        <v/>
      </c>
      <c r="AF77" s="128" t="str">
        <f ca="1">IF($B26&lt;'Site Setup'!$B$11,"",IFERROR((AF53)/AF$60,0))</f>
        <v/>
      </c>
      <c r="AG77" s="128" t="str">
        <f ca="1">IF($B26&lt;'Site Setup'!$B$11,"",IFERROR((AG53)/AG$60,0))</f>
        <v/>
      </c>
      <c r="AH77" s="128" t="str">
        <f ca="1">IF($B26&lt;'Site Setup'!$B$11,"",IFERROR((AH53)/AH$60,0))</f>
        <v/>
      </c>
      <c r="AI77" s="128" t="str">
        <f ca="1">IF($B26&lt;'Site Setup'!$B$11,"",IFERROR((AI53)/AI$60,0))</f>
        <v/>
      </c>
      <c r="AJ77" s="128" t="str">
        <f ca="1">IF($B26&lt;'Site Setup'!$B$11,"",IFERROR((AJ53)/AJ$60,0))</f>
        <v/>
      </c>
      <c r="AK77" s="128" t="str">
        <f ca="1">IF($B26&lt;'Site Setup'!$B$11,"",IFERROR((AK53)/AK$60,0))</f>
        <v/>
      </c>
      <c r="AL77" s="128" t="str">
        <f ca="1">IF($B26&lt;'Site Setup'!$B$11,"",IFERROR((AL53)/AL$60,0))</f>
        <v/>
      </c>
      <c r="AM77" s="128" t="str">
        <f ca="1">IF($B26&lt;'Site Setup'!$B$11,"",IFERROR((AM53)/AM$60,0))</f>
        <v/>
      </c>
      <c r="AN77" s="128" t="str">
        <f ca="1">IF($B26&lt;'Site Setup'!$B$11,"",IFERROR((AN53)/AN$60,0))</f>
        <v/>
      </c>
    </row>
    <row r="78" spans="1:40" ht="15.75" x14ac:dyDescent="0.25">
      <c r="A78" s="551" t="str">
        <f t="shared" ca="1" si="15"/>
        <v>N/A</v>
      </c>
      <c r="B78" s="239" t="str">
        <f ca="1">IF($B27&lt;'Site Setup'!$B$11,"",SUM(C78:AN78))</f>
        <v/>
      </c>
      <c r="C78" s="128" t="str">
        <f ca="1">IF($B27&lt;'Site Setup'!$B$11,"",IFERROR((C54)/C$60,0))</f>
        <v/>
      </c>
      <c r="D78" s="128" t="str">
        <f ca="1">IF($B27&lt;'Site Setup'!$B$11,"",IFERROR((D54)/D$60,0))</f>
        <v/>
      </c>
      <c r="E78" s="128" t="str">
        <f ca="1">IF($B27&lt;'Site Setup'!$B$11,"",IFERROR((E54)/E$60,0))</f>
        <v/>
      </c>
      <c r="F78" s="128" t="str">
        <f ca="1">IF($B27&lt;'Site Setup'!$B$11,"",IFERROR((F54)/F$60,0))</f>
        <v/>
      </c>
      <c r="G78" s="128" t="str">
        <f ca="1">IF($B27&lt;'Site Setup'!$B$11,"",IFERROR((G54)/G$60,0))</f>
        <v/>
      </c>
      <c r="H78" s="128" t="str">
        <f ca="1">IF($B27&lt;'Site Setup'!$B$11,"",IFERROR((H54)/H$60,0))</f>
        <v/>
      </c>
      <c r="I78" s="128" t="str">
        <f ca="1">IF($B27&lt;'Site Setup'!$B$11,"",IFERROR((I54)/I$60,0))</f>
        <v/>
      </c>
      <c r="J78" s="128" t="str">
        <f ca="1">IF($B27&lt;'Site Setup'!$B$11,"",IFERROR((J54)/J$60,0))</f>
        <v/>
      </c>
      <c r="K78" s="128" t="str">
        <f ca="1">IF($B27&lt;'Site Setup'!$B$11,"",IFERROR((K54)/K$60,0))</f>
        <v/>
      </c>
      <c r="L78" s="128" t="str">
        <f ca="1">IF($B27&lt;'Site Setup'!$B$11,"",IFERROR((L54)/L$60,0))</f>
        <v/>
      </c>
      <c r="M78" s="128" t="str">
        <f ca="1">IF($B27&lt;'Site Setup'!$B$11,"",IFERROR((M54)/M$60,0))</f>
        <v/>
      </c>
      <c r="N78" s="128" t="str">
        <f ca="1">IF($B27&lt;'Site Setup'!$B$11,"",IFERROR((N54)/N$60,0))</f>
        <v/>
      </c>
      <c r="O78" s="128" t="str">
        <f ca="1">IF($B27&lt;'Site Setup'!$B$11,"",IFERROR((O54)/O$60,0))</f>
        <v/>
      </c>
      <c r="P78" s="128" t="str">
        <f ca="1">IF($B27&lt;'Site Setup'!$B$11,"",IFERROR((P54)/P$60,0))</f>
        <v/>
      </c>
      <c r="Q78" s="128" t="str">
        <f ca="1">IF($B27&lt;'Site Setup'!$B$11,"",IFERROR((Q54)/Q$60,0))</f>
        <v/>
      </c>
      <c r="R78" s="128" t="str">
        <f ca="1">IF($B27&lt;'Site Setup'!$B$11,"",IFERROR((R54)/R$60,0))</f>
        <v/>
      </c>
      <c r="S78" s="128" t="str">
        <f ca="1">IF($B27&lt;'Site Setup'!$B$11,"",IFERROR((S54)/S$60,0))</f>
        <v/>
      </c>
      <c r="T78" s="128" t="str">
        <f ca="1">IF($B27&lt;'Site Setup'!$B$11,"",IFERROR((T54)/T$60,0))</f>
        <v/>
      </c>
      <c r="U78" s="128" t="str">
        <f ca="1">IF($B27&lt;'Site Setup'!$B$11,"",IFERROR((U54)/U$60,0))</f>
        <v/>
      </c>
      <c r="V78" s="128" t="str">
        <f ca="1">IF($B27&lt;'Site Setup'!$B$11,"",IFERROR((V54)/V$60,0))</f>
        <v/>
      </c>
      <c r="W78" s="128" t="str">
        <f ca="1">IF($B27&lt;'Site Setup'!$B$11,"",IFERROR((W54)/W$60,0))</f>
        <v/>
      </c>
      <c r="X78" s="128" t="str">
        <f ca="1">IF($B27&lt;'Site Setup'!$B$11,"",IFERROR((X54)/X$60,0))</f>
        <v/>
      </c>
      <c r="Y78" s="128" t="str">
        <f ca="1">IF($B27&lt;'Site Setup'!$B$11,"",IFERROR((Y54)/Y$60,0))</f>
        <v/>
      </c>
      <c r="Z78" s="128" t="str">
        <f ca="1">IF($B27&lt;'Site Setup'!$B$11,"",IFERROR((Z54)/Z$60,0))</f>
        <v/>
      </c>
      <c r="AA78" s="128" t="str">
        <f ca="1">IF($B27&lt;'Site Setup'!$B$11,"",IFERROR((AA54)/AA$60,0))</f>
        <v/>
      </c>
      <c r="AB78" s="128" t="str">
        <f ca="1">IF($B27&lt;'Site Setup'!$B$11,"",IFERROR((AB54)/AB$60,0))</f>
        <v/>
      </c>
      <c r="AC78" s="128" t="str">
        <f ca="1">IF($B27&lt;'Site Setup'!$B$11,"",IFERROR((AC54)/AC$60,0))</f>
        <v/>
      </c>
      <c r="AD78" s="128" t="str">
        <f ca="1">IF($B27&lt;'Site Setup'!$B$11,"",IFERROR((AD54)/AD$60,0))</f>
        <v/>
      </c>
      <c r="AE78" s="128" t="str">
        <f ca="1">IF($B27&lt;'Site Setup'!$B$11,"",IFERROR((AE54)/AE$60,0))</f>
        <v/>
      </c>
      <c r="AF78" s="128" t="str">
        <f ca="1">IF($B27&lt;'Site Setup'!$B$11,"",IFERROR((AF54)/AF$60,0))</f>
        <v/>
      </c>
      <c r="AG78" s="128" t="str">
        <f ca="1">IF($B27&lt;'Site Setup'!$B$11,"",IFERROR((AG54)/AG$60,0))</f>
        <v/>
      </c>
      <c r="AH78" s="128" t="str">
        <f ca="1">IF($B27&lt;'Site Setup'!$B$11,"",IFERROR((AH54)/AH$60,0))</f>
        <v/>
      </c>
      <c r="AI78" s="128" t="str">
        <f ca="1">IF($B27&lt;'Site Setup'!$B$11,"",IFERROR((AI54)/AI$60,0))</f>
        <v/>
      </c>
      <c r="AJ78" s="128" t="str">
        <f ca="1">IF($B27&lt;'Site Setup'!$B$11,"",IFERROR((AJ54)/AJ$60,0))</f>
        <v/>
      </c>
      <c r="AK78" s="128" t="str">
        <f ca="1">IF($B27&lt;'Site Setup'!$B$11,"",IFERROR((AK54)/AK$60,0))</f>
        <v/>
      </c>
      <c r="AL78" s="128" t="str">
        <f ca="1">IF($B27&lt;'Site Setup'!$B$11,"",IFERROR((AL54)/AL$60,0))</f>
        <v/>
      </c>
      <c r="AM78" s="128" t="str">
        <f ca="1">IF($B27&lt;'Site Setup'!$B$11,"",IFERROR((AM54)/AM$60,0))</f>
        <v/>
      </c>
      <c r="AN78" s="128" t="str">
        <f ca="1">IF($B27&lt;'Site Setup'!$B$11,"",IFERROR((AN54)/AN$60,0))</f>
        <v/>
      </c>
    </row>
    <row r="79" spans="1:40" ht="15.75" x14ac:dyDescent="0.25">
      <c r="A79" s="551" t="str">
        <f t="shared" ca="1" si="15"/>
        <v>N/A</v>
      </c>
      <c r="B79" s="239" t="str">
        <f ca="1">IF($B28&lt;'Site Setup'!$B$11,"",SUM(C79:AN79))</f>
        <v/>
      </c>
      <c r="C79" s="128" t="str">
        <f ca="1">IF($B28&lt;'Site Setup'!$B$11,"",IFERROR((C55)/C$60,0))</f>
        <v/>
      </c>
      <c r="D79" s="128" t="str">
        <f ca="1">IF($B28&lt;'Site Setup'!$B$11,"",IFERROR((D55)/D$60,0))</f>
        <v/>
      </c>
      <c r="E79" s="128" t="str">
        <f ca="1">IF($B28&lt;'Site Setup'!$B$11,"",IFERROR((E55)/E$60,0))</f>
        <v/>
      </c>
      <c r="F79" s="128" t="str">
        <f ca="1">IF($B28&lt;'Site Setup'!$B$11,"",IFERROR((F55)/F$60,0))</f>
        <v/>
      </c>
      <c r="G79" s="128" t="str">
        <f ca="1">IF($B28&lt;'Site Setup'!$B$11,"",IFERROR((G55)/G$60,0))</f>
        <v/>
      </c>
      <c r="H79" s="128" t="str">
        <f ca="1">IF($B28&lt;'Site Setup'!$B$11,"",IFERROR((H55)/H$60,0))</f>
        <v/>
      </c>
      <c r="I79" s="128" t="str">
        <f ca="1">IF($B28&lt;'Site Setup'!$B$11,"",IFERROR((I55)/I$60,0))</f>
        <v/>
      </c>
      <c r="J79" s="128" t="str">
        <f ca="1">IF($B28&lt;'Site Setup'!$B$11,"",IFERROR((J55)/J$60,0))</f>
        <v/>
      </c>
      <c r="K79" s="128" t="str">
        <f ca="1">IF($B28&lt;'Site Setup'!$B$11,"",IFERROR((K55)/K$60,0))</f>
        <v/>
      </c>
      <c r="L79" s="128" t="str">
        <f ca="1">IF($B28&lt;'Site Setup'!$B$11,"",IFERROR((L55)/L$60,0))</f>
        <v/>
      </c>
      <c r="M79" s="128" t="str">
        <f ca="1">IF($B28&lt;'Site Setup'!$B$11,"",IFERROR((M55)/M$60,0))</f>
        <v/>
      </c>
      <c r="N79" s="128" t="str">
        <f ca="1">IF($B28&lt;'Site Setup'!$B$11,"",IFERROR((N55)/N$60,0))</f>
        <v/>
      </c>
      <c r="O79" s="128" t="str">
        <f ca="1">IF($B28&lt;'Site Setup'!$B$11,"",IFERROR((O55)/O$60,0))</f>
        <v/>
      </c>
      <c r="P79" s="128" t="str">
        <f ca="1">IF($B28&lt;'Site Setup'!$B$11,"",IFERROR((P55)/P$60,0))</f>
        <v/>
      </c>
      <c r="Q79" s="128" t="str">
        <f ca="1">IF($B28&lt;'Site Setup'!$B$11,"",IFERROR((Q55)/Q$60,0))</f>
        <v/>
      </c>
      <c r="R79" s="128" t="str">
        <f ca="1">IF($B28&lt;'Site Setup'!$B$11,"",IFERROR((R55)/R$60,0))</f>
        <v/>
      </c>
      <c r="S79" s="128" t="str">
        <f ca="1">IF($B28&lt;'Site Setup'!$B$11,"",IFERROR((S55)/S$60,0))</f>
        <v/>
      </c>
      <c r="T79" s="128" t="str">
        <f ca="1">IF($B28&lt;'Site Setup'!$B$11,"",IFERROR((T55)/T$60,0))</f>
        <v/>
      </c>
      <c r="U79" s="128" t="str">
        <f ca="1">IF($B28&lt;'Site Setup'!$B$11,"",IFERROR((U55)/U$60,0))</f>
        <v/>
      </c>
      <c r="V79" s="128" t="str">
        <f ca="1">IF($B28&lt;'Site Setup'!$B$11,"",IFERROR((V55)/V$60,0))</f>
        <v/>
      </c>
      <c r="W79" s="128" t="str">
        <f ca="1">IF($B28&lt;'Site Setup'!$B$11,"",IFERROR((W55)/W$60,0))</f>
        <v/>
      </c>
      <c r="X79" s="128" t="str">
        <f ca="1">IF($B28&lt;'Site Setup'!$B$11,"",IFERROR((X55)/X$60,0))</f>
        <v/>
      </c>
      <c r="Y79" s="128" t="str">
        <f ca="1">IF($B28&lt;'Site Setup'!$B$11,"",IFERROR((Y55)/Y$60,0))</f>
        <v/>
      </c>
      <c r="Z79" s="128" t="str">
        <f ca="1">IF($B28&lt;'Site Setup'!$B$11,"",IFERROR((Z55)/Z$60,0))</f>
        <v/>
      </c>
      <c r="AA79" s="128" t="str">
        <f ca="1">IF($B28&lt;'Site Setup'!$B$11,"",IFERROR((AA55)/AA$60,0))</f>
        <v/>
      </c>
      <c r="AB79" s="128" t="str">
        <f ca="1">IF($B28&lt;'Site Setup'!$B$11,"",IFERROR((AB55)/AB$60,0))</f>
        <v/>
      </c>
      <c r="AC79" s="128" t="str">
        <f ca="1">IF($B28&lt;'Site Setup'!$B$11,"",IFERROR((AC55)/AC$60,0))</f>
        <v/>
      </c>
      <c r="AD79" s="128" t="str">
        <f ca="1">IF($B28&lt;'Site Setup'!$B$11,"",IFERROR((AD55)/AD$60,0))</f>
        <v/>
      </c>
      <c r="AE79" s="128" t="str">
        <f ca="1">IF($B28&lt;'Site Setup'!$B$11,"",IFERROR((AE55)/AE$60,0))</f>
        <v/>
      </c>
      <c r="AF79" s="128" t="str">
        <f ca="1">IF($B28&lt;'Site Setup'!$B$11,"",IFERROR((AF55)/AF$60,0))</f>
        <v/>
      </c>
      <c r="AG79" s="128" t="str">
        <f ca="1">IF($B28&lt;'Site Setup'!$B$11,"",IFERROR((AG55)/AG$60,0))</f>
        <v/>
      </c>
      <c r="AH79" s="128" t="str">
        <f ca="1">IF($B28&lt;'Site Setup'!$B$11,"",IFERROR((AH55)/AH$60,0))</f>
        <v/>
      </c>
      <c r="AI79" s="128" t="str">
        <f ca="1">IF($B28&lt;'Site Setup'!$B$11,"",IFERROR((AI55)/AI$60,0))</f>
        <v/>
      </c>
      <c r="AJ79" s="128" t="str">
        <f ca="1">IF($B28&lt;'Site Setup'!$B$11,"",IFERROR((AJ55)/AJ$60,0))</f>
        <v/>
      </c>
      <c r="AK79" s="128" t="str">
        <f ca="1">IF($B28&lt;'Site Setup'!$B$11,"",IFERROR((AK55)/AK$60,0))</f>
        <v/>
      </c>
      <c r="AL79" s="128" t="str">
        <f ca="1">IF($B28&lt;'Site Setup'!$B$11,"",IFERROR((AL55)/AL$60,0))</f>
        <v/>
      </c>
      <c r="AM79" s="128" t="str">
        <f ca="1">IF($B28&lt;'Site Setup'!$B$11,"",IFERROR((AM55)/AM$60,0))</f>
        <v/>
      </c>
      <c r="AN79" s="128" t="str">
        <f ca="1">IF($B28&lt;'Site Setup'!$B$11,"",IFERROR((AN55)/AN$60,0))</f>
        <v/>
      </c>
    </row>
    <row r="80" spans="1:40" ht="15.75" x14ac:dyDescent="0.25">
      <c r="A80" s="551" t="str">
        <f t="shared" ca="1" si="15"/>
        <v>N/A</v>
      </c>
      <c r="B80" s="239" t="str">
        <f ca="1">IF($B29&lt;'Site Setup'!$B$11,"",SUM(C80:AN80))</f>
        <v/>
      </c>
      <c r="C80" s="128" t="str">
        <f ca="1">IF($B29&lt;'Site Setup'!$B$11,"",IFERROR((C56)/C$60,0))</f>
        <v/>
      </c>
      <c r="D80" s="128" t="str">
        <f ca="1">IF($B29&lt;'Site Setup'!$B$11,"",IFERROR((D56)/D$60,0))</f>
        <v/>
      </c>
      <c r="E80" s="128" t="str">
        <f ca="1">IF($B29&lt;'Site Setup'!$B$11,"",IFERROR((E56)/E$60,0))</f>
        <v/>
      </c>
      <c r="F80" s="128" t="str">
        <f ca="1">IF($B29&lt;'Site Setup'!$B$11,"",IFERROR((F56)/F$60,0))</f>
        <v/>
      </c>
      <c r="G80" s="128" t="str">
        <f ca="1">IF($B29&lt;'Site Setup'!$B$11,"",IFERROR((G56)/G$60,0))</f>
        <v/>
      </c>
      <c r="H80" s="128" t="str">
        <f ca="1">IF($B29&lt;'Site Setup'!$B$11,"",IFERROR((H56)/H$60,0))</f>
        <v/>
      </c>
      <c r="I80" s="128" t="str">
        <f ca="1">IF($B29&lt;'Site Setup'!$B$11,"",IFERROR((I56)/I$60,0))</f>
        <v/>
      </c>
      <c r="J80" s="128" t="str">
        <f ca="1">IF($B29&lt;'Site Setup'!$B$11,"",IFERROR((J56)/J$60,0))</f>
        <v/>
      </c>
      <c r="K80" s="128" t="str">
        <f ca="1">IF($B29&lt;'Site Setup'!$B$11,"",IFERROR((K56)/K$60,0))</f>
        <v/>
      </c>
      <c r="L80" s="128" t="str">
        <f ca="1">IF($B29&lt;'Site Setup'!$B$11,"",IFERROR((L56)/L$60,0))</f>
        <v/>
      </c>
      <c r="M80" s="128" t="str">
        <f ca="1">IF($B29&lt;'Site Setup'!$B$11,"",IFERROR((M56)/M$60,0))</f>
        <v/>
      </c>
      <c r="N80" s="128" t="str">
        <f ca="1">IF($B29&lt;'Site Setup'!$B$11,"",IFERROR((N56)/N$60,0))</f>
        <v/>
      </c>
      <c r="O80" s="128" t="str">
        <f ca="1">IF($B29&lt;'Site Setup'!$B$11,"",IFERROR((O56)/O$60,0))</f>
        <v/>
      </c>
      <c r="P80" s="128" t="str">
        <f ca="1">IF($B29&lt;'Site Setup'!$B$11,"",IFERROR((P56)/P$60,0))</f>
        <v/>
      </c>
      <c r="Q80" s="128" t="str">
        <f ca="1">IF($B29&lt;'Site Setup'!$B$11,"",IFERROR((Q56)/Q$60,0))</f>
        <v/>
      </c>
      <c r="R80" s="128" t="str">
        <f ca="1">IF($B29&lt;'Site Setup'!$B$11,"",IFERROR((R56)/R$60,0))</f>
        <v/>
      </c>
      <c r="S80" s="128" t="str">
        <f ca="1">IF($B29&lt;'Site Setup'!$B$11,"",IFERROR((S56)/S$60,0))</f>
        <v/>
      </c>
      <c r="T80" s="128" t="str">
        <f ca="1">IF($B29&lt;'Site Setup'!$B$11,"",IFERROR((T56)/T$60,0))</f>
        <v/>
      </c>
      <c r="U80" s="128" t="str">
        <f ca="1">IF($B29&lt;'Site Setup'!$B$11,"",IFERROR((U56)/U$60,0))</f>
        <v/>
      </c>
      <c r="V80" s="128" t="str">
        <f ca="1">IF($B29&lt;'Site Setup'!$B$11,"",IFERROR((V56)/V$60,0))</f>
        <v/>
      </c>
      <c r="W80" s="128" t="str">
        <f ca="1">IF($B29&lt;'Site Setup'!$B$11,"",IFERROR((W56)/W$60,0))</f>
        <v/>
      </c>
      <c r="X80" s="128" t="str">
        <f ca="1">IF($B29&lt;'Site Setup'!$B$11,"",IFERROR((X56)/X$60,0))</f>
        <v/>
      </c>
      <c r="Y80" s="128" t="str">
        <f ca="1">IF($B29&lt;'Site Setup'!$B$11,"",IFERROR((Y56)/Y$60,0))</f>
        <v/>
      </c>
      <c r="Z80" s="128" t="str">
        <f ca="1">IF($B29&lt;'Site Setup'!$B$11,"",IFERROR((Z56)/Z$60,0))</f>
        <v/>
      </c>
      <c r="AA80" s="128" t="str">
        <f ca="1">IF($B29&lt;'Site Setup'!$B$11,"",IFERROR((AA56)/AA$60,0))</f>
        <v/>
      </c>
      <c r="AB80" s="128" t="str">
        <f ca="1">IF($B29&lt;'Site Setup'!$B$11,"",IFERROR((AB56)/AB$60,0))</f>
        <v/>
      </c>
      <c r="AC80" s="128" t="str">
        <f ca="1">IF($B29&lt;'Site Setup'!$B$11,"",IFERROR((AC56)/AC$60,0))</f>
        <v/>
      </c>
      <c r="AD80" s="128" t="str">
        <f ca="1">IF($B29&lt;'Site Setup'!$B$11,"",IFERROR((AD56)/AD$60,0))</f>
        <v/>
      </c>
      <c r="AE80" s="128" t="str">
        <f ca="1">IF($B29&lt;'Site Setup'!$B$11,"",IFERROR((AE56)/AE$60,0))</f>
        <v/>
      </c>
      <c r="AF80" s="128" t="str">
        <f ca="1">IF($B29&lt;'Site Setup'!$B$11,"",IFERROR((AF56)/AF$60,0))</f>
        <v/>
      </c>
      <c r="AG80" s="128" t="str">
        <f ca="1">IF($B29&lt;'Site Setup'!$B$11,"",IFERROR((AG56)/AG$60,0))</f>
        <v/>
      </c>
      <c r="AH80" s="128" t="str">
        <f ca="1">IF($B29&lt;'Site Setup'!$B$11,"",IFERROR((AH56)/AH$60,0))</f>
        <v/>
      </c>
      <c r="AI80" s="128" t="str">
        <f ca="1">IF($B29&lt;'Site Setup'!$B$11,"",IFERROR((AI56)/AI$60,0))</f>
        <v/>
      </c>
      <c r="AJ80" s="128" t="str">
        <f ca="1">IF($B29&lt;'Site Setup'!$B$11,"",IFERROR((AJ56)/AJ$60,0))</f>
        <v/>
      </c>
      <c r="AK80" s="128" t="str">
        <f ca="1">IF($B29&lt;'Site Setup'!$B$11,"",IFERROR((AK56)/AK$60,0))</f>
        <v/>
      </c>
      <c r="AL80" s="128" t="str">
        <f ca="1">IF($B29&lt;'Site Setup'!$B$11,"",IFERROR((AL56)/AL$60,0))</f>
        <v/>
      </c>
      <c r="AM80" s="128" t="str">
        <f ca="1">IF($B29&lt;'Site Setup'!$B$11,"",IFERROR((AM56)/AM$60,0))</f>
        <v/>
      </c>
      <c r="AN80" s="128" t="str">
        <f ca="1">IF($B29&lt;'Site Setup'!$B$11,"",IFERROR((AN56)/AN$60,0))</f>
        <v/>
      </c>
    </row>
    <row r="81" spans="1:41" ht="15.75" x14ac:dyDescent="0.25">
      <c r="A81" s="551" t="str">
        <f t="shared" ca="1" si="15"/>
        <v>N/A</v>
      </c>
      <c r="B81" s="239" t="str">
        <f ca="1">IF($B30&lt;'Site Setup'!$B$11,"",SUM(C81:AN81))</f>
        <v/>
      </c>
      <c r="C81" s="128" t="str">
        <f ca="1">IF($B30&lt;'Site Setup'!$B$11,"",IFERROR((C57)/C$60,0))</f>
        <v/>
      </c>
      <c r="D81" s="128" t="str">
        <f ca="1">IF($B30&lt;'Site Setup'!$B$11,"",IFERROR((D57)/D$60,0))</f>
        <v/>
      </c>
      <c r="E81" s="128" t="str">
        <f ca="1">IF($B30&lt;'Site Setup'!$B$11,"",IFERROR((E57)/E$60,0))</f>
        <v/>
      </c>
      <c r="F81" s="128" t="str">
        <f ca="1">IF($B30&lt;'Site Setup'!$B$11,"",IFERROR((F57)/F$60,0))</f>
        <v/>
      </c>
      <c r="G81" s="128" t="str">
        <f ca="1">IF($B30&lt;'Site Setup'!$B$11,"",IFERROR((G57)/G$60,0))</f>
        <v/>
      </c>
      <c r="H81" s="128" t="str">
        <f ca="1">IF($B30&lt;'Site Setup'!$B$11,"",IFERROR((H57)/H$60,0))</f>
        <v/>
      </c>
      <c r="I81" s="128" t="str">
        <f ca="1">IF($B30&lt;'Site Setup'!$B$11,"",IFERROR((I57)/I$60,0))</f>
        <v/>
      </c>
      <c r="J81" s="128" t="str">
        <f ca="1">IF($B30&lt;'Site Setup'!$B$11,"",IFERROR((J57)/J$60,0))</f>
        <v/>
      </c>
      <c r="K81" s="128" t="str">
        <f ca="1">IF($B30&lt;'Site Setup'!$B$11,"",IFERROR((K57)/K$60,0))</f>
        <v/>
      </c>
      <c r="L81" s="128" t="str">
        <f ca="1">IF($B30&lt;'Site Setup'!$B$11,"",IFERROR((L57)/L$60,0))</f>
        <v/>
      </c>
      <c r="M81" s="128" t="str">
        <f ca="1">IF($B30&lt;'Site Setup'!$B$11,"",IFERROR((M57)/M$60,0))</f>
        <v/>
      </c>
      <c r="N81" s="128" t="str">
        <f ca="1">IF($B30&lt;'Site Setup'!$B$11,"",IFERROR((N57)/N$60,0))</f>
        <v/>
      </c>
      <c r="O81" s="128" t="str">
        <f ca="1">IF($B30&lt;'Site Setup'!$B$11,"",IFERROR((O57)/O$60,0))</f>
        <v/>
      </c>
      <c r="P81" s="128" t="str">
        <f ca="1">IF($B30&lt;'Site Setup'!$B$11,"",IFERROR((P57)/P$60,0))</f>
        <v/>
      </c>
      <c r="Q81" s="128" t="str">
        <f ca="1">IF($B30&lt;'Site Setup'!$B$11,"",IFERROR((Q57)/Q$60,0))</f>
        <v/>
      </c>
      <c r="R81" s="128" t="str">
        <f ca="1">IF($B30&lt;'Site Setup'!$B$11,"",IFERROR((R57)/R$60,0))</f>
        <v/>
      </c>
      <c r="S81" s="128" t="str">
        <f ca="1">IF($B30&lt;'Site Setup'!$B$11,"",IFERROR((S57)/S$60,0))</f>
        <v/>
      </c>
      <c r="T81" s="128" t="str">
        <f ca="1">IF($B30&lt;'Site Setup'!$B$11,"",IFERROR((T57)/T$60,0))</f>
        <v/>
      </c>
      <c r="U81" s="128" t="str">
        <f ca="1">IF($B30&lt;'Site Setup'!$B$11,"",IFERROR((U57)/U$60,0))</f>
        <v/>
      </c>
      <c r="V81" s="128" t="str">
        <f ca="1">IF($B30&lt;'Site Setup'!$B$11,"",IFERROR((V57)/V$60,0))</f>
        <v/>
      </c>
      <c r="W81" s="128" t="str">
        <f ca="1">IF($B30&lt;'Site Setup'!$B$11,"",IFERROR((W57)/W$60,0))</f>
        <v/>
      </c>
      <c r="X81" s="128" t="str">
        <f ca="1">IF($B30&lt;'Site Setup'!$B$11,"",IFERROR((X57)/X$60,0))</f>
        <v/>
      </c>
      <c r="Y81" s="128" t="str">
        <f ca="1">IF($B30&lt;'Site Setup'!$B$11,"",IFERROR((Y57)/Y$60,0))</f>
        <v/>
      </c>
      <c r="Z81" s="128" t="str">
        <f ca="1">IF($B30&lt;'Site Setup'!$B$11,"",IFERROR((Z57)/Z$60,0))</f>
        <v/>
      </c>
      <c r="AA81" s="128" t="str">
        <f ca="1">IF($B30&lt;'Site Setup'!$B$11,"",IFERROR((AA57)/AA$60,0))</f>
        <v/>
      </c>
      <c r="AB81" s="128" t="str">
        <f ca="1">IF($B30&lt;'Site Setup'!$B$11,"",IFERROR((AB57)/AB$60,0))</f>
        <v/>
      </c>
      <c r="AC81" s="128" t="str">
        <f ca="1">IF($B30&lt;'Site Setup'!$B$11,"",IFERROR((AC57)/AC$60,0))</f>
        <v/>
      </c>
      <c r="AD81" s="128" t="str">
        <f ca="1">IF($B30&lt;'Site Setup'!$B$11,"",IFERROR((AD57)/AD$60,0))</f>
        <v/>
      </c>
      <c r="AE81" s="128" t="str">
        <f ca="1">IF($B30&lt;'Site Setup'!$B$11,"",IFERROR((AE57)/AE$60,0))</f>
        <v/>
      </c>
      <c r="AF81" s="128" t="str">
        <f ca="1">IF($B30&lt;'Site Setup'!$B$11,"",IFERROR((AF57)/AF$60,0))</f>
        <v/>
      </c>
      <c r="AG81" s="128" t="str">
        <f ca="1">IF($B30&lt;'Site Setup'!$B$11,"",IFERROR((AG57)/AG$60,0))</f>
        <v/>
      </c>
      <c r="AH81" s="128" t="str">
        <f ca="1">IF($B30&lt;'Site Setup'!$B$11,"",IFERROR((AH57)/AH$60,0))</f>
        <v/>
      </c>
      <c r="AI81" s="128" t="str">
        <f ca="1">IF($B30&lt;'Site Setup'!$B$11,"",IFERROR((AI57)/AI$60,0))</f>
        <v/>
      </c>
      <c r="AJ81" s="128" t="str">
        <f ca="1">IF($B30&lt;'Site Setup'!$B$11,"",IFERROR((AJ57)/AJ$60,0))</f>
        <v/>
      </c>
      <c r="AK81" s="128" t="str">
        <f ca="1">IF($B30&lt;'Site Setup'!$B$11,"",IFERROR((AK57)/AK$60,0))</f>
        <v/>
      </c>
      <c r="AL81" s="128" t="str">
        <f ca="1">IF($B30&lt;'Site Setup'!$B$11,"",IFERROR((AL57)/AL$60,0))</f>
        <v/>
      </c>
      <c r="AM81" s="128" t="str">
        <f ca="1">IF($B30&lt;'Site Setup'!$B$11,"",IFERROR((AM57)/AM$60,0))</f>
        <v/>
      </c>
      <c r="AN81" s="128" t="str">
        <f ca="1">IF($B30&lt;'Site Setup'!$B$11,"",IFERROR((AN57)/AN$60,0))</f>
        <v/>
      </c>
    </row>
    <row r="82" spans="1:41" ht="15.75" x14ac:dyDescent="0.25">
      <c r="A82" s="551" t="str">
        <f t="shared" ca="1" si="15"/>
        <v>N/A</v>
      </c>
      <c r="B82" s="239" t="str">
        <f ca="1">IF($B31&lt;'Site Setup'!$B$11,"",SUM(C82:AN82))</f>
        <v/>
      </c>
      <c r="C82" s="128" t="str">
        <f ca="1">IF($B31&lt;'Site Setup'!$B$11,"",IFERROR((C58)/C$60,0))</f>
        <v/>
      </c>
      <c r="D82" s="128" t="str">
        <f ca="1">IF($B31&lt;'Site Setup'!$B$11,"",IFERROR((D58)/D$60,0))</f>
        <v/>
      </c>
      <c r="E82" s="128" t="str">
        <f ca="1">IF($B31&lt;'Site Setup'!$B$11,"",IFERROR((E58)/E$60,0))</f>
        <v/>
      </c>
      <c r="F82" s="128" t="str">
        <f ca="1">IF($B31&lt;'Site Setup'!$B$11,"",IFERROR((F58)/F$60,0))</f>
        <v/>
      </c>
      <c r="G82" s="128" t="str">
        <f ca="1">IF($B31&lt;'Site Setup'!$B$11,"",IFERROR((G58)/G$60,0))</f>
        <v/>
      </c>
      <c r="H82" s="128" t="str">
        <f ca="1">IF($B31&lt;'Site Setup'!$B$11,"",IFERROR((H58)/H$60,0))</f>
        <v/>
      </c>
      <c r="I82" s="128" t="str">
        <f ca="1">IF($B31&lt;'Site Setup'!$B$11,"",IFERROR((I58)/I$60,0))</f>
        <v/>
      </c>
      <c r="J82" s="128" t="str">
        <f ca="1">IF($B31&lt;'Site Setup'!$B$11,"",IFERROR((J58)/J$60,0))</f>
        <v/>
      </c>
      <c r="K82" s="128" t="str">
        <f ca="1">IF($B31&lt;'Site Setup'!$B$11,"",IFERROR((K58)/K$60,0))</f>
        <v/>
      </c>
      <c r="L82" s="128" t="str">
        <f ca="1">IF($B31&lt;'Site Setup'!$B$11,"",IFERROR((L58)/L$60,0))</f>
        <v/>
      </c>
      <c r="M82" s="128" t="str">
        <f ca="1">IF($B31&lt;'Site Setup'!$B$11,"",IFERROR((M58)/M$60,0))</f>
        <v/>
      </c>
      <c r="N82" s="128" t="str">
        <f ca="1">IF($B31&lt;'Site Setup'!$B$11,"",IFERROR((N58)/N$60,0))</f>
        <v/>
      </c>
      <c r="O82" s="128" t="str">
        <f ca="1">IF($B31&lt;'Site Setup'!$B$11,"",IFERROR((O58)/O$60,0))</f>
        <v/>
      </c>
      <c r="P82" s="128" t="str">
        <f ca="1">IF($B31&lt;'Site Setup'!$B$11,"",IFERROR((P58)/P$60,0))</f>
        <v/>
      </c>
      <c r="Q82" s="128" t="str">
        <f ca="1">IF($B31&lt;'Site Setup'!$B$11,"",IFERROR((Q58)/Q$60,0))</f>
        <v/>
      </c>
      <c r="R82" s="128" t="str">
        <f ca="1">IF($B31&lt;'Site Setup'!$B$11,"",IFERROR((R58)/R$60,0))</f>
        <v/>
      </c>
      <c r="S82" s="128" t="str">
        <f ca="1">IF($B31&lt;'Site Setup'!$B$11,"",IFERROR((S58)/S$60,0))</f>
        <v/>
      </c>
      <c r="T82" s="128" t="str">
        <f ca="1">IF($B31&lt;'Site Setup'!$B$11,"",IFERROR((T58)/T$60,0))</f>
        <v/>
      </c>
      <c r="U82" s="128" t="str">
        <f ca="1">IF($B31&lt;'Site Setup'!$B$11,"",IFERROR((U58)/U$60,0))</f>
        <v/>
      </c>
      <c r="V82" s="128" t="str">
        <f ca="1">IF($B31&lt;'Site Setup'!$B$11,"",IFERROR((V58)/V$60,0))</f>
        <v/>
      </c>
      <c r="W82" s="128" t="str">
        <f ca="1">IF($B31&lt;'Site Setup'!$B$11,"",IFERROR((W58)/W$60,0))</f>
        <v/>
      </c>
      <c r="X82" s="128" t="str">
        <f ca="1">IF($B31&lt;'Site Setup'!$B$11,"",IFERROR((X58)/X$60,0))</f>
        <v/>
      </c>
      <c r="Y82" s="128" t="str">
        <f ca="1">IF($B31&lt;'Site Setup'!$B$11,"",IFERROR((Y58)/Y$60,0))</f>
        <v/>
      </c>
      <c r="Z82" s="128" t="str">
        <f ca="1">IF($B31&lt;'Site Setup'!$B$11,"",IFERROR((Z58)/Z$60,0))</f>
        <v/>
      </c>
      <c r="AA82" s="128" t="str">
        <f ca="1">IF($B31&lt;'Site Setup'!$B$11,"",IFERROR((AA58)/AA$60,0))</f>
        <v/>
      </c>
      <c r="AB82" s="128" t="str">
        <f ca="1">IF($B31&lt;'Site Setup'!$B$11,"",IFERROR((AB58)/AB$60,0))</f>
        <v/>
      </c>
      <c r="AC82" s="128" t="str">
        <f ca="1">IF($B31&lt;'Site Setup'!$B$11,"",IFERROR((AC58)/AC$60,0))</f>
        <v/>
      </c>
      <c r="AD82" s="128" t="str">
        <f ca="1">IF($B31&lt;'Site Setup'!$B$11,"",IFERROR((AD58)/AD$60,0))</f>
        <v/>
      </c>
      <c r="AE82" s="128" t="str">
        <f ca="1">IF($B31&lt;'Site Setup'!$B$11,"",IFERROR((AE58)/AE$60,0))</f>
        <v/>
      </c>
      <c r="AF82" s="128" t="str">
        <f ca="1">IF($B31&lt;'Site Setup'!$B$11,"",IFERROR((AF58)/AF$60,0))</f>
        <v/>
      </c>
      <c r="AG82" s="128" t="str">
        <f ca="1">IF($B31&lt;'Site Setup'!$B$11,"",IFERROR((AG58)/AG$60,0))</f>
        <v/>
      </c>
      <c r="AH82" s="128" t="str">
        <f ca="1">IF($B31&lt;'Site Setup'!$B$11,"",IFERROR((AH58)/AH$60,0))</f>
        <v/>
      </c>
      <c r="AI82" s="128" t="str">
        <f ca="1">IF($B31&lt;'Site Setup'!$B$11,"",IFERROR((AI58)/AI$60,0))</f>
        <v/>
      </c>
      <c r="AJ82" s="128" t="str">
        <f ca="1">IF($B31&lt;'Site Setup'!$B$11,"",IFERROR((AJ58)/AJ$60,0))</f>
        <v/>
      </c>
      <c r="AK82" s="128" t="str">
        <f ca="1">IF($B31&lt;'Site Setup'!$B$11,"",IFERROR((AK58)/AK$60,0))</f>
        <v/>
      </c>
      <c r="AL82" s="128" t="str">
        <f ca="1">IF($B31&lt;'Site Setup'!$B$11,"",IFERROR((AL58)/AL$60,0))</f>
        <v/>
      </c>
      <c r="AM82" s="128" t="str">
        <f ca="1">IF($B31&lt;'Site Setup'!$B$11,"",IFERROR((AM58)/AM$60,0))</f>
        <v/>
      </c>
      <c r="AN82" s="128" t="str">
        <f ca="1">IF($B31&lt;'Site Setup'!$B$11,"",IFERROR((AN58)/AN$60,0))</f>
        <v/>
      </c>
    </row>
    <row r="83" spans="1:41" ht="16.5" thickBot="1" x14ac:dyDescent="0.3">
      <c r="A83" s="552" t="str">
        <f t="shared" ca="1" si="15"/>
        <v>N/A</v>
      </c>
      <c r="B83" s="240" t="str">
        <f ca="1">IF($B32&lt;'Site Setup'!$B$11,"",SUM(C83:AN83))</f>
        <v/>
      </c>
      <c r="C83" s="129" t="str">
        <f ca="1">IF($B32&lt;'Site Setup'!$B$11,"",IFERROR((C59)/C$60,0))</f>
        <v/>
      </c>
      <c r="D83" s="129" t="str">
        <f ca="1">IF($B32&lt;'Site Setup'!$B$11,"",IFERROR((D59)/D$60,0))</f>
        <v/>
      </c>
      <c r="E83" s="129" t="str">
        <f ca="1">IF($B32&lt;'Site Setup'!$B$11,"",IFERROR((E59)/E$60,0))</f>
        <v/>
      </c>
      <c r="F83" s="129" t="str">
        <f ca="1">IF($B32&lt;'Site Setup'!$B$11,"",IFERROR((F59)/F$60,0))</f>
        <v/>
      </c>
      <c r="G83" s="129" t="str">
        <f ca="1">IF($B32&lt;'Site Setup'!$B$11,"",IFERROR((G59)/G$60,0))</f>
        <v/>
      </c>
      <c r="H83" s="129" t="str">
        <f ca="1">IF($B32&lt;'Site Setup'!$B$11,"",IFERROR((H59)/H$60,0))</f>
        <v/>
      </c>
      <c r="I83" s="129" t="str">
        <f ca="1">IF($B32&lt;'Site Setup'!$B$11,"",IFERROR((I59)/I$60,0))</f>
        <v/>
      </c>
      <c r="J83" s="129" t="str">
        <f ca="1">IF($B32&lt;'Site Setup'!$B$11,"",IFERROR((J59)/J$60,0))</f>
        <v/>
      </c>
      <c r="K83" s="129" t="str">
        <f ca="1">IF($B32&lt;'Site Setup'!$B$11,"",IFERROR((K59)/K$60,0))</f>
        <v/>
      </c>
      <c r="L83" s="129" t="str">
        <f ca="1">IF($B32&lt;'Site Setup'!$B$11,"",IFERROR((L59)/L$60,0))</f>
        <v/>
      </c>
      <c r="M83" s="129" t="str">
        <f ca="1">IF($B32&lt;'Site Setup'!$B$11,"",IFERROR((M59)/M$60,0))</f>
        <v/>
      </c>
      <c r="N83" s="129" t="str">
        <f ca="1">IF($B32&lt;'Site Setup'!$B$11,"",IFERROR((N59)/N$60,0))</f>
        <v/>
      </c>
      <c r="O83" s="129" t="str">
        <f ca="1">IF($B32&lt;'Site Setup'!$B$11,"",IFERROR((O59)/O$60,0))</f>
        <v/>
      </c>
      <c r="P83" s="129" t="str">
        <f ca="1">IF($B32&lt;'Site Setup'!$B$11,"",IFERROR((P59)/P$60,0))</f>
        <v/>
      </c>
      <c r="Q83" s="129" t="str">
        <f ca="1">IF($B32&lt;'Site Setup'!$B$11,"",IFERROR((Q59)/Q$60,0))</f>
        <v/>
      </c>
      <c r="R83" s="129" t="str">
        <f ca="1">IF($B32&lt;'Site Setup'!$B$11,"",IFERROR((R59)/R$60,0))</f>
        <v/>
      </c>
      <c r="S83" s="129" t="str">
        <f ca="1">IF($B32&lt;'Site Setup'!$B$11,"",IFERROR((S59)/S$60,0))</f>
        <v/>
      </c>
      <c r="T83" s="129" t="str">
        <f ca="1">IF($B32&lt;'Site Setup'!$B$11,"",IFERROR((T59)/T$60,0))</f>
        <v/>
      </c>
      <c r="U83" s="129" t="str">
        <f ca="1">IF($B32&lt;'Site Setup'!$B$11,"",IFERROR((U59)/U$60,0))</f>
        <v/>
      </c>
      <c r="V83" s="129" t="str">
        <f ca="1">IF($B32&lt;'Site Setup'!$B$11,"",IFERROR((V59)/V$60,0))</f>
        <v/>
      </c>
      <c r="W83" s="129" t="str">
        <f ca="1">IF($B32&lt;'Site Setup'!$B$11,"",IFERROR((W59)/W$60,0))</f>
        <v/>
      </c>
      <c r="X83" s="129" t="str">
        <f ca="1">IF($B32&lt;'Site Setup'!$B$11,"",IFERROR((X59)/X$60,0))</f>
        <v/>
      </c>
      <c r="Y83" s="129" t="str">
        <f ca="1">IF($B32&lt;'Site Setup'!$B$11,"",IFERROR((Y59)/Y$60,0))</f>
        <v/>
      </c>
      <c r="Z83" s="129" t="str">
        <f ca="1">IF($B32&lt;'Site Setup'!$B$11,"",IFERROR((Z59)/Z$60,0))</f>
        <v/>
      </c>
      <c r="AA83" s="129" t="str">
        <f ca="1">IF($B32&lt;'Site Setup'!$B$11,"",IFERROR((AA59)/AA$60,0))</f>
        <v/>
      </c>
      <c r="AB83" s="129" t="str">
        <f ca="1">IF($B32&lt;'Site Setup'!$B$11,"",IFERROR((AB59)/AB$60,0))</f>
        <v/>
      </c>
      <c r="AC83" s="129" t="str">
        <f ca="1">IF($B32&lt;'Site Setup'!$B$11,"",IFERROR((AC59)/AC$60,0))</f>
        <v/>
      </c>
      <c r="AD83" s="129" t="str">
        <f ca="1">IF($B32&lt;'Site Setup'!$B$11,"",IFERROR((AD59)/AD$60,0))</f>
        <v/>
      </c>
      <c r="AE83" s="129" t="str">
        <f ca="1">IF($B32&lt;'Site Setup'!$B$11,"",IFERROR((AE59)/AE$60,0))</f>
        <v/>
      </c>
      <c r="AF83" s="129" t="str">
        <f ca="1">IF($B32&lt;'Site Setup'!$B$11,"",IFERROR((AF59)/AF$60,0))</f>
        <v/>
      </c>
      <c r="AG83" s="129" t="str">
        <f ca="1">IF($B32&lt;'Site Setup'!$B$11,"",IFERROR((AG59)/AG$60,0))</f>
        <v/>
      </c>
      <c r="AH83" s="129" t="str">
        <f ca="1">IF($B32&lt;'Site Setup'!$B$11,"",IFERROR((AH59)/AH$60,0))</f>
        <v/>
      </c>
      <c r="AI83" s="129" t="str">
        <f ca="1">IF($B32&lt;'Site Setup'!$B$11,"",IFERROR((AI59)/AI$60,0))</f>
        <v/>
      </c>
      <c r="AJ83" s="129" t="str">
        <f ca="1">IF($B32&lt;'Site Setup'!$B$11,"",IFERROR((AJ59)/AJ$60,0))</f>
        <v/>
      </c>
      <c r="AK83" s="129" t="str">
        <f ca="1">IF($B32&lt;'Site Setup'!$B$11,"",IFERROR((AK59)/AK$60,0))</f>
        <v/>
      </c>
      <c r="AL83" s="129" t="str">
        <f ca="1">IF($B32&lt;'Site Setup'!$B$11,"",IFERROR((AL59)/AL$60,0))</f>
        <v/>
      </c>
      <c r="AM83" s="129" t="str">
        <f ca="1">IF($B32&lt;'Site Setup'!$B$11,"",IFERROR((AM59)/AM$60,0))</f>
        <v/>
      </c>
      <c r="AN83" s="129" t="str">
        <f ca="1">IF($B32&lt;'Site Setup'!$B$11,"",IFERROR((AN59)/AN$60,0))</f>
        <v/>
      </c>
    </row>
    <row r="84" spans="1:41" x14ac:dyDescent="0.25">
      <c r="A84" s="500"/>
      <c r="B84" s="374"/>
      <c r="C84" s="374"/>
      <c r="D84" s="374"/>
      <c r="E84" s="374"/>
      <c r="F84" s="374"/>
      <c r="G84" s="374"/>
      <c r="H84" s="374"/>
      <c r="I84" s="374"/>
      <c r="J84" s="486"/>
      <c r="K84" s="486"/>
      <c r="L84" s="486"/>
      <c r="M84" s="486"/>
      <c r="N84" s="486"/>
      <c r="O84" s="486"/>
      <c r="P84" s="486"/>
      <c r="Q84" s="486"/>
      <c r="R84" s="486"/>
      <c r="S84" s="486"/>
      <c r="T84" s="486"/>
      <c r="U84" s="486"/>
      <c r="V84" s="486"/>
      <c r="W84" s="486"/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486"/>
      <c r="AK84" s="486"/>
      <c r="AL84" s="486"/>
      <c r="AM84" s="486"/>
      <c r="AN84" s="486"/>
      <c r="AO84" s="486"/>
    </row>
    <row r="85" spans="1:41" ht="15" customHeight="1" x14ac:dyDescent="0.25">
      <c r="A85" s="486"/>
      <c r="B85" s="486"/>
      <c r="C85" s="486"/>
      <c r="D85" s="486"/>
      <c r="E85" s="486"/>
      <c r="F85" s="486"/>
      <c r="G85" s="486"/>
      <c r="H85" s="486"/>
      <c r="I85" s="486"/>
      <c r="J85" s="486"/>
      <c r="K85" s="486"/>
      <c r="L85" s="486"/>
      <c r="M85" s="486"/>
      <c r="N85" s="486"/>
      <c r="O85" s="486"/>
      <c r="P85" s="486"/>
      <c r="Q85" s="486"/>
      <c r="R85" s="486"/>
      <c r="S85" s="486"/>
      <c r="T85" s="486"/>
      <c r="U85" s="486"/>
      <c r="V85" s="486"/>
      <c r="W85" s="486"/>
      <c r="X85" s="486"/>
      <c r="Y85" s="486"/>
      <c r="Z85" s="486"/>
      <c r="AA85" s="486"/>
      <c r="AB85" s="486"/>
      <c r="AC85" s="486"/>
      <c r="AD85" s="486"/>
      <c r="AE85" s="486"/>
      <c r="AF85" s="486"/>
      <c r="AG85" s="486"/>
      <c r="AH85" s="486"/>
      <c r="AI85" s="486"/>
      <c r="AJ85" s="486"/>
      <c r="AK85" s="486"/>
      <c r="AL85" s="486"/>
      <c r="AM85" s="486"/>
      <c r="AN85" s="486"/>
      <c r="AO85" s="486"/>
    </row>
    <row r="86" spans="1:41" ht="15" customHeight="1" x14ac:dyDescent="0.25"/>
    <row r="87" spans="1:41" ht="15.75" customHeight="1" x14ac:dyDescent="0.25"/>
  </sheetData>
  <sheetProtection algorithmName="SHA-512" hashValue="Ej2Eh3Kmzg4+iGs0syI1GozJObv089EXhh12PXMegSm6l9jtEhgK3Fc2H7UuJcEW2veuKaMISouueCtiyTBo0g==" saltValue="RbdA4+20caWNZzLQP+YNNw==" spinCount="100000" sheet="1" formatCells="0" formatColumns="0" formatRows="0"/>
  <mergeCells count="19"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  <mergeCell ref="D1:F1"/>
    <mergeCell ref="G1:H1"/>
    <mergeCell ref="O1:P1"/>
    <mergeCell ref="D2:F2"/>
    <mergeCell ref="G2:H2"/>
    <mergeCell ref="O2:P2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dxfId="331" priority="791" operator="equal">
      <formula>0</formula>
    </cfRule>
    <cfRule type="cellIs" dxfId="330" priority="792" operator="greaterThanOrEqual">
      <formula>D$11+D$10+D$10</formula>
    </cfRule>
    <cfRule type="cellIs" dxfId="329" priority="793" operator="greaterThanOrEqual">
      <formula>D$11+D$10</formula>
    </cfRule>
  </conditionalFormatting>
  <conditionalFormatting sqref="N13:N32">
    <cfRule type="cellIs" dxfId="328" priority="785" stopIfTrue="1" operator="equal">
      <formula>0</formula>
    </cfRule>
    <cfRule type="aboveAverage" dxfId="327" priority="786" stdDev="2"/>
    <cfRule type="aboveAverage" dxfId="326" priority="787" stdDev="1"/>
  </conditionalFormatting>
  <conditionalFormatting sqref="N33 AN33">
    <cfRule type="cellIs" dxfId="325" priority="761" operator="equal">
      <formula>0</formula>
    </cfRule>
    <cfRule type="cellIs" dxfId="324" priority="762" operator="greaterThanOrEqual">
      <formula>N$11+N$10+N$10</formula>
    </cfRule>
    <cfRule type="cellIs" dxfId="323" priority="763" operator="greaterThanOrEqual">
      <formula>N$11+N$10</formula>
    </cfRule>
  </conditionalFormatting>
  <conditionalFormatting sqref="O13:O32">
    <cfRule type="cellIs" dxfId="322" priority="747" stopIfTrue="1" operator="equal">
      <formula>0</formula>
    </cfRule>
    <cfRule type="aboveAverage" dxfId="321" priority="748" stdDev="2"/>
    <cfRule type="aboveAverage" dxfId="320" priority="749" stdDev="1"/>
  </conditionalFormatting>
  <conditionalFormatting sqref="P13:P32">
    <cfRule type="cellIs" dxfId="319" priority="741" stopIfTrue="1" operator="equal">
      <formula>0</formula>
    </cfRule>
    <cfRule type="aboveAverage" dxfId="318" priority="742" stdDev="2"/>
    <cfRule type="aboveAverage" dxfId="317" priority="743" stdDev="1"/>
  </conditionalFormatting>
  <conditionalFormatting sqref="Q13:Q32">
    <cfRule type="cellIs" dxfId="316" priority="735" stopIfTrue="1" operator="equal">
      <formula>0</formula>
    </cfRule>
    <cfRule type="aboveAverage" dxfId="315" priority="736" stdDev="2"/>
    <cfRule type="aboveAverage" dxfId="314" priority="737" stdDev="1"/>
  </conditionalFormatting>
  <conditionalFormatting sqref="R13:R32">
    <cfRule type="cellIs" dxfId="313" priority="729" stopIfTrue="1" operator="equal">
      <formula>0</formula>
    </cfRule>
    <cfRule type="aboveAverage" dxfId="312" priority="730" stdDev="2"/>
    <cfRule type="aboveAverage" dxfId="311" priority="731" stdDev="1"/>
  </conditionalFormatting>
  <conditionalFormatting sqref="S13:S32">
    <cfRule type="cellIs" dxfId="310" priority="723" stopIfTrue="1" operator="equal">
      <formula>0</formula>
    </cfRule>
    <cfRule type="aboveAverage" dxfId="309" priority="724" stdDev="2"/>
    <cfRule type="aboveAverage" dxfId="308" priority="725" stdDev="1"/>
  </conditionalFormatting>
  <conditionalFormatting sqref="T13:T32">
    <cfRule type="cellIs" dxfId="307" priority="717" stopIfTrue="1" operator="equal">
      <formula>0</formula>
    </cfRule>
    <cfRule type="aboveAverage" dxfId="306" priority="718" stdDev="2"/>
    <cfRule type="aboveAverage" dxfId="305" priority="719" stdDev="1"/>
  </conditionalFormatting>
  <conditionalFormatting sqref="U13:U32">
    <cfRule type="cellIs" dxfId="304" priority="711" stopIfTrue="1" operator="equal">
      <formula>0</formula>
    </cfRule>
    <cfRule type="aboveAverage" dxfId="303" priority="712" stdDev="2"/>
    <cfRule type="aboveAverage" dxfId="302" priority="713" stdDev="1"/>
  </conditionalFormatting>
  <conditionalFormatting sqref="V13:V32">
    <cfRule type="cellIs" dxfId="301" priority="705" stopIfTrue="1" operator="equal">
      <formula>0</formula>
    </cfRule>
    <cfRule type="aboveAverage" dxfId="300" priority="706" stdDev="2"/>
    <cfRule type="aboveAverage" dxfId="299" priority="707" stdDev="1"/>
  </conditionalFormatting>
  <conditionalFormatting sqref="W13:W32">
    <cfRule type="cellIs" dxfId="298" priority="699" stopIfTrue="1" operator="equal">
      <formula>0</formula>
    </cfRule>
    <cfRule type="aboveAverage" dxfId="297" priority="700" stdDev="2"/>
    <cfRule type="aboveAverage" dxfId="296" priority="701" stdDev="1"/>
  </conditionalFormatting>
  <conditionalFormatting sqref="X13:X32">
    <cfRule type="cellIs" dxfId="295" priority="693" stopIfTrue="1" operator="equal">
      <formula>0</formula>
    </cfRule>
    <cfRule type="aboveAverage" dxfId="294" priority="694" stdDev="2"/>
    <cfRule type="aboveAverage" dxfId="293" priority="695" stdDev="1"/>
  </conditionalFormatting>
  <conditionalFormatting sqref="Y13:Y32">
    <cfRule type="cellIs" dxfId="292" priority="687" stopIfTrue="1" operator="equal">
      <formula>0</formula>
    </cfRule>
    <cfRule type="aboveAverage" dxfId="291" priority="688" stdDev="2"/>
    <cfRule type="aboveAverage" dxfId="290" priority="689" stdDev="1"/>
  </conditionalFormatting>
  <conditionalFormatting sqref="Z13:Z32">
    <cfRule type="cellIs" dxfId="289" priority="681" stopIfTrue="1" operator="equal">
      <formula>0</formula>
    </cfRule>
    <cfRule type="aboveAverage" dxfId="288" priority="682" stdDev="2"/>
    <cfRule type="aboveAverage" dxfId="287" priority="683" stdDev="1"/>
  </conditionalFormatting>
  <conditionalFormatting sqref="AA13:AA32">
    <cfRule type="cellIs" dxfId="286" priority="675" stopIfTrue="1" operator="equal">
      <formula>0</formula>
    </cfRule>
    <cfRule type="aboveAverage" dxfId="285" priority="676" stdDev="2"/>
    <cfRule type="aboveAverage" dxfId="284" priority="677" stdDev="1"/>
  </conditionalFormatting>
  <conditionalFormatting sqref="AB13:AB32">
    <cfRule type="cellIs" dxfId="283" priority="669" stopIfTrue="1" operator="equal">
      <formula>0</formula>
    </cfRule>
    <cfRule type="aboveAverage" dxfId="282" priority="670" stdDev="2"/>
    <cfRule type="aboveAverage" dxfId="281" priority="671" stdDev="1"/>
  </conditionalFormatting>
  <conditionalFormatting sqref="AC13:AC32">
    <cfRule type="cellIs" dxfId="280" priority="663" stopIfTrue="1" operator="equal">
      <formula>0</formula>
    </cfRule>
    <cfRule type="aboveAverage" dxfId="279" priority="664" stdDev="2"/>
    <cfRule type="aboveAverage" dxfId="278" priority="665" stdDev="1"/>
  </conditionalFormatting>
  <conditionalFormatting sqref="AD13:AD32">
    <cfRule type="cellIs" dxfId="277" priority="657" stopIfTrue="1" operator="equal">
      <formula>0</formula>
    </cfRule>
    <cfRule type="aboveAverage" dxfId="276" priority="658" stdDev="2"/>
    <cfRule type="aboveAverage" dxfId="275" priority="659" stdDev="1"/>
  </conditionalFormatting>
  <conditionalFormatting sqref="AE13:AE32">
    <cfRule type="cellIs" dxfId="274" priority="651" stopIfTrue="1" operator="equal">
      <formula>0</formula>
    </cfRule>
    <cfRule type="aboveAverage" dxfId="273" priority="652" stdDev="2"/>
    <cfRule type="aboveAverage" dxfId="272" priority="653" stdDev="1"/>
  </conditionalFormatting>
  <conditionalFormatting sqref="AF13:AF32">
    <cfRule type="cellIs" dxfId="271" priority="645" stopIfTrue="1" operator="equal">
      <formula>0</formula>
    </cfRule>
    <cfRule type="aboveAverage" dxfId="270" priority="646" stdDev="2"/>
    <cfRule type="aboveAverage" dxfId="269" priority="647" stdDev="1"/>
  </conditionalFormatting>
  <conditionalFormatting sqref="AG13:AG32">
    <cfRule type="cellIs" dxfId="268" priority="639" stopIfTrue="1" operator="equal">
      <formula>0</formula>
    </cfRule>
    <cfRule type="aboveAverage" dxfId="267" priority="640" stdDev="2"/>
    <cfRule type="aboveAverage" dxfId="266" priority="641" stdDev="1"/>
  </conditionalFormatting>
  <conditionalFormatting sqref="AH13:AH32">
    <cfRule type="cellIs" dxfId="265" priority="633" stopIfTrue="1" operator="equal">
      <formula>0</formula>
    </cfRule>
    <cfRule type="aboveAverage" dxfId="264" priority="634" stdDev="2"/>
    <cfRule type="aboveAverage" dxfId="263" priority="635" stdDev="1"/>
  </conditionalFormatting>
  <conditionalFormatting sqref="AI13:AI32">
    <cfRule type="cellIs" dxfId="262" priority="627" stopIfTrue="1" operator="equal">
      <formula>0</formula>
    </cfRule>
    <cfRule type="aboveAverage" dxfId="261" priority="628" stdDev="2"/>
    <cfRule type="aboveAverage" dxfId="260" priority="629" stdDev="1"/>
  </conditionalFormatting>
  <conditionalFormatting sqref="AJ13:AJ32">
    <cfRule type="cellIs" dxfId="259" priority="621" stopIfTrue="1" operator="equal">
      <formula>0</formula>
    </cfRule>
    <cfRule type="aboveAverage" dxfId="258" priority="622" stdDev="2"/>
    <cfRule type="aboveAverage" dxfId="257" priority="623" stdDev="1"/>
  </conditionalFormatting>
  <conditionalFormatting sqref="AK13:AK32">
    <cfRule type="cellIs" dxfId="256" priority="615" stopIfTrue="1" operator="equal">
      <formula>0</formula>
    </cfRule>
    <cfRule type="aboveAverage" dxfId="255" priority="616" stdDev="2"/>
    <cfRule type="aboveAverage" dxfId="254" priority="617" stdDev="1"/>
  </conditionalFormatting>
  <conditionalFormatting sqref="AL13:AL32">
    <cfRule type="cellIs" dxfId="253" priority="609" stopIfTrue="1" operator="equal">
      <formula>0</formula>
    </cfRule>
    <cfRule type="aboveAverage" dxfId="252" priority="610" stdDev="2"/>
    <cfRule type="aboveAverage" dxfId="251" priority="611" stdDev="1"/>
  </conditionalFormatting>
  <conditionalFormatting sqref="AN13:AN32">
    <cfRule type="cellIs" dxfId="250" priority="603" stopIfTrue="1" operator="equal">
      <formula>0</formula>
    </cfRule>
    <cfRule type="aboveAverage" dxfId="249" priority="604" stdDev="2"/>
    <cfRule type="aboveAverage" dxfId="248" priority="605" stdDev="1"/>
  </conditionalFormatting>
  <conditionalFormatting sqref="O33">
    <cfRule type="cellIs" dxfId="247" priority="591" operator="equal">
      <formula>0</formula>
    </cfRule>
    <cfRule type="cellIs" dxfId="246" priority="592" operator="greaterThanOrEqual">
      <formula>O$11+O$10+O$10</formula>
    </cfRule>
    <cfRule type="cellIs" dxfId="245" priority="593" operator="greaterThanOrEqual">
      <formula>O$11+O$10</formula>
    </cfRule>
  </conditionalFormatting>
  <conditionalFormatting sqref="P33">
    <cfRule type="cellIs" dxfId="244" priority="585" operator="equal">
      <formula>0</formula>
    </cfRule>
    <cfRule type="cellIs" dxfId="243" priority="586" operator="greaterThanOrEqual">
      <formula>P$11+P$10+P$10</formula>
    </cfRule>
    <cfRule type="cellIs" dxfId="242" priority="587" operator="greaterThanOrEqual">
      <formula>P$11+P$10</formula>
    </cfRule>
  </conditionalFormatting>
  <conditionalFormatting sqref="Q33">
    <cfRule type="cellIs" dxfId="241" priority="579" operator="equal">
      <formula>0</formula>
    </cfRule>
    <cfRule type="cellIs" dxfId="240" priority="580" operator="greaterThanOrEqual">
      <formula>Q$11+Q$10+Q$10</formula>
    </cfRule>
    <cfRule type="cellIs" dxfId="239" priority="581" operator="greaterThanOrEqual">
      <formula>Q$11+Q$10</formula>
    </cfRule>
  </conditionalFormatting>
  <conditionalFormatting sqref="R33">
    <cfRule type="cellIs" dxfId="238" priority="573" operator="equal">
      <formula>0</formula>
    </cfRule>
    <cfRule type="cellIs" dxfId="237" priority="574" operator="greaterThanOrEqual">
      <formula>R$11+R$10+R$10</formula>
    </cfRule>
    <cfRule type="cellIs" dxfId="236" priority="575" operator="greaterThanOrEqual">
      <formula>R$11+R$10</formula>
    </cfRule>
  </conditionalFormatting>
  <conditionalFormatting sqref="S33">
    <cfRule type="cellIs" dxfId="235" priority="567" operator="equal">
      <formula>0</formula>
    </cfRule>
    <cfRule type="cellIs" dxfId="234" priority="568" operator="greaterThanOrEqual">
      <formula>S$11+S$10+S$10</formula>
    </cfRule>
    <cfRule type="cellIs" dxfId="233" priority="569" operator="greaterThanOrEqual">
      <formula>S$11+S$10</formula>
    </cfRule>
  </conditionalFormatting>
  <conditionalFormatting sqref="T33">
    <cfRule type="cellIs" dxfId="232" priority="561" operator="equal">
      <formula>0</formula>
    </cfRule>
    <cfRule type="cellIs" dxfId="231" priority="562" operator="greaterThanOrEqual">
      <formula>T$11+T$10+T$10</formula>
    </cfRule>
    <cfRule type="cellIs" dxfId="230" priority="563" operator="greaterThanOrEqual">
      <formula>T$11+T$10</formula>
    </cfRule>
  </conditionalFormatting>
  <conditionalFormatting sqref="U33">
    <cfRule type="cellIs" dxfId="229" priority="555" operator="equal">
      <formula>0</formula>
    </cfRule>
    <cfRule type="cellIs" dxfId="228" priority="556" operator="greaterThanOrEqual">
      <formula>U$11+U$10+U$10</formula>
    </cfRule>
    <cfRule type="cellIs" dxfId="227" priority="557" operator="greaterThanOrEqual">
      <formula>U$11+U$10</formula>
    </cfRule>
  </conditionalFormatting>
  <conditionalFormatting sqref="V33">
    <cfRule type="cellIs" dxfId="226" priority="549" operator="equal">
      <formula>0</formula>
    </cfRule>
    <cfRule type="cellIs" dxfId="225" priority="550" operator="greaterThanOrEqual">
      <formula>V$11+V$10+V$10</formula>
    </cfRule>
    <cfRule type="cellIs" dxfId="224" priority="551" operator="greaterThanOrEqual">
      <formula>V$11+V$10</formula>
    </cfRule>
  </conditionalFormatting>
  <conditionalFormatting sqref="W33">
    <cfRule type="cellIs" dxfId="223" priority="543" operator="equal">
      <formula>0</formula>
    </cfRule>
    <cfRule type="cellIs" dxfId="222" priority="544" operator="greaterThanOrEqual">
      <formula>W$11+W$10+W$10</formula>
    </cfRule>
    <cfRule type="cellIs" dxfId="221" priority="545" operator="greaterThanOrEqual">
      <formula>W$11+W$10</formula>
    </cfRule>
  </conditionalFormatting>
  <conditionalFormatting sqref="X33">
    <cfRule type="cellIs" dxfId="220" priority="537" operator="equal">
      <formula>0</formula>
    </cfRule>
    <cfRule type="cellIs" dxfId="219" priority="538" operator="greaterThanOrEqual">
      <formula>X$11+X$10+X$10</formula>
    </cfRule>
    <cfRule type="cellIs" dxfId="218" priority="539" operator="greaterThanOrEqual">
      <formula>X$11+X$10</formula>
    </cfRule>
  </conditionalFormatting>
  <conditionalFormatting sqref="Y33">
    <cfRule type="cellIs" dxfId="217" priority="531" operator="equal">
      <formula>0</formula>
    </cfRule>
    <cfRule type="cellIs" dxfId="216" priority="532" operator="greaterThanOrEqual">
      <formula>Y$11+Y$10+Y$10</formula>
    </cfRule>
    <cfRule type="cellIs" dxfId="215" priority="533" operator="greaterThanOrEqual">
      <formula>Y$11+Y$10</formula>
    </cfRule>
  </conditionalFormatting>
  <conditionalFormatting sqref="Z33">
    <cfRule type="cellIs" dxfId="214" priority="525" operator="equal">
      <formula>0</formula>
    </cfRule>
    <cfRule type="cellIs" dxfId="213" priority="526" operator="greaterThanOrEqual">
      <formula>Z$11+Z$10+Z$10</formula>
    </cfRule>
    <cfRule type="cellIs" dxfId="212" priority="527" operator="greaterThanOrEqual">
      <formula>Z$11+Z$10</formula>
    </cfRule>
  </conditionalFormatting>
  <conditionalFormatting sqref="AA33">
    <cfRule type="cellIs" dxfId="211" priority="519" operator="equal">
      <formula>0</formula>
    </cfRule>
    <cfRule type="cellIs" dxfId="210" priority="520" operator="greaterThanOrEqual">
      <formula>AA$11+AA$10+AA$10</formula>
    </cfRule>
    <cfRule type="cellIs" dxfId="209" priority="521" operator="greaterThanOrEqual">
      <formula>AA$11+AA$10</formula>
    </cfRule>
  </conditionalFormatting>
  <conditionalFormatting sqref="AB33">
    <cfRule type="cellIs" dxfId="208" priority="513" operator="equal">
      <formula>0</formula>
    </cfRule>
    <cfRule type="cellIs" dxfId="207" priority="514" operator="greaterThanOrEqual">
      <formula>AB$11+AB$10+AB$10</formula>
    </cfRule>
    <cfRule type="cellIs" dxfId="206" priority="515" operator="greaterThanOrEqual">
      <formula>AB$11+AB$10</formula>
    </cfRule>
  </conditionalFormatting>
  <conditionalFormatting sqref="AC33">
    <cfRule type="cellIs" dxfId="205" priority="507" operator="equal">
      <formula>0</formula>
    </cfRule>
    <cfRule type="cellIs" dxfId="204" priority="508" operator="greaterThanOrEqual">
      <formula>AC$11+AC$10+AC$10</formula>
    </cfRule>
    <cfRule type="cellIs" dxfId="203" priority="509" operator="greaterThanOrEqual">
      <formula>AC$11+AC$10</formula>
    </cfRule>
  </conditionalFormatting>
  <conditionalFormatting sqref="AD33">
    <cfRule type="cellIs" dxfId="202" priority="501" operator="equal">
      <formula>0</formula>
    </cfRule>
    <cfRule type="cellIs" dxfId="201" priority="502" operator="greaterThanOrEqual">
      <formula>AD$11+AD$10+AD$10</formula>
    </cfRule>
    <cfRule type="cellIs" dxfId="200" priority="503" operator="greaterThanOrEqual">
      <formula>AD$11+AD$10</formula>
    </cfRule>
  </conditionalFormatting>
  <conditionalFormatting sqref="AE33">
    <cfRule type="cellIs" dxfId="199" priority="495" operator="equal">
      <formula>0</formula>
    </cfRule>
    <cfRule type="cellIs" dxfId="198" priority="496" operator="greaterThanOrEqual">
      <formula>AE$11+AE$10+AE$10</formula>
    </cfRule>
    <cfRule type="cellIs" dxfId="197" priority="497" operator="greaterThanOrEqual">
      <formula>AE$11+AE$10</formula>
    </cfRule>
  </conditionalFormatting>
  <conditionalFormatting sqref="AF33">
    <cfRule type="cellIs" dxfId="196" priority="489" operator="equal">
      <formula>0</formula>
    </cfRule>
    <cfRule type="cellIs" dxfId="195" priority="490" operator="greaterThanOrEqual">
      <formula>AF$11+AF$10+AF$10</formula>
    </cfRule>
    <cfRule type="cellIs" dxfId="194" priority="491" operator="greaterThanOrEqual">
      <formula>AF$11+AF$10</formula>
    </cfRule>
  </conditionalFormatting>
  <conditionalFormatting sqref="AG33">
    <cfRule type="cellIs" dxfId="193" priority="483" operator="equal">
      <formula>0</formula>
    </cfRule>
    <cfRule type="cellIs" dxfId="192" priority="484" operator="greaterThanOrEqual">
      <formula>AG$11+AG$10+AG$10</formula>
    </cfRule>
    <cfRule type="cellIs" dxfId="191" priority="485" operator="greaterThanOrEqual">
      <formula>AG$11+AG$10</formula>
    </cfRule>
  </conditionalFormatting>
  <conditionalFormatting sqref="AH33">
    <cfRule type="cellIs" dxfId="190" priority="477" operator="equal">
      <formula>0</formula>
    </cfRule>
    <cfRule type="cellIs" dxfId="189" priority="478" operator="greaterThanOrEqual">
      <formula>AH$11+AH$10+AH$10</formula>
    </cfRule>
    <cfRule type="cellIs" dxfId="188" priority="479" operator="greaterThanOrEqual">
      <formula>AH$11+AH$10</formula>
    </cfRule>
  </conditionalFormatting>
  <conditionalFormatting sqref="AI33">
    <cfRule type="cellIs" dxfId="187" priority="471" operator="equal">
      <formula>0</formula>
    </cfRule>
    <cfRule type="cellIs" dxfId="186" priority="472" operator="greaterThanOrEqual">
      <formula>AI$11+AI$10+AI$10</formula>
    </cfRule>
    <cfRule type="cellIs" dxfId="185" priority="473" operator="greaterThanOrEqual">
      <formula>AI$11+AI$10</formula>
    </cfRule>
  </conditionalFormatting>
  <conditionalFormatting sqref="AJ33">
    <cfRule type="cellIs" dxfId="184" priority="465" operator="equal">
      <formula>0</formula>
    </cfRule>
    <cfRule type="cellIs" dxfId="183" priority="466" operator="greaterThanOrEqual">
      <formula>AJ$11+AJ$10+AJ$10</formula>
    </cfRule>
    <cfRule type="cellIs" dxfId="182" priority="467" operator="greaterThanOrEqual">
      <formula>AJ$11+AJ$10</formula>
    </cfRule>
  </conditionalFormatting>
  <conditionalFormatting sqref="AK33">
    <cfRule type="cellIs" dxfId="181" priority="459" operator="equal">
      <formula>0</formula>
    </cfRule>
    <cfRule type="cellIs" dxfId="180" priority="460" operator="greaterThanOrEqual">
      <formula>AK$11+AK$10+AK$10</formula>
    </cfRule>
    <cfRule type="cellIs" dxfId="179" priority="461" operator="greaterThanOrEqual">
      <formula>AK$11+AK$10</formula>
    </cfRule>
  </conditionalFormatting>
  <conditionalFormatting sqref="AL33">
    <cfRule type="cellIs" dxfId="178" priority="453" operator="equal">
      <formula>0</formula>
    </cfRule>
    <cfRule type="cellIs" dxfId="177" priority="454" operator="greaterThanOrEqual">
      <formula>AL$11+AL$10+AL$10</formula>
    </cfRule>
    <cfRule type="cellIs" dxfId="176" priority="455" operator="greaterThanOrEqual">
      <formula>AL$11+AL$10</formula>
    </cfRule>
  </conditionalFormatting>
  <conditionalFormatting sqref="C13:C32">
    <cfRule type="cellIs" dxfId="175" priority="435" stopIfTrue="1" operator="equal">
      <formula>0</formula>
    </cfRule>
    <cfRule type="aboveAverage" dxfId="174" priority="436" stdDev="2"/>
    <cfRule type="aboveAverage" dxfId="173" priority="437" stdDev="1"/>
  </conditionalFormatting>
  <conditionalFormatting sqref="D13:D32">
    <cfRule type="cellIs" dxfId="172" priority="432" stopIfTrue="1" operator="equal">
      <formula>0</formula>
    </cfRule>
    <cfRule type="aboveAverage" dxfId="171" priority="433" stdDev="2"/>
    <cfRule type="aboveAverage" dxfId="170" priority="434" stdDev="1"/>
  </conditionalFormatting>
  <conditionalFormatting sqref="E13:E32">
    <cfRule type="cellIs" dxfId="169" priority="429" stopIfTrue="1" operator="equal">
      <formula>0</formula>
    </cfRule>
    <cfRule type="aboveAverage" dxfId="168" priority="430" stdDev="2"/>
    <cfRule type="aboveAverage" dxfId="167" priority="431" stdDev="1"/>
  </conditionalFormatting>
  <conditionalFormatting sqref="F13:F32">
    <cfRule type="cellIs" dxfId="166" priority="426" stopIfTrue="1" operator="equal">
      <formula>0</formula>
    </cfRule>
    <cfRule type="aboveAverage" dxfId="165" priority="427" stdDev="2"/>
    <cfRule type="aboveAverage" dxfId="164" priority="428" stdDev="1"/>
  </conditionalFormatting>
  <conditionalFormatting sqref="G13:G32">
    <cfRule type="cellIs" dxfId="163" priority="423" stopIfTrue="1" operator="equal">
      <formula>0</formula>
    </cfRule>
    <cfRule type="aboveAverage" dxfId="162" priority="424" stdDev="2"/>
    <cfRule type="aboveAverage" dxfId="161" priority="425" stdDev="1"/>
  </conditionalFormatting>
  <conditionalFormatting sqref="H13:H32">
    <cfRule type="cellIs" dxfId="160" priority="420" stopIfTrue="1" operator="equal">
      <formula>0</formula>
    </cfRule>
    <cfRule type="aboveAverage" dxfId="159" priority="421" stdDev="2"/>
    <cfRule type="aboveAverage" dxfId="158" priority="422" stdDev="1"/>
  </conditionalFormatting>
  <conditionalFormatting sqref="I13:I32">
    <cfRule type="cellIs" dxfId="157" priority="417" stopIfTrue="1" operator="equal">
      <formula>0</formula>
    </cfRule>
    <cfRule type="aboveAverage" dxfId="156" priority="418" stdDev="2"/>
    <cfRule type="aboveAverage" dxfId="155" priority="419" stdDev="1"/>
  </conditionalFormatting>
  <conditionalFormatting sqref="J13:J32">
    <cfRule type="cellIs" dxfId="154" priority="414" stopIfTrue="1" operator="equal">
      <formula>0</formula>
    </cfRule>
    <cfRule type="aboveAverage" dxfId="153" priority="415" stdDev="2"/>
    <cfRule type="aboveAverage" dxfId="152" priority="416" stdDev="1"/>
  </conditionalFormatting>
  <conditionalFormatting sqref="K13:K32">
    <cfRule type="cellIs" dxfId="151" priority="411" stopIfTrue="1" operator="equal">
      <formula>0</formula>
    </cfRule>
    <cfRule type="aboveAverage" dxfId="150" priority="412" stdDev="2"/>
    <cfRule type="aboveAverage" dxfId="149" priority="413" stdDev="1"/>
  </conditionalFormatting>
  <conditionalFormatting sqref="L13:L32">
    <cfRule type="cellIs" dxfId="148" priority="408" stopIfTrue="1" operator="equal">
      <formula>0</formula>
    </cfRule>
    <cfRule type="aboveAverage" dxfId="147" priority="409" stdDev="2"/>
    <cfRule type="aboveAverage" dxfId="146" priority="410" stdDev="1"/>
  </conditionalFormatting>
  <conditionalFormatting sqref="M13:M32">
    <cfRule type="cellIs" dxfId="145" priority="405" stopIfTrue="1" operator="equal">
      <formula>0</formula>
    </cfRule>
    <cfRule type="aboveAverage" dxfId="144" priority="406" stdDev="2"/>
    <cfRule type="aboveAverage" dxfId="143" priority="407" stdDev="1"/>
  </conditionalFormatting>
  <conditionalFormatting sqref="D33">
    <cfRule type="cellIs" dxfId="142" priority="399" operator="equal">
      <formula>0</formula>
    </cfRule>
    <cfRule type="cellIs" dxfId="141" priority="400" operator="greaterThanOrEqual">
      <formula>D$11+D$10+D$10</formula>
    </cfRule>
    <cfRule type="cellIs" dxfId="140" priority="401" operator="greaterThanOrEqual">
      <formula>D$11+D$10</formula>
    </cfRule>
  </conditionalFormatting>
  <conditionalFormatting sqref="E33">
    <cfRule type="cellIs" dxfId="139" priority="396" operator="equal">
      <formula>0</formula>
    </cfRule>
    <cfRule type="cellIs" dxfId="138" priority="397" operator="greaterThanOrEqual">
      <formula>E$11+E$10+E$10</formula>
    </cfRule>
    <cfRule type="cellIs" dxfId="137" priority="398" operator="greaterThanOrEqual">
      <formula>E$11+E$10</formula>
    </cfRule>
  </conditionalFormatting>
  <conditionalFormatting sqref="F33">
    <cfRule type="cellIs" dxfId="136" priority="393" operator="equal">
      <formula>0</formula>
    </cfRule>
    <cfRule type="cellIs" dxfId="135" priority="394" operator="greaterThanOrEqual">
      <formula>F$11+F$10+F$10</formula>
    </cfRule>
    <cfRule type="cellIs" dxfId="134" priority="395" operator="greaterThanOrEqual">
      <formula>F$11+F$10</formula>
    </cfRule>
  </conditionalFormatting>
  <conditionalFormatting sqref="G33">
    <cfRule type="cellIs" dxfId="133" priority="390" operator="equal">
      <formula>0</formula>
    </cfRule>
    <cfRule type="cellIs" dxfId="132" priority="391" operator="greaterThanOrEqual">
      <formula>G$11+G$10+G$10</formula>
    </cfRule>
    <cfRule type="cellIs" dxfId="131" priority="392" operator="greaterThanOrEqual">
      <formula>G$11+G$10</formula>
    </cfRule>
  </conditionalFormatting>
  <conditionalFormatting sqref="H33">
    <cfRule type="cellIs" dxfId="130" priority="387" operator="equal">
      <formula>0</formula>
    </cfRule>
    <cfRule type="cellIs" dxfId="129" priority="388" operator="greaterThanOrEqual">
      <formula>H$11+H$10+H$10</formula>
    </cfRule>
    <cfRule type="cellIs" dxfId="128" priority="389" operator="greaterThanOrEqual">
      <formula>H$11+H$10</formula>
    </cfRule>
  </conditionalFormatting>
  <conditionalFormatting sqref="I33">
    <cfRule type="cellIs" dxfId="127" priority="384" operator="equal">
      <formula>0</formula>
    </cfRule>
    <cfRule type="cellIs" dxfId="126" priority="385" operator="greaterThanOrEqual">
      <formula>I$11+I$10+I$10</formula>
    </cfRule>
    <cfRule type="cellIs" dxfId="125" priority="386" operator="greaterThanOrEqual">
      <formula>I$11+I$10</formula>
    </cfRule>
  </conditionalFormatting>
  <conditionalFormatting sqref="J33">
    <cfRule type="cellIs" dxfId="124" priority="381" operator="equal">
      <formula>0</formula>
    </cfRule>
    <cfRule type="cellIs" dxfId="123" priority="382" operator="greaterThanOrEqual">
      <formula>J$11+J$10+J$10</formula>
    </cfRule>
    <cfRule type="cellIs" dxfId="122" priority="383" operator="greaterThanOrEqual">
      <formula>J$11+J$10</formula>
    </cfRule>
  </conditionalFormatting>
  <conditionalFormatting sqref="K33">
    <cfRule type="cellIs" dxfId="121" priority="378" operator="equal">
      <formula>0</formula>
    </cfRule>
    <cfRule type="cellIs" dxfId="120" priority="379" operator="greaterThanOrEqual">
      <formula>K$11+K$10+K$10</formula>
    </cfRule>
    <cfRule type="cellIs" dxfId="119" priority="380" operator="greaterThanOrEqual">
      <formula>K$11+K$10</formula>
    </cfRule>
  </conditionalFormatting>
  <conditionalFormatting sqref="L33">
    <cfRule type="cellIs" dxfId="118" priority="375" operator="equal">
      <formula>0</formula>
    </cfRule>
    <cfRule type="cellIs" dxfId="117" priority="376" operator="greaterThanOrEqual">
      <formula>L$11+L$10+L$10</formula>
    </cfRule>
    <cfRule type="cellIs" dxfId="116" priority="377" operator="greaterThanOrEqual">
      <formula>L$11+L$10</formula>
    </cfRule>
  </conditionalFormatting>
  <conditionalFormatting sqref="M33">
    <cfRule type="cellIs" dxfId="115" priority="372" operator="equal">
      <formula>0</formula>
    </cfRule>
    <cfRule type="cellIs" dxfId="114" priority="373" operator="greaterThanOrEqual">
      <formula>M$11+M$10+M$10</formula>
    </cfRule>
    <cfRule type="cellIs" dxfId="113" priority="374" operator="greaterThanOrEqual">
      <formula>M$11+M$10</formula>
    </cfRule>
  </conditionalFormatting>
  <conditionalFormatting sqref="AN74:AN83">
    <cfRule type="cellIs" dxfId="112" priority="370" stopIfTrue="1" operator="equal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dxfId="111" priority="334" stopIfTrue="1" operator="equal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dxfId="110" priority="164" stopIfTrue="1" operator="equal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dxfId="109" priority="162" stopIfTrue="1" operator="equal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dxfId="108" priority="160" stopIfTrue="1" operator="equal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dxfId="107" priority="158" stopIfTrue="1" operator="equal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dxfId="106" priority="156" stopIfTrue="1" operator="equal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dxfId="105" priority="154" stopIfTrue="1" operator="equal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dxfId="104" priority="152" stopIfTrue="1" operator="equal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dxfId="103" priority="150" stopIfTrue="1" operator="equal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dxfId="102" priority="148" stopIfTrue="1" operator="equal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dxfId="101" priority="146" stopIfTrue="1" operator="equal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dxfId="100" priority="144" stopIfTrue="1" operator="equal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dxfId="99" priority="142" stopIfTrue="1" operator="equal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dxfId="98" priority="140" stopIfTrue="1" operator="equal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dxfId="97" priority="138" stopIfTrue="1" operator="equal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dxfId="96" priority="136" stopIfTrue="1" operator="equal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dxfId="95" priority="134" stopIfTrue="1" operator="equal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dxfId="94" priority="132" stopIfTrue="1" operator="equal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dxfId="93" priority="130" stopIfTrue="1" operator="equal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dxfId="92" priority="128" stopIfTrue="1" operator="equal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dxfId="91" priority="126" stopIfTrue="1" operator="equal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dxfId="90" priority="124" stopIfTrue="1" operator="equal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dxfId="89" priority="122" stopIfTrue="1" operator="equal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dxfId="88" priority="120" stopIfTrue="1" operator="equal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dxfId="87" priority="118" stopIfTrue="1" operator="equal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dxfId="86" priority="116" stopIfTrue="1" operator="equal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dxfId="85" priority="114" stopIfTrue="1" operator="equal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dxfId="84" priority="112" stopIfTrue="1" operator="equal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dxfId="83" priority="110" stopIfTrue="1" operator="equal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dxfId="82" priority="108" stopIfTrue="1" operator="equal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dxfId="81" priority="106" stopIfTrue="1" operator="equal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dxfId="80" priority="104" stopIfTrue="1" operator="equal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dxfId="79" priority="102" stopIfTrue="1" operator="equal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dxfId="78" priority="100" stopIfTrue="1" operator="equal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dxfId="77" priority="98" stopIfTrue="1" operator="equal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dxfId="76" priority="96" stopIfTrue="1" operator="equal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dxfId="75" priority="94" stopIfTrue="1" operator="equal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dxfId="74" priority="92" stopIfTrue="1" operator="equal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dxfId="73" priority="90" stopIfTrue="1" operator="equal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dxfId="72" priority="88" stopIfTrue="1" operator="equal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dxfId="71" priority="86" stopIfTrue="1" operator="equal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dxfId="70" priority="84" stopIfTrue="1" operator="equal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dxfId="69" priority="82" stopIfTrue="1" operator="equal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dxfId="68" priority="80" stopIfTrue="1" operator="equal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dxfId="67" priority="78" stopIfTrue="1" operator="equal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dxfId="66" priority="76" stopIfTrue="1" operator="equal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dxfId="65" priority="74" stopIfTrue="1" operator="equal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dxfId="64" priority="72" stopIfTrue="1" operator="equal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dxfId="63" priority="70" stopIfTrue="1" operator="equal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dxfId="62" priority="68" stopIfTrue="1" operator="equal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dxfId="61" priority="66" stopIfTrue="1" operator="equal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dxfId="60" priority="64" stopIfTrue="1" operator="equal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dxfId="59" priority="62" stopIfTrue="1" operator="equal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dxfId="58" priority="60" stopIfTrue="1" operator="equal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dxfId="57" priority="58" stopIfTrue="1" operator="equal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dxfId="56" priority="56" stopIfTrue="1" operator="equal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dxfId="55" priority="54" stopIfTrue="1" operator="equal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dxfId="54" priority="52" stopIfTrue="1" operator="equal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dxfId="53" priority="50" stopIfTrue="1" operator="equal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dxfId="52" priority="48" stopIfTrue="1" operator="equal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dxfId="51" priority="46" stopIfTrue="1" operator="equal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dxfId="50" priority="44" stopIfTrue="1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dxfId="49" priority="42" stopIfTrue="1" operator="equal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dxfId="48" priority="40" stopIfTrue="1" operator="equal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dxfId="47" priority="38" stopIfTrue="1" operator="equal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dxfId="46" priority="36" stopIfTrue="1" operator="equal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dxfId="45" priority="34" stopIfTrue="1" operator="equal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dxfId="44" priority="32" stopIfTrue="1" operator="equal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dxfId="43" priority="30" stopIfTrue="1" operator="equal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dxfId="42" priority="28" stopIfTrue="1" operator="equal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dxfId="41" priority="26" stopIfTrue="1" operator="equal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dxfId="40" priority="24" stopIfTrue="1" operator="equal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dxfId="39" priority="22" stopIfTrue="1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dxfId="38" priority="12" stopIfTrue="1" operator="equal">
      <formula>0</formula>
    </cfRule>
    <cfRule type="aboveAverage" dxfId="37" priority="13" stdDev="2"/>
    <cfRule type="aboveAverage" dxfId="36" priority="14" stdDev="1"/>
  </conditionalFormatting>
  <conditionalFormatting sqref="AM33">
    <cfRule type="cellIs" dxfId="35" priority="6" operator="equal">
      <formula>0</formula>
    </cfRule>
    <cfRule type="cellIs" dxfId="34" priority="7" operator="greaterThanOrEqual">
      <formula>AM$11+AM$10+AM$10</formula>
    </cfRule>
    <cfRule type="cellIs" dxfId="33" priority="8" operator="greaterThanOrEqual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dxfId="32" priority="3" stopIfTrue="1" operator="equal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dxfId="31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 xr:uid="{00000000-0004-0000-0400-000000000000}"/>
  </hyperlinks>
  <pageMargins left="0.7" right="0.7" top="0.75" bottom="0.75" header="0.3" footer="0.3"/>
  <pageSetup orientation="landscape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94" operator="between" id="{23970254-D646-491A-BF03-E98137F1C5BA}">
            <xm:f>'Site Setup'!Y$47</xm:f>
            <xm:f>D$11+D$10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795" stopIfTrue="1" operator="lessThan" id="{A1D556D6-C72F-4777-AF64-A94A8FB33C8D}">
            <xm:f>'Site Setup'!Y$48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796" stopIfTrue="1" operator="lessThan" id="{B49FE562-8204-44EB-A94A-47851EB8EF14}">
            <xm:f>'Site Setup'!Y$47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ellIs" priority="440" stopIfTrue="1" operator="lessThan" id="{2009B3AE-62EF-4D60-A3FB-C615DFCD896B}">
            <xm:f>'Site Setup'!X$47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C13:M32</xm:sqref>
        </x14:conditionalFormatting>
        <x14:conditionalFormatting xmlns:xm="http://schemas.microsoft.com/office/excel/2006/main">
          <x14:cfRule type="cellIs" priority="438" operator="between" id="{25498821-49BF-45DF-BF24-D0F92CE16BA9}">
            <xm:f>'Site Setup'!X$47</xm:f>
            <xm:f>C$11+C$10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439" stopIfTrue="1" operator="lessThanOrEqual" id="{0E89C816-5B9B-4A2D-A751-4CA42EBC1B9C}">
            <xm:f>'Site Setup'!X$48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C13:M32</xm:sqref>
        </x14:conditionalFormatting>
        <x14:conditionalFormatting xmlns:xm="http://schemas.microsoft.com/office/excel/2006/main">
          <x14:cfRule type="cellIs" priority="402" operator="between" id="{1F2D347C-29F4-4EB5-8836-3AD6320D61B7}">
            <xm:f>'Site Setup'!Y$47</xm:f>
            <xm:f>D$11+D$10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403" stopIfTrue="1" operator="lessThan" id="{7AC11519-556D-46DC-9E9F-EC4B1DD69074}">
            <xm:f>'Site Setup'!Y$48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404" stopIfTrue="1" operator="lessThan" id="{C95B3BD0-D26B-4EFE-BA96-3DDC6DE385AB}">
            <xm:f>'Site Setup'!Y$47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D33:M33</xm:sqref>
        </x14:conditionalFormatting>
        <x14:conditionalFormatting xmlns:xm="http://schemas.microsoft.com/office/excel/2006/main">
          <x14:cfRule type="cellIs" priority="3311" operator="lessThan" id="{AAC8C91D-13AA-4949-8CC2-94A203255E24}">
            <xm:f>'Site Setup'!$B$11</xm:f>
            <x14:dxf>
              <font>
                <strike val="0"/>
              </font>
              <fill>
                <patternFill>
                  <bgColor theme="0" tint="-4.9989318521683403E-2"/>
                </patternFill>
              </fill>
            </x14:dxf>
          </x14:cfRule>
          <xm:sqref>B13:B32</xm:sqref>
        </x14:conditionalFormatting>
        <x14:conditionalFormatting xmlns:xm="http://schemas.microsoft.com/office/excel/2006/main">
          <x14:cfRule type="cellIs" priority="3846" stopIfTrue="1" operator="lessThan" id="{DE26367C-94F1-4A29-AC46-42A86E199A6C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N13:AN32</xm:sqref>
        </x14:conditionalFormatting>
        <x14:conditionalFormatting xmlns:xm="http://schemas.microsoft.com/office/excel/2006/main">
          <x14:cfRule type="cellIs" priority="3847" operator="between" id="{97A34816-4A08-41EE-BE25-7EC9AF685CD8}">
            <xm:f>'Site Setup'!$AJ$47</xm:f>
            <xm:f>N$11+N$10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848" stopIfTrue="1" operator="lessThanOrEqual" id="{6BD3CBD5-3005-4A7F-B142-E72F3685F9BF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N13:AN32</xm:sqref>
        </x14:conditionalFormatting>
        <x14:conditionalFormatting xmlns:xm="http://schemas.microsoft.com/office/excel/2006/main">
          <x14:cfRule type="cellIs" priority="3851" operator="between" id="{5B1F8567-74CF-42B1-A91E-5C45FEF5DE57}">
            <xm:f>'Site Setup'!$AJ$47</xm:f>
            <xm:f>N$11+N$10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852" stopIfTrue="1" operator="lessThan" id="{B84627BB-2746-4B6D-8F47-6DDD12FE7D9D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853" stopIfTrue="1" operator="lessThan" id="{26B69930-ACA3-4C95-8F24-1FBDE9EA44F7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N33:AN33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1:TA13"/>
  <sheetViews>
    <sheetView workbookViewId="0">
      <selection sqref="A1:XFD1048576"/>
    </sheetView>
  </sheetViews>
  <sheetFormatPr defaultColWidth="9.140625" defaultRowHeight="15" x14ac:dyDescent="0.25"/>
  <cols>
    <col min="1" max="16384" width="9.140625" style="533"/>
  </cols>
  <sheetData>
    <row r="1" spans="1:521" x14ac:dyDescent="0.25">
      <c r="A1" s="533" t="s">
        <v>244</v>
      </c>
      <c r="B1" s="533" t="s">
        <v>541</v>
      </c>
      <c r="C1" s="533" t="s">
        <v>1359</v>
      </c>
      <c r="D1" s="533" t="s">
        <v>542</v>
      </c>
      <c r="E1" s="533" t="s">
        <v>1360</v>
      </c>
      <c r="F1" s="533" t="s">
        <v>543</v>
      </c>
      <c r="G1" s="533" t="s">
        <v>1361</v>
      </c>
      <c r="H1" s="533" t="s">
        <v>544</v>
      </c>
      <c r="I1" s="533" t="s">
        <v>1362</v>
      </c>
      <c r="J1" s="533" t="s">
        <v>545</v>
      </c>
      <c r="K1" s="533" t="s">
        <v>1363</v>
      </c>
      <c r="L1" s="533" t="s">
        <v>546</v>
      </c>
      <c r="M1" s="533" t="s">
        <v>1364</v>
      </c>
      <c r="N1" s="533" t="s">
        <v>547</v>
      </c>
      <c r="O1" s="533" t="s">
        <v>1365</v>
      </c>
      <c r="P1" s="533" t="s">
        <v>548</v>
      </c>
      <c r="Q1" s="533" t="s">
        <v>1366</v>
      </c>
      <c r="R1" s="533" t="s">
        <v>549</v>
      </c>
      <c r="S1" s="533" t="s">
        <v>1367</v>
      </c>
      <c r="T1" s="533" t="s">
        <v>550</v>
      </c>
      <c r="U1" s="533" t="s">
        <v>1368</v>
      </c>
      <c r="V1" s="533" t="s">
        <v>551</v>
      </c>
      <c r="W1" s="533" t="s">
        <v>1369</v>
      </c>
      <c r="X1" s="533" t="s">
        <v>552</v>
      </c>
      <c r="Y1" s="533" t="s">
        <v>1370</v>
      </c>
      <c r="Z1" s="533" t="s">
        <v>1371</v>
      </c>
      <c r="AA1" s="533" t="s">
        <v>1372</v>
      </c>
      <c r="AB1" s="533" t="s">
        <v>1373</v>
      </c>
      <c r="AC1" s="533" t="s">
        <v>1374</v>
      </c>
      <c r="AD1" s="533" t="s">
        <v>1375</v>
      </c>
      <c r="AE1" s="533" t="s">
        <v>1376</v>
      </c>
      <c r="AF1" s="533" t="s">
        <v>1377</v>
      </c>
      <c r="AG1" s="533" t="s">
        <v>1378</v>
      </c>
      <c r="AH1" s="533" t="s">
        <v>1379</v>
      </c>
      <c r="AI1" s="533" t="s">
        <v>1380</v>
      </c>
      <c r="AJ1" s="533" t="s">
        <v>1381</v>
      </c>
      <c r="AK1" s="533" t="s">
        <v>1382</v>
      </c>
      <c r="AL1" s="533" t="s">
        <v>1383</v>
      </c>
      <c r="AM1" s="533" t="s">
        <v>1384</v>
      </c>
      <c r="AN1" s="533" t="s">
        <v>1385</v>
      </c>
      <c r="AO1" s="533" t="s">
        <v>1386</v>
      </c>
      <c r="AP1" s="533" t="s">
        <v>1387</v>
      </c>
      <c r="AQ1" s="533" t="s">
        <v>1388</v>
      </c>
      <c r="AR1" s="533" t="s">
        <v>1389</v>
      </c>
      <c r="AS1" s="533" t="s">
        <v>1390</v>
      </c>
      <c r="AT1" s="533" t="s">
        <v>1391</v>
      </c>
      <c r="AU1" s="533" t="s">
        <v>1392</v>
      </c>
      <c r="AV1" s="533" t="s">
        <v>1393</v>
      </c>
      <c r="AW1" s="533" t="s">
        <v>1394</v>
      </c>
      <c r="AX1" s="533" t="s">
        <v>1395</v>
      </c>
      <c r="AY1" s="533" t="s">
        <v>1396</v>
      </c>
      <c r="AZ1" s="533" t="s">
        <v>1397</v>
      </c>
      <c r="BA1" s="533" t="s">
        <v>1398</v>
      </c>
      <c r="BB1" s="533" t="s">
        <v>1399</v>
      </c>
      <c r="BC1" s="533" t="s">
        <v>1400</v>
      </c>
      <c r="BD1" s="533" t="s">
        <v>1401</v>
      </c>
      <c r="BE1" s="533" t="s">
        <v>1402</v>
      </c>
      <c r="BF1" s="533" t="s">
        <v>1403</v>
      </c>
      <c r="BG1" s="533" t="s">
        <v>1404</v>
      </c>
      <c r="BH1" s="533" t="s">
        <v>1405</v>
      </c>
      <c r="BI1" s="533" t="s">
        <v>1406</v>
      </c>
      <c r="BJ1" s="533" t="s">
        <v>1407</v>
      </c>
      <c r="BK1" s="533" t="s">
        <v>1408</v>
      </c>
      <c r="BL1" s="533" t="s">
        <v>1409</v>
      </c>
      <c r="BM1" s="533" t="s">
        <v>1410</v>
      </c>
      <c r="BN1" s="533" t="s">
        <v>1411</v>
      </c>
      <c r="BO1" s="533" t="s">
        <v>1412</v>
      </c>
      <c r="BP1" s="533" t="s">
        <v>1413</v>
      </c>
      <c r="BQ1" s="533" t="s">
        <v>1414</v>
      </c>
      <c r="BR1" s="533" t="s">
        <v>1415</v>
      </c>
      <c r="BS1" s="533" t="s">
        <v>1416</v>
      </c>
      <c r="BT1" s="533" t="s">
        <v>1417</v>
      </c>
      <c r="BU1" s="533" t="s">
        <v>1418</v>
      </c>
      <c r="BV1" s="533" t="s">
        <v>1419</v>
      </c>
      <c r="BW1" s="533" t="s">
        <v>1420</v>
      </c>
      <c r="BX1" s="533" t="s">
        <v>1421</v>
      </c>
      <c r="BY1" s="533" t="s">
        <v>1422</v>
      </c>
      <c r="BZ1" s="533" t="s">
        <v>1423</v>
      </c>
      <c r="CA1" s="533" t="s">
        <v>1424</v>
      </c>
      <c r="CB1" s="533" t="s">
        <v>1425</v>
      </c>
      <c r="CC1" s="533" t="s">
        <v>1426</v>
      </c>
      <c r="CD1" s="533" t="s">
        <v>1427</v>
      </c>
      <c r="CE1" s="533" t="s">
        <v>1428</v>
      </c>
      <c r="CF1" s="533" t="s">
        <v>1429</v>
      </c>
      <c r="CG1" s="533" t="s">
        <v>1430</v>
      </c>
      <c r="CH1" s="533" t="s">
        <v>1431</v>
      </c>
      <c r="CI1" s="533" t="s">
        <v>1432</v>
      </c>
      <c r="CJ1" s="533" t="s">
        <v>1433</v>
      </c>
      <c r="CK1" s="533" t="s">
        <v>1434</v>
      </c>
      <c r="CL1" s="533" t="s">
        <v>1435</v>
      </c>
      <c r="CM1" s="533" t="s">
        <v>1436</v>
      </c>
      <c r="CN1" s="533" t="s">
        <v>1437</v>
      </c>
      <c r="CO1" s="533" t="s">
        <v>1438</v>
      </c>
      <c r="CP1" s="533" t="s">
        <v>1439</v>
      </c>
      <c r="CQ1" s="533" t="s">
        <v>1440</v>
      </c>
      <c r="CR1" s="533" t="s">
        <v>1441</v>
      </c>
      <c r="CS1" s="533" t="s">
        <v>1442</v>
      </c>
      <c r="CT1" s="533" t="s">
        <v>1443</v>
      </c>
      <c r="CU1" s="533" t="s">
        <v>1444</v>
      </c>
      <c r="CV1" s="533" t="s">
        <v>1445</v>
      </c>
      <c r="CW1" s="533" t="s">
        <v>1446</v>
      </c>
      <c r="CX1" s="533" t="s">
        <v>1447</v>
      </c>
      <c r="CY1" s="533" t="s">
        <v>1448</v>
      </c>
      <c r="CZ1" s="533" t="s">
        <v>1449</v>
      </c>
      <c r="DA1" s="533" t="s">
        <v>1450</v>
      </c>
      <c r="DB1" s="533" t="s">
        <v>1451</v>
      </c>
      <c r="DC1" s="533" t="s">
        <v>1452</v>
      </c>
      <c r="DD1" s="533" t="s">
        <v>1453</v>
      </c>
      <c r="DE1" s="533" t="s">
        <v>1454</v>
      </c>
      <c r="DF1" s="533" t="s">
        <v>1455</v>
      </c>
      <c r="DG1" s="533" t="s">
        <v>1456</v>
      </c>
      <c r="DH1" s="533" t="s">
        <v>1457</v>
      </c>
      <c r="DI1" s="533" t="s">
        <v>1458</v>
      </c>
      <c r="DJ1" s="533" t="s">
        <v>1459</v>
      </c>
      <c r="DK1" s="533" t="s">
        <v>1460</v>
      </c>
      <c r="DL1" s="533" t="s">
        <v>1461</v>
      </c>
      <c r="DM1" s="533" t="s">
        <v>1462</v>
      </c>
      <c r="DN1" s="533" t="s">
        <v>1463</v>
      </c>
      <c r="DO1" s="533" t="s">
        <v>1464</v>
      </c>
      <c r="DP1" s="533" t="s">
        <v>1465</v>
      </c>
      <c r="DQ1" s="533" t="s">
        <v>1466</v>
      </c>
      <c r="DR1" s="533" t="s">
        <v>1467</v>
      </c>
      <c r="DS1" s="533" t="s">
        <v>1468</v>
      </c>
      <c r="DT1" s="533" t="s">
        <v>1469</v>
      </c>
      <c r="DU1" s="533" t="s">
        <v>1470</v>
      </c>
      <c r="DV1" s="533" t="s">
        <v>1471</v>
      </c>
      <c r="DW1" s="533" t="s">
        <v>1472</v>
      </c>
      <c r="DX1" s="533" t="s">
        <v>1473</v>
      </c>
      <c r="DY1" s="533" t="s">
        <v>1474</v>
      </c>
      <c r="DZ1" s="533" t="s">
        <v>1475</v>
      </c>
      <c r="EA1" s="533" t="s">
        <v>1476</v>
      </c>
      <c r="EB1" s="533" t="s">
        <v>1477</v>
      </c>
      <c r="EC1" s="533" t="s">
        <v>1478</v>
      </c>
      <c r="ED1" s="533" t="s">
        <v>1479</v>
      </c>
      <c r="EE1" s="533" t="s">
        <v>1480</v>
      </c>
      <c r="EF1" s="533" t="s">
        <v>1481</v>
      </c>
      <c r="EG1" s="533" t="s">
        <v>1482</v>
      </c>
      <c r="EH1" s="533" t="s">
        <v>1483</v>
      </c>
      <c r="EI1" s="533" t="s">
        <v>1484</v>
      </c>
      <c r="EJ1" s="533" t="s">
        <v>1485</v>
      </c>
      <c r="EK1" s="533" t="s">
        <v>1486</v>
      </c>
      <c r="EL1" s="533" t="s">
        <v>1487</v>
      </c>
      <c r="EM1" s="533" t="s">
        <v>1488</v>
      </c>
      <c r="EN1" s="533" t="s">
        <v>1489</v>
      </c>
      <c r="EO1" s="533" t="s">
        <v>1490</v>
      </c>
      <c r="EP1" s="533" t="s">
        <v>1491</v>
      </c>
      <c r="EQ1" s="533" t="s">
        <v>1492</v>
      </c>
      <c r="ER1" s="533" t="s">
        <v>1493</v>
      </c>
      <c r="ES1" s="533" t="s">
        <v>1494</v>
      </c>
      <c r="ET1" s="533" t="s">
        <v>1495</v>
      </c>
      <c r="EU1" s="533" t="s">
        <v>1496</v>
      </c>
      <c r="EV1" s="533" t="s">
        <v>1497</v>
      </c>
      <c r="EW1" s="533" t="s">
        <v>1498</v>
      </c>
      <c r="EX1" s="533" t="s">
        <v>1499</v>
      </c>
      <c r="EY1" s="533" t="s">
        <v>1500</v>
      </c>
      <c r="EZ1" s="533" t="s">
        <v>1501</v>
      </c>
      <c r="FA1" s="533" t="s">
        <v>1502</v>
      </c>
      <c r="FB1" s="533" t="s">
        <v>1503</v>
      </c>
      <c r="FC1" s="533" t="s">
        <v>1504</v>
      </c>
      <c r="FD1" s="533" t="s">
        <v>1505</v>
      </c>
      <c r="FE1" s="533" t="s">
        <v>1506</v>
      </c>
      <c r="FF1" s="533" t="s">
        <v>1507</v>
      </c>
      <c r="FG1" s="533" t="s">
        <v>1508</v>
      </c>
      <c r="FH1" s="533" t="s">
        <v>1509</v>
      </c>
      <c r="FI1" s="533" t="s">
        <v>1510</v>
      </c>
      <c r="FJ1" s="533" t="s">
        <v>1511</v>
      </c>
      <c r="FK1" s="533" t="s">
        <v>1512</v>
      </c>
      <c r="FL1" s="533" t="s">
        <v>1513</v>
      </c>
      <c r="FM1" s="533" t="s">
        <v>1514</v>
      </c>
      <c r="FN1" s="533" t="s">
        <v>1515</v>
      </c>
      <c r="FO1" s="533" t="s">
        <v>1516</v>
      </c>
      <c r="FP1" s="533" t="s">
        <v>1517</v>
      </c>
      <c r="FQ1" s="533" t="s">
        <v>1518</v>
      </c>
      <c r="FR1" s="533" t="s">
        <v>1519</v>
      </c>
      <c r="FS1" s="533" t="s">
        <v>1520</v>
      </c>
      <c r="FT1" s="533" t="s">
        <v>1521</v>
      </c>
      <c r="FU1" s="533" t="s">
        <v>1522</v>
      </c>
      <c r="FV1" s="533" t="s">
        <v>1523</v>
      </c>
      <c r="FW1" s="533" t="s">
        <v>1524</v>
      </c>
      <c r="FX1" s="533" t="s">
        <v>1525</v>
      </c>
      <c r="FY1" s="533" t="s">
        <v>1526</v>
      </c>
      <c r="FZ1" s="533" t="s">
        <v>1527</v>
      </c>
      <c r="GA1" s="533" t="s">
        <v>1528</v>
      </c>
      <c r="GB1" s="533" t="s">
        <v>1529</v>
      </c>
      <c r="GC1" s="533" t="s">
        <v>1530</v>
      </c>
      <c r="GD1" s="533" t="s">
        <v>1531</v>
      </c>
      <c r="GE1" s="533" t="s">
        <v>1532</v>
      </c>
      <c r="GF1" s="533" t="s">
        <v>1533</v>
      </c>
      <c r="GG1" s="533" t="s">
        <v>1534</v>
      </c>
      <c r="GH1" s="533" t="s">
        <v>1535</v>
      </c>
      <c r="GI1" s="533" t="s">
        <v>1536</v>
      </c>
      <c r="GJ1" s="533" t="s">
        <v>1537</v>
      </c>
      <c r="GK1" s="533" t="s">
        <v>1538</v>
      </c>
      <c r="GL1" s="533" t="s">
        <v>1539</v>
      </c>
      <c r="GM1" s="533" t="s">
        <v>1540</v>
      </c>
      <c r="GN1" s="533" t="s">
        <v>1541</v>
      </c>
      <c r="GO1" s="533" t="s">
        <v>1542</v>
      </c>
      <c r="GP1" s="533" t="s">
        <v>1543</v>
      </c>
      <c r="GQ1" s="533" t="s">
        <v>1544</v>
      </c>
      <c r="GR1" s="533" t="s">
        <v>1545</v>
      </c>
      <c r="GS1" s="533" t="s">
        <v>1546</v>
      </c>
      <c r="GT1" s="533" t="s">
        <v>1547</v>
      </c>
      <c r="GU1" s="533" t="s">
        <v>1548</v>
      </c>
      <c r="GV1" s="533" t="s">
        <v>1549</v>
      </c>
      <c r="GW1" s="533" t="s">
        <v>1550</v>
      </c>
      <c r="GX1" s="533" t="s">
        <v>1551</v>
      </c>
      <c r="GY1" s="533" t="s">
        <v>1552</v>
      </c>
      <c r="GZ1" s="533" t="s">
        <v>1553</v>
      </c>
      <c r="HA1" s="533" t="s">
        <v>1554</v>
      </c>
      <c r="HB1" s="533" t="s">
        <v>1555</v>
      </c>
      <c r="HC1" s="533" t="s">
        <v>1556</v>
      </c>
      <c r="HD1" s="533" t="s">
        <v>1557</v>
      </c>
      <c r="HE1" s="533" t="s">
        <v>1558</v>
      </c>
      <c r="HF1" s="533" t="s">
        <v>1559</v>
      </c>
      <c r="HG1" s="533" t="s">
        <v>1560</v>
      </c>
      <c r="HH1" s="533" t="s">
        <v>1561</v>
      </c>
      <c r="HI1" s="533" t="s">
        <v>1562</v>
      </c>
      <c r="HJ1" s="533" t="s">
        <v>1563</v>
      </c>
      <c r="HK1" s="533" t="s">
        <v>1564</v>
      </c>
      <c r="HL1" s="533" t="s">
        <v>1565</v>
      </c>
      <c r="HM1" s="533" t="s">
        <v>1566</v>
      </c>
      <c r="HN1" s="533" t="s">
        <v>1567</v>
      </c>
      <c r="HO1" s="533" t="s">
        <v>1568</v>
      </c>
      <c r="HP1" s="533" t="s">
        <v>1569</v>
      </c>
      <c r="HQ1" s="533" t="s">
        <v>1570</v>
      </c>
      <c r="HR1" s="533" t="s">
        <v>1571</v>
      </c>
      <c r="HS1" s="533" t="s">
        <v>1572</v>
      </c>
      <c r="HT1" s="533" t="s">
        <v>1573</v>
      </c>
      <c r="HU1" s="533" t="s">
        <v>1574</v>
      </c>
      <c r="HV1" s="533" t="s">
        <v>1575</v>
      </c>
      <c r="HW1" s="533" t="s">
        <v>1576</v>
      </c>
      <c r="HX1" s="533" t="s">
        <v>1577</v>
      </c>
      <c r="HY1" s="533" t="s">
        <v>1578</v>
      </c>
      <c r="HZ1" s="533" t="s">
        <v>1579</v>
      </c>
      <c r="IA1" s="533" t="s">
        <v>1580</v>
      </c>
      <c r="IB1" s="533" t="s">
        <v>1581</v>
      </c>
      <c r="IC1" s="533" t="s">
        <v>1582</v>
      </c>
      <c r="ID1" s="533" t="s">
        <v>1583</v>
      </c>
      <c r="IE1" s="533" t="s">
        <v>1584</v>
      </c>
      <c r="IF1" s="533" t="s">
        <v>1585</v>
      </c>
      <c r="IG1" s="533" t="s">
        <v>1586</v>
      </c>
      <c r="IH1" s="533" t="s">
        <v>1587</v>
      </c>
      <c r="II1" s="533" t="s">
        <v>1588</v>
      </c>
      <c r="IJ1" s="533" t="s">
        <v>1589</v>
      </c>
      <c r="IK1" s="533" t="s">
        <v>1590</v>
      </c>
      <c r="IL1" s="533" t="s">
        <v>1591</v>
      </c>
      <c r="IM1" s="533" t="s">
        <v>1592</v>
      </c>
      <c r="IN1" s="533" t="s">
        <v>1593</v>
      </c>
      <c r="IO1" s="533" t="s">
        <v>1594</v>
      </c>
      <c r="IP1" s="533" t="s">
        <v>1595</v>
      </c>
      <c r="IQ1" s="533" t="s">
        <v>1596</v>
      </c>
      <c r="IR1" s="533" t="s">
        <v>1597</v>
      </c>
      <c r="IS1" s="533" t="s">
        <v>1598</v>
      </c>
      <c r="IT1" s="533" t="s">
        <v>1599</v>
      </c>
      <c r="IU1" s="533" t="s">
        <v>1600</v>
      </c>
      <c r="IV1" s="533" t="s">
        <v>1601</v>
      </c>
      <c r="IW1" s="533" t="s">
        <v>1602</v>
      </c>
      <c r="IX1" s="533" t="s">
        <v>1603</v>
      </c>
      <c r="IY1" s="533" t="s">
        <v>1604</v>
      </c>
      <c r="IZ1" s="533" t="s">
        <v>1605</v>
      </c>
      <c r="JA1" s="533" t="s">
        <v>1606</v>
      </c>
      <c r="JB1" s="533" t="s">
        <v>1607</v>
      </c>
      <c r="JC1" s="533" t="s">
        <v>1608</v>
      </c>
      <c r="JD1" s="533" t="s">
        <v>1609</v>
      </c>
      <c r="JE1" s="533" t="s">
        <v>1610</v>
      </c>
      <c r="JF1" s="533" t="s">
        <v>1611</v>
      </c>
      <c r="JG1" s="533" t="s">
        <v>1612</v>
      </c>
      <c r="JH1" s="533" t="s">
        <v>1613</v>
      </c>
      <c r="JI1" s="533" t="s">
        <v>1614</v>
      </c>
      <c r="JJ1" s="533" t="s">
        <v>1615</v>
      </c>
      <c r="JK1" s="533" t="s">
        <v>1616</v>
      </c>
      <c r="JL1" s="533" t="s">
        <v>1617</v>
      </c>
      <c r="JM1" s="533" t="s">
        <v>1618</v>
      </c>
      <c r="JN1" s="533" t="s">
        <v>1619</v>
      </c>
      <c r="JO1" s="533" t="s">
        <v>1620</v>
      </c>
      <c r="JP1" s="533" t="s">
        <v>1621</v>
      </c>
      <c r="JQ1" s="533" t="s">
        <v>1622</v>
      </c>
      <c r="JR1" s="533" t="s">
        <v>1623</v>
      </c>
      <c r="JS1" s="533" t="s">
        <v>1624</v>
      </c>
      <c r="JT1" s="533" t="s">
        <v>1625</v>
      </c>
      <c r="JU1" s="533" t="s">
        <v>1626</v>
      </c>
      <c r="JV1" s="533" t="s">
        <v>1627</v>
      </c>
      <c r="JW1" s="533" t="s">
        <v>1628</v>
      </c>
      <c r="JX1" s="533" t="s">
        <v>1629</v>
      </c>
      <c r="JY1" s="533" t="s">
        <v>1630</v>
      </c>
      <c r="JZ1" s="533" t="s">
        <v>1631</v>
      </c>
      <c r="KA1" s="533" t="s">
        <v>1632</v>
      </c>
      <c r="KB1" s="533" t="s">
        <v>1633</v>
      </c>
      <c r="KC1" s="533" t="s">
        <v>1634</v>
      </c>
      <c r="KD1" s="533" t="s">
        <v>1635</v>
      </c>
      <c r="KE1" s="533" t="s">
        <v>1636</v>
      </c>
      <c r="KF1" s="533" t="s">
        <v>1637</v>
      </c>
      <c r="KG1" s="533" t="s">
        <v>1638</v>
      </c>
      <c r="KH1" s="533" t="s">
        <v>1639</v>
      </c>
      <c r="KI1" s="533" t="s">
        <v>1640</v>
      </c>
      <c r="KJ1" s="533" t="s">
        <v>1641</v>
      </c>
      <c r="KK1" s="533" t="s">
        <v>1642</v>
      </c>
      <c r="KL1" s="533" t="s">
        <v>1643</v>
      </c>
      <c r="KM1" s="533" t="s">
        <v>1644</v>
      </c>
      <c r="KN1" s="533" t="s">
        <v>1645</v>
      </c>
      <c r="KO1" s="533" t="s">
        <v>1646</v>
      </c>
      <c r="KP1" s="533" t="s">
        <v>1647</v>
      </c>
      <c r="KQ1" s="533" t="s">
        <v>1648</v>
      </c>
      <c r="KR1" s="533" t="s">
        <v>1649</v>
      </c>
      <c r="KS1" s="533" t="s">
        <v>1650</v>
      </c>
      <c r="KT1" s="533" t="s">
        <v>1651</v>
      </c>
      <c r="KU1" s="533" t="s">
        <v>1652</v>
      </c>
      <c r="KV1" s="533" t="s">
        <v>1653</v>
      </c>
      <c r="KW1" s="533" t="s">
        <v>1654</v>
      </c>
      <c r="KX1" s="533" t="s">
        <v>1655</v>
      </c>
      <c r="KY1" s="533" t="s">
        <v>1656</v>
      </c>
      <c r="KZ1" s="533" t="s">
        <v>1657</v>
      </c>
      <c r="LA1" s="533" t="s">
        <v>1658</v>
      </c>
      <c r="LB1" s="533" t="s">
        <v>1659</v>
      </c>
      <c r="LC1" s="533" t="s">
        <v>1660</v>
      </c>
      <c r="LD1" s="533" t="s">
        <v>1661</v>
      </c>
      <c r="LE1" s="533" t="s">
        <v>1662</v>
      </c>
      <c r="LF1" s="533" t="s">
        <v>1663</v>
      </c>
      <c r="LG1" s="533" t="s">
        <v>1664</v>
      </c>
      <c r="LH1" s="533" t="s">
        <v>1665</v>
      </c>
      <c r="LI1" s="533" t="s">
        <v>1666</v>
      </c>
      <c r="LJ1" s="533" t="s">
        <v>1667</v>
      </c>
      <c r="LK1" s="533" t="s">
        <v>1668</v>
      </c>
      <c r="LL1" s="533" t="s">
        <v>1669</v>
      </c>
      <c r="LM1" s="533" t="s">
        <v>1670</v>
      </c>
      <c r="LN1" s="533" t="s">
        <v>1671</v>
      </c>
      <c r="LO1" s="533" t="s">
        <v>1672</v>
      </c>
      <c r="LP1" s="533" t="s">
        <v>1673</v>
      </c>
      <c r="LQ1" s="533" t="s">
        <v>1674</v>
      </c>
      <c r="LR1" s="533" t="s">
        <v>1675</v>
      </c>
      <c r="LS1" s="533" t="s">
        <v>1676</v>
      </c>
      <c r="LT1" s="533" t="s">
        <v>1677</v>
      </c>
      <c r="LU1" s="533" t="s">
        <v>1678</v>
      </c>
      <c r="LV1" s="533" t="s">
        <v>1679</v>
      </c>
      <c r="LW1" s="533" t="s">
        <v>1680</v>
      </c>
      <c r="LX1" s="533" t="s">
        <v>1681</v>
      </c>
      <c r="LY1" s="533" t="s">
        <v>1682</v>
      </c>
      <c r="LZ1" s="533" t="s">
        <v>1683</v>
      </c>
      <c r="MA1" s="533" t="s">
        <v>1684</v>
      </c>
      <c r="MB1" s="533" t="s">
        <v>1685</v>
      </c>
      <c r="MC1" s="533" t="s">
        <v>1686</v>
      </c>
      <c r="MD1" s="533" t="s">
        <v>1687</v>
      </c>
      <c r="ME1" s="533" t="s">
        <v>1688</v>
      </c>
      <c r="MF1" s="533" t="s">
        <v>1689</v>
      </c>
      <c r="MG1" s="533" t="s">
        <v>1690</v>
      </c>
      <c r="MH1" s="533" t="s">
        <v>1691</v>
      </c>
      <c r="MI1" s="533" t="s">
        <v>1692</v>
      </c>
      <c r="MJ1" s="533" t="s">
        <v>1693</v>
      </c>
      <c r="MK1" s="533" t="s">
        <v>1694</v>
      </c>
      <c r="ML1" s="533" t="s">
        <v>1695</v>
      </c>
      <c r="MM1" s="533" t="s">
        <v>1696</v>
      </c>
      <c r="MN1" s="533" t="s">
        <v>1697</v>
      </c>
      <c r="MO1" s="533" t="s">
        <v>1698</v>
      </c>
      <c r="MP1" s="533" t="s">
        <v>1699</v>
      </c>
      <c r="MQ1" s="533" t="s">
        <v>1700</v>
      </c>
      <c r="MR1" s="533" t="s">
        <v>1701</v>
      </c>
      <c r="MS1" s="533" t="s">
        <v>1702</v>
      </c>
      <c r="MT1" s="533" t="s">
        <v>1703</v>
      </c>
      <c r="MU1" s="533" t="s">
        <v>1704</v>
      </c>
      <c r="MV1" s="533" t="s">
        <v>1705</v>
      </c>
      <c r="MW1" s="533" t="s">
        <v>1706</v>
      </c>
      <c r="MX1" s="533" t="s">
        <v>1707</v>
      </c>
      <c r="MY1" s="533" t="s">
        <v>1708</v>
      </c>
      <c r="MZ1" s="533" t="s">
        <v>1709</v>
      </c>
      <c r="NA1" s="533" t="s">
        <v>1710</v>
      </c>
      <c r="NB1" s="533" t="s">
        <v>1711</v>
      </c>
      <c r="NC1" s="533" t="s">
        <v>1712</v>
      </c>
      <c r="ND1" s="533" t="s">
        <v>1713</v>
      </c>
      <c r="NE1" s="533" t="s">
        <v>1714</v>
      </c>
      <c r="NF1" s="533" t="s">
        <v>1715</v>
      </c>
      <c r="NG1" s="533" t="s">
        <v>1716</v>
      </c>
      <c r="NH1" s="533" t="s">
        <v>1717</v>
      </c>
      <c r="NI1" s="533" t="s">
        <v>1718</v>
      </c>
      <c r="NJ1" s="533" t="s">
        <v>1719</v>
      </c>
      <c r="NK1" s="533" t="s">
        <v>1720</v>
      </c>
      <c r="NL1" s="533" t="s">
        <v>1721</v>
      </c>
      <c r="NM1" s="533" t="s">
        <v>1722</v>
      </c>
      <c r="NN1" s="533" t="s">
        <v>1723</v>
      </c>
      <c r="NO1" s="533" t="s">
        <v>1724</v>
      </c>
      <c r="NP1" s="533" t="s">
        <v>1725</v>
      </c>
      <c r="NQ1" s="533" t="s">
        <v>1726</v>
      </c>
      <c r="NR1" s="533" t="s">
        <v>1727</v>
      </c>
      <c r="NS1" s="533" t="s">
        <v>1728</v>
      </c>
      <c r="NT1" s="533" t="s">
        <v>1729</v>
      </c>
      <c r="NU1" s="533" t="s">
        <v>1730</v>
      </c>
      <c r="NV1" s="533" t="s">
        <v>1731</v>
      </c>
      <c r="NW1" s="533" t="s">
        <v>1732</v>
      </c>
      <c r="NX1" s="533" t="s">
        <v>1733</v>
      </c>
      <c r="NY1" s="533" t="s">
        <v>1734</v>
      </c>
      <c r="NZ1" s="533" t="s">
        <v>1735</v>
      </c>
      <c r="OA1" s="533" t="s">
        <v>1736</v>
      </c>
      <c r="OB1" s="533" t="s">
        <v>1737</v>
      </c>
      <c r="OC1" s="533" t="s">
        <v>1738</v>
      </c>
      <c r="OD1" s="533" t="s">
        <v>1739</v>
      </c>
      <c r="OE1" s="533" t="s">
        <v>1740</v>
      </c>
      <c r="OF1" s="533" t="s">
        <v>1741</v>
      </c>
      <c r="OG1" s="533" t="s">
        <v>1742</v>
      </c>
      <c r="OH1" s="533" t="s">
        <v>1743</v>
      </c>
      <c r="OI1" s="533" t="s">
        <v>1744</v>
      </c>
      <c r="OJ1" s="533" t="s">
        <v>1745</v>
      </c>
      <c r="OK1" s="533" t="s">
        <v>1746</v>
      </c>
      <c r="OL1" s="533" t="s">
        <v>1747</v>
      </c>
      <c r="OM1" s="533" t="s">
        <v>1748</v>
      </c>
      <c r="ON1" s="533" t="s">
        <v>1749</v>
      </c>
      <c r="OO1" s="533" t="s">
        <v>1750</v>
      </c>
      <c r="OP1" s="533" t="s">
        <v>1751</v>
      </c>
      <c r="OQ1" s="533" t="s">
        <v>1752</v>
      </c>
      <c r="OR1" s="533" t="s">
        <v>1753</v>
      </c>
      <c r="OS1" s="533" t="s">
        <v>1754</v>
      </c>
      <c r="OT1" s="533" t="s">
        <v>1755</v>
      </c>
      <c r="OU1" s="533" t="s">
        <v>1756</v>
      </c>
      <c r="OV1" s="533" t="s">
        <v>1757</v>
      </c>
      <c r="OW1" s="533" t="s">
        <v>1758</v>
      </c>
      <c r="OX1" s="533" t="s">
        <v>1759</v>
      </c>
      <c r="OY1" s="533" t="s">
        <v>1760</v>
      </c>
      <c r="OZ1" s="533" t="s">
        <v>1761</v>
      </c>
      <c r="PA1" s="533" t="s">
        <v>1762</v>
      </c>
      <c r="PB1" s="533" t="s">
        <v>1763</v>
      </c>
      <c r="PC1" s="533" t="s">
        <v>1764</v>
      </c>
      <c r="PD1" s="533" t="s">
        <v>1765</v>
      </c>
      <c r="PE1" s="533" t="s">
        <v>1766</v>
      </c>
      <c r="PF1" s="533" t="s">
        <v>1767</v>
      </c>
      <c r="PG1" s="533" t="s">
        <v>1768</v>
      </c>
      <c r="PH1" s="533" t="s">
        <v>1769</v>
      </c>
      <c r="PI1" s="533" t="s">
        <v>1770</v>
      </c>
      <c r="PJ1" s="533" t="s">
        <v>1771</v>
      </c>
      <c r="PK1" s="533" t="s">
        <v>1772</v>
      </c>
      <c r="PL1" s="533" t="s">
        <v>1773</v>
      </c>
      <c r="PM1" s="533" t="s">
        <v>1774</v>
      </c>
      <c r="PN1" s="533" t="s">
        <v>1775</v>
      </c>
      <c r="PO1" s="533" t="s">
        <v>1776</v>
      </c>
      <c r="PP1" s="533" t="s">
        <v>1777</v>
      </c>
      <c r="PQ1" s="533" t="s">
        <v>1778</v>
      </c>
      <c r="PR1" s="533" t="s">
        <v>1779</v>
      </c>
      <c r="PS1" s="533" t="s">
        <v>1780</v>
      </c>
      <c r="PT1" s="533" t="s">
        <v>1781</v>
      </c>
      <c r="PU1" s="533" t="s">
        <v>1782</v>
      </c>
      <c r="PV1" s="533" t="s">
        <v>1783</v>
      </c>
      <c r="PW1" s="533" t="s">
        <v>1784</v>
      </c>
      <c r="PX1" s="533" t="s">
        <v>1785</v>
      </c>
      <c r="PY1" s="533" t="s">
        <v>1786</v>
      </c>
      <c r="PZ1" s="533" t="s">
        <v>1787</v>
      </c>
      <c r="QA1" s="533" t="s">
        <v>1788</v>
      </c>
      <c r="QB1" s="533" t="s">
        <v>1789</v>
      </c>
      <c r="QC1" s="533" t="s">
        <v>1790</v>
      </c>
      <c r="QD1" s="533" t="s">
        <v>1791</v>
      </c>
      <c r="QE1" s="533" t="s">
        <v>1792</v>
      </c>
      <c r="QF1" s="533" t="s">
        <v>1793</v>
      </c>
      <c r="QG1" s="533" t="s">
        <v>1794</v>
      </c>
      <c r="QH1" s="533" t="s">
        <v>1795</v>
      </c>
      <c r="QI1" s="533" t="s">
        <v>1796</v>
      </c>
      <c r="QJ1" s="533" t="s">
        <v>1797</v>
      </c>
      <c r="QK1" s="533" t="s">
        <v>1798</v>
      </c>
      <c r="QL1" s="533" t="s">
        <v>1799</v>
      </c>
      <c r="QM1" s="533" t="s">
        <v>1800</v>
      </c>
      <c r="QN1" s="533" t="s">
        <v>1801</v>
      </c>
      <c r="QO1" s="533" t="s">
        <v>1802</v>
      </c>
      <c r="QP1" s="533" t="s">
        <v>1803</v>
      </c>
      <c r="QQ1" s="533" t="s">
        <v>1804</v>
      </c>
      <c r="QR1" s="533" t="s">
        <v>1805</v>
      </c>
      <c r="QS1" s="533" t="s">
        <v>1806</v>
      </c>
      <c r="QT1" s="533" t="s">
        <v>1807</v>
      </c>
      <c r="QU1" s="533" t="s">
        <v>1808</v>
      </c>
      <c r="QV1" s="533" t="s">
        <v>1809</v>
      </c>
      <c r="QW1" s="533" t="s">
        <v>1810</v>
      </c>
      <c r="QX1" s="533" t="s">
        <v>1811</v>
      </c>
      <c r="QY1" s="533" t="s">
        <v>1812</v>
      </c>
      <c r="QZ1" s="533" t="s">
        <v>1813</v>
      </c>
      <c r="RA1" s="533" t="s">
        <v>1814</v>
      </c>
      <c r="RB1" s="533" t="s">
        <v>1815</v>
      </c>
      <c r="RC1" s="533" t="s">
        <v>1816</v>
      </c>
      <c r="RD1" s="533" t="s">
        <v>1817</v>
      </c>
      <c r="RE1" s="533" t="s">
        <v>1818</v>
      </c>
      <c r="RF1" s="533" t="s">
        <v>1819</v>
      </c>
      <c r="RG1" s="533" t="s">
        <v>1820</v>
      </c>
      <c r="RH1" s="533" t="s">
        <v>1821</v>
      </c>
      <c r="RI1" s="533" t="s">
        <v>1822</v>
      </c>
      <c r="RJ1" s="533" t="s">
        <v>1823</v>
      </c>
      <c r="RK1" s="533" t="s">
        <v>1824</v>
      </c>
      <c r="RL1" s="533" t="s">
        <v>1825</v>
      </c>
      <c r="RM1" s="533" t="s">
        <v>1826</v>
      </c>
      <c r="RN1" s="533" t="s">
        <v>1827</v>
      </c>
      <c r="RO1" s="533" t="s">
        <v>1828</v>
      </c>
      <c r="RP1" s="533" t="s">
        <v>1829</v>
      </c>
      <c r="RQ1" s="533" t="s">
        <v>1830</v>
      </c>
      <c r="RR1" s="533" t="s">
        <v>1831</v>
      </c>
      <c r="RS1" s="533" t="s">
        <v>1832</v>
      </c>
      <c r="RT1" s="533" t="s">
        <v>1833</v>
      </c>
      <c r="RU1" s="533" t="s">
        <v>1834</v>
      </c>
      <c r="RV1" s="533" t="s">
        <v>1835</v>
      </c>
      <c r="RW1" s="533" t="s">
        <v>1836</v>
      </c>
      <c r="RX1" s="533" t="s">
        <v>553</v>
      </c>
      <c r="RY1" s="533" t="s">
        <v>554</v>
      </c>
      <c r="RZ1" s="533" t="s">
        <v>555</v>
      </c>
      <c r="SA1" s="533" t="s">
        <v>556</v>
      </c>
      <c r="SB1" s="533" t="s">
        <v>557</v>
      </c>
      <c r="SC1" s="533" t="s">
        <v>558</v>
      </c>
      <c r="SD1" s="533" t="s">
        <v>559</v>
      </c>
      <c r="SE1" s="533" t="s">
        <v>560</v>
      </c>
      <c r="SF1" s="533" t="s">
        <v>561</v>
      </c>
      <c r="SG1" s="533" t="s">
        <v>562</v>
      </c>
      <c r="SH1" s="533" t="s">
        <v>563</v>
      </c>
      <c r="SI1" s="533" t="s">
        <v>564</v>
      </c>
      <c r="SJ1" s="533" t="s">
        <v>565</v>
      </c>
      <c r="SK1" s="533" t="s">
        <v>566</v>
      </c>
      <c r="SL1" s="533" t="s">
        <v>567</v>
      </c>
      <c r="SM1" s="533" t="s">
        <v>568</v>
      </c>
      <c r="SN1" s="533" t="s">
        <v>569</v>
      </c>
      <c r="SO1" s="533" t="s">
        <v>570</v>
      </c>
      <c r="SP1" s="533" t="s">
        <v>571</v>
      </c>
      <c r="SQ1" s="533" t="s">
        <v>572</v>
      </c>
      <c r="SR1" s="533" t="s">
        <v>573</v>
      </c>
      <c r="SS1" s="533" t="s">
        <v>574</v>
      </c>
      <c r="ST1" s="533" t="s">
        <v>575</v>
      </c>
      <c r="SU1" s="533" t="s">
        <v>576</v>
      </c>
      <c r="SV1" s="533" t="s">
        <v>577</v>
      </c>
      <c r="SW1" s="533" t="s">
        <v>578</v>
      </c>
      <c r="SX1" s="533" t="s">
        <v>579</v>
      </c>
      <c r="SY1" s="533" t="s">
        <v>580</v>
      </c>
      <c r="SZ1" s="533" t="s">
        <v>581</v>
      </c>
      <c r="TA1" s="533" t="s">
        <v>582</v>
      </c>
    </row>
    <row r="2" spans="1:521" x14ac:dyDescent="0.25">
      <c r="A2" s="533" t="s">
        <v>245</v>
      </c>
      <c r="B2" s="533" t="s">
        <v>583</v>
      </c>
      <c r="C2" s="533" t="s">
        <v>1837</v>
      </c>
      <c r="D2" s="533" t="s">
        <v>584</v>
      </c>
      <c r="E2" s="533" t="s">
        <v>1838</v>
      </c>
      <c r="F2" s="533" t="s">
        <v>585</v>
      </c>
      <c r="G2" s="533" t="s">
        <v>1839</v>
      </c>
      <c r="H2" s="533" t="s">
        <v>586</v>
      </c>
      <c r="I2" s="533" t="s">
        <v>1840</v>
      </c>
      <c r="J2" s="533" t="s">
        <v>587</v>
      </c>
      <c r="K2" s="533" t="s">
        <v>1841</v>
      </c>
      <c r="L2" s="533" t="s">
        <v>588</v>
      </c>
      <c r="M2" s="533" t="s">
        <v>1842</v>
      </c>
      <c r="N2" s="533" t="s">
        <v>589</v>
      </c>
      <c r="O2" s="533" t="s">
        <v>1843</v>
      </c>
      <c r="P2" s="533" t="s">
        <v>590</v>
      </c>
      <c r="Q2" s="533" t="s">
        <v>1844</v>
      </c>
      <c r="R2" s="533" t="s">
        <v>591</v>
      </c>
      <c r="S2" s="533" t="s">
        <v>1845</v>
      </c>
      <c r="T2" s="533" t="s">
        <v>592</v>
      </c>
      <c r="U2" s="533" t="s">
        <v>1846</v>
      </c>
      <c r="V2" s="533" t="s">
        <v>593</v>
      </c>
      <c r="W2" s="533" t="s">
        <v>1847</v>
      </c>
      <c r="X2" s="533" t="s">
        <v>594</v>
      </c>
      <c r="Y2" s="533" t="s">
        <v>1848</v>
      </c>
      <c r="Z2" s="533" t="s">
        <v>1849</v>
      </c>
      <c r="AA2" s="533" t="s">
        <v>1850</v>
      </c>
      <c r="AB2" s="533" t="s">
        <v>1851</v>
      </c>
      <c r="AC2" s="533" t="s">
        <v>1852</v>
      </c>
      <c r="AD2" s="533" t="s">
        <v>1853</v>
      </c>
      <c r="AE2" s="533" t="s">
        <v>1854</v>
      </c>
      <c r="AF2" s="533" t="s">
        <v>1855</v>
      </c>
      <c r="AG2" s="533" t="s">
        <v>1856</v>
      </c>
      <c r="AH2" s="533" t="s">
        <v>1857</v>
      </c>
      <c r="AI2" s="533" t="s">
        <v>1858</v>
      </c>
      <c r="AJ2" s="533" t="s">
        <v>1859</v>
      </c>
      <c r="AK2" s="533" t="s">
        <v>1860</v>
      </c>
      <c r="AL2" s="533" t="s">
        <v>1861</v>
      </c>
      <c r="AM2" s="533" t="s">
        <v>1862</v>
      </c>
      <c r="AN2" s="533" t="s">
        <v>1863</v>
      </c>
      <c r="AO2" s="533" t="s">
        <v>1864</v>
      </c>
      <c r="AP2" s="533" t="s">
        <v>1865</v>
      </c>
      <c r="AQ2" s="533" t="s">
        <v>1866</v>
      </c>
      <c r="AR2" s="533" t="s">
        <v>1867</v>
      </c>
      <c r="AS2" s="533" t="s">
        <v>1868</v>
      </c>
      <c r="AT2" s="533" t="s">
        <v>1869</v>
      </c>
      <c r="AU2" s="533" t="s">
        <v>1870</v>
      </c>
      <c r="AV2" s="533" t="s">
        <v>1871</v>
      </c>
      <c r="AW2" s="533" t="s">
        <v>1872</v>
      </c>
      <c r="AX2" s="533" t="s">
        <v>1873</v>
      </c>
      <c r="AY2" s="533" t="s">
        <v>1874</v>
      </c>
      <c r="AZ2" s="533" t="s">
        <v>1875</v>
      </c>
      <c r="BA2" s="533" t="s">
        <v>1876</v>
      </c>
      <c r="BB2" s="533" t="s">
        <v>1877</v>
      </c>
      <c r="BC2" s="533" t="s">
        <v>1878</v>
      </c>
      <c r="BD2" s="533" t="s">
        <v>1879</v>
      </c>
      <c r="BE2" s="533" t="s">
        <v>1880</v>
      </c>
      <c r="BF2" s="533" t="s">
        <v>1881</v>
      </c>
      <c r="BG2" s="533" t="s">
        <v>1882</v>
      </c>
      <c r="BH2" s="533" t="s">
        <v>1883</v>
      </c>
      <c r="BI2" s="533" t="s">
        <v>1884</v>
      </c>
      <c r="BJ2" s="533" t="s">
        <v>1885</v>
      </c>
      <c r="BK2" s="533" t="s">
        <v>1886</v>
      </c>
      <c r="BL2" s="533" t="s">
        <v>1887</v>
      </c>
      <c r="BM2" s="533" t="s">
        <v>1888</v>
      </c>
      <c r="BN2" s="533" t="s">
        <v>1889</v>
      </c>
      <c r="BO2" s="533" t="s">
        <v>1890</v>
      </c>
      <c r="BP2" s="533" t="s">
        <v>1891</v>
      </c>
      <c r="BQ2" s="533" t="s">
        <v>1892</v>
      </c>
      <c r="BR2" s="533" t="s">
        <v>1893</v>
      </c>
      <c r="BS2" s="533" t="s">
        <v>1894</v>
      </c>
      <c r="BT2" s="533" t="s">
        <v>1895</v>
      </c>
      <c r="BU2" s="533" t="s">
        <v>1896</v>
      </c>
      <c r="BV2" s="533" t="s">
        <v>1897</v>
      </c>
      <c r="BW2" s="533" t="s">
        <v>1898</v>
      </c>
      <c r="BX2" s="533" t="s">
        <v>1899</v>
      </c>
      <c r="BY2" s="533" t="s">
        <v>1900</v>
      </c>
      <c r="BZ2" s="533" t="s">
        <v>1901</v>
      </c>
      <c r="CA2" s="533" t="s">
        <v>1902</v>
      </c>
      <c r="CB2" s="533" t="s">
        <v>1903</v>
      </c>
      <c r="CC2" s="533" t="s">
        <v>1904</v>
      </c>
      <c r="CD2" s="533" t="s">
        <v>1905</v>
      </c>
      <c r="CE2" s="533" t="s">
        <v>1906</v>
      </c>
      <c r="CF2" s="533" t="s">
        <v>1907</v>
      </c>
      <c r="CG2" s="533" t="s">
        <v>1908</v>
      </c>
      <c r="CH2" s="533" t="s">
        <v>1909</v>
      </c>
      <c r="CI2" s="533" t="s">
        <v>1910</v>
      </c>
      <c r="CJ2" s="533" t="s">
        <v>1911</v>
      </c>
      <c r="CK2" s="533" t="s">
        <v>1912</v>
      </c>
      <c r="CL2" s="533" t="s">
        <v>1913</v>
      </c>
      <c r="CM2" s="533" t="s">
        <v>1914</v>
      </c>
      <c r="CN2" s="533" t="s">
        <v>1915</v>
      </c>
      <c r="CO2" s="533" t="s">
        <v>1916</v>
      </c>
      <c r="CP2" s="533" t="s">
        <v>1917</v>
      </c>
      <c r="CQ2" s="533" t="s">
        <v>1918</v>
      </c>
      <c r="CR2" s="533" t="s">
        <v>1919</v>
      </c>
      <c r="CS2" s="533" t="s">
        <v>1920</v>
      </c>
      <c r="CT2" s="533" t="s">
        <v>1921</v>
      </c>
      <c r="CU2" s="533" t="s">
        <v>1922</v>
      </c>
      <c r="CV2" s="533" t="s">
        <v>1923</v>
      </c>
      <c r="CW2" s="533" t="s">
        <v>1924</v>
      </c>
      <c r="CX2" s="533" t="s">
        <v>1925</v>
      </c>
      <c r="CY2" s="533" t="s">
        <v>1926</v>
      </c>
      <c r="CZ2" s="533" t="s">
        <v>1927</v>
      </c>
      <c r="DA2" s="533" t="s">
        <v>1928</v>
      </c>
      <c r="DB2" s="533" t="s">
        <v>1929</v>
      </c>
      <c r="DC2" s="533" t="s">
        <v>1930</v>
      </c>
      <c r="DD2" s="533" t="s">
        <v>1931</v>
      </c>
      <c r="DE2" s="533" t="s">
        <v>1932</v>
      </c>
      <c r="DF2" s="533" t="s">
        <v>1933</v>
      </c>
      <c r="DG2" s="533" t="s">
        <v>1934</v>
      </c>
      <c r="DH2" s="533" t="s">
        <v>1935</v>
      </c>
      <c r="DI2" s="533" t="s">
        <v>1936</v>
      </c>
      <c r="DJ2" s="533" t="s">
        <v>1937</v>
      </c>
      <c r="DK2" s="533" t="s">
        <v>1938</v>
      </c>
      <c r="DL2" s="533" t="s">
        <v>1939</v>
      </c>
      <c r="DM2" s="533" t="s">
        <v>1940</v>
      </c>
      <c r="DN2" s="533" t="s">
        <v>1941</v>
      </c>
      <c r="DO2" s="533" t="s">
        <v>1942</v>
      </c>
      <c r="DP2" s="533" t="s">
        <v>1943</v>
      </c>
      <c r="DQ2" s="533" t="s">
        <v>1944</v>
      </c>
      <c r="DR2" s="533" t="s">
        <v>1945</v>
      </c>
      <c r="DS2" s="533" t="s">
        <v>1946</v>
      </c>
      <c r="DT2" s="533" t="s">
        <v>1947</v>
      </c>
      <c r="DU2" s="533" t="s">
        <v>1948</v>
      </c>
      <c r="DV2" s="533" t="s">
        <v>1949</v>
      </c>
      <c r="DW2" s="533" t="s">
        <v>1950</v>
      </c>
      <c r="DX2" s="533" t="s">
        <v>1951</v>
      </c>
      <c r="DY2" s="533" t="s">
        <v>1952</v>
      </c>
      <c r="DZ2" s="533" t="s">
        <v>1953</v>
      </c>
      <c r="EA2" s="533" t="s">
        <v>1954</v>
      </c>
      <c r="EB2" s="533" t="s">
        <v>1955</v>
      </c>
      <c r="EC2" s="533" t="s">
        <v>1956</v>
      </c>
      <c r="ED2" s="533" t="s">
        <v>1957</v>
      </c>
      <c r="EE2" s="533" t="s">
        <v>1958</v>
      </c>
      <c r="EF2" s="533" t="s">
        <v>1959</v>
      </c>
      <c r="EG2" s="533" t="s">
        <v>1960</v>
      </c>
      <c r="EH2" s="533" t="s">
        <v>1961</v>
      </c>
      <c r="EI2" s="533" t="s">
        <v>1962</v>
      </c>
      <c r="EJ2" s="533" t="s">
        <v>1963</v>
      </c>
      <c r="EK2" s="533" t="s">
        <v>1964</v>
      </c>
      <c r="EL2" s="533" t="s">
        <v>1965</v>
      </c>
      <c r="EM2" s="533" t="s">
        <v>1966</v>
      </c>
      <c r="EN2" s="533" t="s">
        <v>1967</v>
      </c>
      <c r="EO2" s="533" t="s">
        <v>1968</v>
      </c>
      <c r="EP2" s="533" t="s">
        <v>1969</v>
      </c>
      <c r="EQ2" s="533" t="s">
        <v>1970</v>
      </c>
      <c r="ER2" s="533" t="s">
        <v>1971</v>
      </c>
      <c r="ES2" s="533" t="s">
        <v>1972</v>
      </c>
      <c r="ET2" s="533" t="s">
        <v>1973</v>
      </c>
      <c r="EU2" s="533" t="s">
        <v>1974</v>
      </c>
      <c r="EV2" s="533" t="s">
        <v>1975</v>
      </c>
      <c r="EW2" s="533" t="s">
        <v>1976</v>
      </c>
      <c r="EX2" s="533" t="s">
        <v>1977</v>
      </c>
      <c r="EY2" s="533" t="s">
        <v>1978</v>
      </c>
      <c r="EZ2" s="533" t="s">
        <v>1979</v>
      </c>
      <c r="FA2" s="533" t="s">
        <v>1980</v>
      </c>
      <c r="FB2" s="533" t="s">
        <v>1981</v>
      </c>
      <c r="FC2" s="533" t="s">
        <v>1982</v>
      </c>
      <c r="FD2" s="533" t="s">
        <v>1983</v>
      </c>
      <c r="FE2" s="533" t="s">
        <v>1984</v>
      </c>
      <c r="FF2" s="533" t="s">
        <v>1985</v>
      </c>
      <c r="FG2" s="533" t="s">
        <v>1986</v>
      </c>
      <c r="FH2" s="533" t="s">
        <v>1987</v>
      </c>
      <c r="FI2" s="533" t="s">
        <v>1988</v>
      </c>
      <c r="FJ2" s="533" t="s">
        <v>1989</v>
      </c>
      <c r="FK2" s="533" t="s">
        <v>1990</v>
      </c>
      <c r="FL2" s="533" t="s">
        <v>1991</v>
      </c>
      <c r="FM2" s="533" t="s">
        <v>1992</v>
      </c>
      <c r="FN2" s="533" t="s">
        <v>1993</v>
      </c>
      <c r="FO2" s="533" t="s">
        <v>1994</v>
      </c>
      <c r="FP2" s="533" t="s">
        <v>1995</v>
      </c>
      <c r="FQ2" s="533" t="s">
        <v>1996</v>
      </c>
      <c r="FR2" s="533" t="s">
        <v>1997</v>
      </c>
      <c r="FS2" s="533" t="s">
        <v>1998</v>
      </c>
      <c r="FT2" s="533" t="s">
        <v>1999</v>
      </c>
      <c r="FU2" s="533" t="s">
        <v>2000</v>
      </c>
      <c r="FV2" s="533" t="s">
        <v>2001</v>
      </c>
      <c r="FW2" s="533" t="s">
        <v>2002</v>
      </c>
      <c r="FX2" s="533" t="s">
        <v>2003</v>
      </c>
      <c r="FY2" s="533" t="s">
        <v>2004</v>
      </c>
      <c r="FZ2" s="533" t="s">
        <v>2005</v>
      </c>
      <c r="GA2" s="533" t="s">
        <v>2006</v>
      </c>
      <c r="GB2" s="533" t="s">
        <v>2007</v>
      </c>
      <c r="GC2" s="533" t="s">
        <v>2008</v>
      </c>
      <c r="GD2" s="533" t="s">
        <v>2009</v>
      </c>
      <c r="GE2" s="533" t="s">
        <v>2010</v>
      </c>
      <c r="GF2" s="533" t="s">
        <v>2011</v>
      </c>
      <c r="GG2" s="533" t="s">
        <v>2012</v>
      </c>
      <c r="GH2" s="533" t="s">
        <v>2013</v>
      </c>
      <c r="GI2" s="533" t="s">
        <v>2014</v>
      </c>
      <c r="GJ2" s="533" t="s">
        <v>2015</v>
      </c>
      <c r="GK2" s="533" t="s">
        <v>2016</v>
      </c>
      <c r="GL2" s="533" t="s">
        <v>2017</v>
      </c>
      <c r="GM2" s="533" t="s">
        <v>2018</v>
      </c>
      <c r="GN2" s="533" t="s">
        <v>2019</v>
      </c>
      <c r="GO2" s="533" t="s">
        <v>2020</v>
      </c>
      <c r="GP2" s="533" t="s">
        <v>2021</v>
      </c>
      <c r="GQ2" s="533" t="s">
        <v>2022</v>
      </c>
      <c r="GR2" s="533" t="s">
        <v>2023</v>
      </c>
      <c r="GS2" s="533" t="s">
        <v>2024</v>
      </c>
      <c r="GT2" s="533" t="s">
        <v>2025</v>
      </c>
      <c r="GU2" s="533" t="s">
        <v>2026</v>
      </c>
      <c r="GV2" s="533" t="s">
        <v>2027</v>
      </c>
      <c r="GW2" s="533" t="s">
        <v>2028</v>
      </c>
      <c r="GX2" s="533" t="s">
        <v>2029</v>
      </c>
      <c r="GY2" s="533" t="s">
        <v>2030</v>
      </c>
      <c r="GZ2" s="533" t="s">
        <v>2031</v>
      </c>
      <c r="HA2" s="533" t="s">
        <v>2032</v>
      </c>
      <c r="HB2" s="533" t="s">
        <v>2033</v>
      </c>
      <c r="HC2" s="533" t="s">
        <v>2034</v>
      </c>
      <c r="HD2" s="533" t="s">
        <v>2035</v>
      </c>
      <c r="HE2" s="533" t="s">
        <v>2036</v>
      </c>
      <c r="HF2" s="533" t="s">
        <v>2037</v>
      </c>
      <c r="HG2" s="533" t="s">
        <v>2038</v>
      </c>
      <c r="HH2" s="533" t="s">
        <v>2039</v>
      </c>
      <c r="HI2" s="533" t="s">
        <v>2040</v>
      </c>
      <c r="HJ2" s="533" t="s">
        <v>2041</v>
      </c>
      <c r="HK2" s="533" t="s">
        <v>2042</v>
      </c>
      <c r="HL2" s="533" t="s">
        <v>2043</v>
      </c>
      <c r="HM2" s="533" t="s">
        <v>2044</v>
      </c>
      <c r="HN2" s="533" t="s">
        <v>2045</v>
      </c>
      <c r="HO2" s="533" t="s">
        <v>2046</v>
      </c>
      <c r="HP2" s="533" t="s">
        <v>2047</v>
      </c>
      <c r="HQ2" s="533" t="s">
        <v>2048</v>
      </c>
      <c r="HR2" s="533" t="s">
        <v>2049</v>
      </c>
      <c r="HS2" s="533" t="s">
        <v>2050</v>
      </c>
      <c r="HT2" s="533" t="s">
        <v>2051</v>
      </c>
      <c r="HU2" s="533" t="s">
        <v>2052</v>
      </c>
      <c r="HV2" s="533" t="s">
        <v>2053</v>
      </c>
      <c r="HW2" s="533" t="s">
        <v>2054</v>
      </c>
      <c r="HX2" s="533" t="s">
        <v>2055</v>
      </c>
      <c r="HY2" s="533" t="s">
        <v>2056</v>
      </c>
      <c r="HZ2" s="533" t="s">
        <v>2057</v>
      </c>
      <c r="IA2" s="533" t="s">
        <v>2058</v>
      </c>
      <c r="IB2" s="533" t="s">
        <v>2059</v>
      </c>
      <c r="IC2" s="533" t="s">
        <v>2060</v>
      </c>
      <c r="ID2" s="533" t="s">
        <v>2061</v>
      </c>
      <c r="IE2" s="533" t="s">
        <v>2062</v>
      </c>
      <c r="IF2" s="533" t="s">
        <v>2063</v>
      </c>
      <c r="IG2" s="533" t="s">
        <v>2064</v>
      </c>
      <c r="IH2" s="533" t="s">
        <v>2065</v>
      </c>
      <c r="II2" s="533" t="s">
        <v>2066</v>
      </c>
      <c r="IJ2" s="533" t="s">
        <v>2067</v>
      </c>
      <c r="IK2" s="533" t="s">
        <v>2068</v>
      </c>
      <c r="IL2" s="533" t="s">
        <v>2069</v>
      </c>
      <c r="IM2" s="533" t="s">
        <v>2070</v>
      </c>
      <c r="IN2" s="533" t="s">
        <v>2071</v>
      </c>
      <c r="IO2" s="533" t="s">
        <v>2072</v>
      </c>
      <c r="IP2" s="533" t="s">
        <v>2073</v>
      </c>
      <c r="IQ2" s="533" t="s">
        <v>2074</v>
      </c>
      <c r="IR2" s="533" t="s">
        <v>2075</v>
      </c>
      <c r="IS2" s="533" t="s">
        <v>2076</v>
      </c>
      <c r="IT2" s="533" t="s">
        <v>2077</v>
      </c>
      <c r="IU2" s="533" t="s">
        <v>2078</v>
      </c>
      <c r="IV2" s="533" t="s">
        <v>2079</v>
      </c>
      <c r="IW2" s="533" t="s">
        <v>2080</v>
      </c>
      <c r="IX2" s="533" t="s">
        <v>2081</v>
      </c>
      <c r="IY2" s="533" t="s">
        <v>2082</v>
      </c>
      <c r="IZ2" s="533" t="s">
        <v>2083</v>
      </c>
      <c r="JA2" s="533" t="s">
        <v>2084</v>
      </c>
      <c r="JB2" s="533" t="s">
        <v>2085</v>
      </c>
      <c r="JC2" s="533" t="s">
        <v>2086</v>
      </c>
      <c r="JD2" s="533" t="s">
        <v>2087</v>
      </c>
      <c r="JE2" s="533" t="s">
        <v>2088</v>
      </c>
      <c r="JF2" s="533" t="s">
        <v>2089</v>
      </c>
      <c r="JG2" s="533" t="s">
        <v>2090</v>
      </c>
      <c r="JH2" s="533" t="s">
        <v>2091</v>
      </c>
      <c r="JI2" s="533" t="s">
        <v>2092</v>
      </c>
      <c r="JJ2" s="533" t="s">
        <v>2093</v>
      </c>
      <c r="JK2" s="533" t="s">
        <v>2094</v>
      </c>
      <c r="JL2" s="533" t="s">
        <v>2095</v>
      </c>
      <c r="JM2" s="533" t="s">
        <v>2096</v>
      </c>
      <c r="JN2" s="533" t="s">
        <v>2097</v>
      </c>
      <c r="JO2" s="533" t="s">
        <v>2098</v>
      </c>
      <c r="JP2" s="533" t="s">
        <v>2099</v>
      </c>
      <c r="JQ2" s="533" t="s">
        <v>2100</v>
      </c>
      <c r="JR2" s="533" t="s">
        <v>2101</v>
      </c>
      <c r="JS2" s="533" t="s">
        <v>2102</v>
      </c>
      <c r="JT2" s="533" t="s">
        <v>2103</v>
      </c>
      <c r="JU2" s="533" t="s">
        <v>2104</v>
      </c>
      <c r="JV2" s="533" t="s">
        <v>2105</v>
      </c>
      <c r="JW2" s="533" t="s">
        <v>2106</v>
      </c>
      <c r="JX2" s="533" t="s">
        <v>2107</v>
      </c>
      <c r="JY2" s="533" t="s">
        <v>2108</v>
      </c>
      <c r="JZ2" s="533" t="s">
        <v>2109</v>
      </c>
      <c r="KA2" s="533" t="s">
        <v>2110</v>
      </c>
      <c r="KB2" s="533" t="s">
        <v>2111</v>
      </c>
      <c r="KC2" s="533" t="s">
        <v>2112</v>
      </c>
      <c r="KD2" s="533" t="s">
        <v>2113</v>
      </c>
      <c r="KE2" s="533" t="s">
        <v>2114</v>
      </c>
      <c r="KF2" s="533" t="s">
        <v>2115</v>
      </c>
      <c r="KG2" s="533" t="s">
        <v>2116</v>
      </c>
      <c r="KH2" s="533" t="s">
        <v>2117</v>
      </c>
      <c r="KI2" s="533" t="s">
        <v>2118</v>
      </c>
      <c r="KJ2" s="533" t="s">
        <v>2119</v>
      </c>
      <c r="KK2" s="533" t="s">
        <v>2120</v>
      </c>
      <c r="KL2" s="533" t="s">
        <v>2121</v>
      </c>
      <c r="KM2" s="533" t="s">
        <v>2122</v>
      </c>
      <c r="KN2" s="533" t="s">
        <v>2123</v>
      </c>
      <c r="KO2" s="533" t="s">
        <v>2124</v>
      </c>
      <c r="KP2" s="533" t="s">
        <v>2125</v>
      </c>
      <c r="KQ2" s="533" t="s">
        <v>2126</v>
      </c>
      <c r="KR2" s="533" t="s">
        <v>2127</v>
      </c>
      <c r="KS2" s="533" t="s">
        <v>2128</v>
      </c>
      <c r="KT2" s="533" t="s">
        <v>2129</v>
      </c>
      <c r="KU2" s="533" t="s">
        <v>2130</v>
      </c>
      <c r="KV2" s="533" t="s">
        <v>2131</v>
      </c>
      <c r="KW2" s="533" t="s">
        <v>2132</v>
      </c>
      <c r="KX2" s="533" t="s">
        <v>2133</v>
      </c>
      <c r="KY2" s="533" t="s">
        <v>2134</v>
      </c>
      <c r="KZ2" s="533" t="s">
        <v>2135</v>
      </c>
      <c r="LA2" s="533" t="s">
        <v>2136</v>
      </c>
      <c r="LB2" s="533" t="s">
        <v>2137</v>
      </c>
      <c r="LC2" s="533" t="s">
        <v>2138</v>
      </c>
      <c r="LD2" s="533" t="s">
        <v>2139</v>
      </c>
      <c r="LE2" s="533" t="s">
        <v>2140</v>
      </c>
      <c r="LF2" s="533" t="s">
        <v>2141</v>
      </c>
      <c r="LG2" s="533" t="s">
        <v>2142</v>
      </c>
      <c r="LH2" s="533" t="s">
        <v>2143</v>
      </c>
      <c r="LI2" s="533" t="s">
        <v>2144</v>
      </c>
      <c r="LJ2" s="533" t="s">
        <v>2145</v>
      </c>
      <c r="LK2" s="533" t="s">
        <v>2146</v>
      </c>
      <c r="LL2" s="533" t="s">
        <v>2147</v>
      </c>
      <c r="LM2" s="533" t="s">
        <v>2148</v>
      </c>
      <c r="LN2" s="533" t="s">
        <v>2149</v>
      </c>
      <c r="LO2" s="533" t="s">
        <v>2150</v>
      </c>
      <c r="LP2" s="533" t="s">
        <v>2151</v>
      </c>
      <c r="LQ2" s="533" t="s">
        <v>2152</v>
      </c>
      <c r="LR2" s="533" t="s">
        <v>2153</v>
      </c>
      <c r="LS2" s="533" t="s">
        <v>2154</v>
      </c>
      <c r="LT2" s="533" t="s">
        <v>2155</v>
      </c>
      <c r="LU2" s="533" t="s">
        <v>2156</v>
      </c>
      <c r="LV2" s="533" t="s">
        <v>2157</v>
      </c>
      <c r="LW2" s="533" t="s">
        <v>2158</v>
      </c>
      <c r="LX2" s="533" t="s">
        <v>2159</v>
      </c>
      <c r="LY2" s="533" t="s">
        <v>2160</v>
      </c>
      <c r="LZ2" s="533" t="s">
        <v>2161</v>
      </c>
      <c r="MA2" s="533" t="s">
        <v>2162</v>
      </c>
      <c r="MB2" s="533" t="s">
        <v>2163</v>
      </c>
      <c r="MC2" s="533" t="s">
        <v>2164</v>
      </c>
      <c r="MD2" s="533" t="s">
        <v>2165</v>
      </c>
      <c r="ME2" s="533" t="s">
        <v>2166</v>
      </c>
      <c r="MF2" s="533" t="s">
        <v>2167</v>
      </c>
      <c r="MG2" s="533" t="s">
        <v>2168</v>
      </c>
      <c r="MH2" s="533" t="s">
        <v>2169</v>
      </c>
      <c r="MI2" s="533" t="s">
        <v>2170</v>
      </c>
      <c r="MJ2" s="533" t="s">
        <v>2171</v>
      </c>
      <c r="MK2" s="533" t="s">
        <v>2172</v>
      </c>
      <c r="ML2" s="533" t="s">
        <v>2173</v>
      </c>
      <c r="MM2" s="533" t="s">
        <v>2174</v>
      </c>
      <c r="MN2" s="533" t="s">
        <v>2175</v>
      </c>
      <c r="MO2" s="533" t="s">
        <v>2176</v>
      </c>
      <c r="MP2" s="533" t="s">
        <v>2177</v>
      </c>
      <c r="MQ2" s="533" t="s">
        <v>2178</v>
      </c>
      <c r="MR2" s="533" t="s">
        <v>2179</v>
      </c>
      <c r="MS2" s="533" t="s">
        <v>2180</v>
      </c>
      <c r="MT2" s="533" t="s">
        <v>2181</v>
      </c>
      <c r="MU2" s="533" t="s">
        <v>2182</v>
      </c>
      <c r="MV2" s="533" t="s">
        <v>2183</v>
      </c>
      <c r="MW2" s="533" t="s">
        <v>2184</v>
      </c>
      <c r="MX2" s="533" t="s">
        <v>2185</v>
      </c>
      <c r="MY2" s="533" t="s">
        <v>2186</v>
      </c>
      <c r="MZ2" s="533" t="s">
        <v>2187</v>
      </c>
      <c r="NA2" s="533" t="s">
        <v>2188</v>
      </c>
      <c r="NB2" s="533" t="s">
        <v>2189</v>
      </c>
      <c r="NC2" s="533" t="s">
        <v>2190</v>
      </c>
      <c r="ND2" s="533" t="s">
        <v>2191</v>
      </c>
      <c r="NE2" s="533" t="s">
        <v>2192</v>
      </c>
      <c r="NF2" s="533" t="s">
        <v>2193</v>
      </c>
      <c r="NG2" s="533" t="s">
        <v>2194</v>
      </c>
      <c r="NH2" s="533" t="s">
        <v>2195</v>
      </c>
      <c r="NI2" s="533" t="s">
        <v>2196</v>
      </c>
      <c r="NJ2" s="533" t="s">
        <v>2197</v>
      </c>
      <c r="NK2" s="533" t="s">
        <v>2198</v>
      </c>
      <c r="NL2" s="533" t="s">
        <v>2199</v>
      </c>
      <c r="NM2" s="533" t="s">
        <v>2200</v>
      </c>
      <c r="NN2" s="533" t="s">
        <v>2201</v>
      </c>
      <c r="NO2" s="533" t="s">
        <v>2202</v>
      </c>
      <c r="NP2" s="533" t="s">
        <v>2203</v>
      </c>
      <c r="NQ2" s="533" t="s">
        <v>2204</v>
      </c>
      <c r="NR2" s="533" t="s">
        <v>2205</v>
      </c>
      <c r="NS2" s="533" t="s">
        <v>2206</v>
      </c>
      <c r="NT2" s="533" t="s">
        <v>2207</v>
      </c>
      <c r="NU2" s="533" t="s">
        <v>2208</v>
      </c>
      <c r="NV2" s="533" t="s">
        <v>2209</v>
      </c>
      <c r="NW2" s="533" t="s">
        <v>2210</v>
      </c>
      <c r="NX2" s="533" t="s">
        <v>2211</v>
      </c>
      <c r="NY2" s="533" t="s">
        <v>2212</v>
      </c>
      <c r="NZ2" s="533" t="s">
        <v>2213</v>
      </c>
      <c r="OA2" s="533" t="s">
        <v>2214</v>
      </c>
      <c r="OB2" s="533" t="s">
        <v>2215</v>
      </c>
      <c r="OC2" s="533" t="s">
        <v>2216</v>
      </c>
      <c r="OD2" s="533" t="s">
        <v>2217</v>
      </c>
      <c r="OE2" s="533" t="s">
        <v>2218</v>
      </c>
      <c r="OF2" s="533" t="s">
        <v>2219</v>
      </c>
      <c r="OG2" s="533" t="s">
        <v>2220</v>
      </c>
      <c r="OH2" s="533" t="s">
        <v>2221</v>
      </c>
      <c r="OI2" s="533" t="s">
        <v>2222</v>
      </c>
      <c r="OJ2" s="533" t="s">
        <v>2223</v>
      </c>
      <c r="OK2" s="533" t="s">
        <v>2224</v>
      </c>
      <c r="OL2" s="533" t="s">
        <v>2225</v>
      </c>
      <c r="OM2" s="533" t="s">
        <v>2226</v>
      </c>
      <c r="ON2" s="533" t="s">
        <v>2227</v>
      </c>
      <c r="OO2" s="533" t="s">
        <v>2228</v>
      </c>
      <c r="OP2" s="533" t="s">
        <v>2229</v>
      </c>
      <c r="OQ2" s="533" t="s">
        <v>2230</v>
      </c>
      <c r="OR2" s="533" t="s">
        <v>2231</v>
      </c>
      <c r="OS2" s="533" t="s">
        <v>2232</v>
      </c>
      <c r="OT2" s="533" t="s">
        <v>2233</v>
      </c>
      <c r="OU2" s="533" t="s">
        <v>2234</v>
      </c>
      <c r="OV2" s="533" t="s">
        <v>2235</v>
      </c>
      <c r="OW2" s="533" t="s">
        <v>2236</v>
      </c>
      <c r="OX2" s="533" t="s">
        <v>2237</v>
      </c>
      <c r="OY2" s="533" t="s">
        <v>2238</v>
      </c>
      <c r="OZ2" s="533" t="s">
        <v>2239</v>
      </c>
      <c r="PA2" s="533" t="s">
        <v>2240</v>
      </c>
      <c r="PB2" s="533" t="s">
        <v>2241</v>
      </c>
      <c r="PC2" s="533" t="s">
        <v>2242</v>
      </c>
      <c r="PD2" s="533" t="s">
        <v>2243</v>
      </c>
      <c r="PE2" s="533" t="s">
        <v>2244</v>
      </c>
      <c r="PF2" s="533" t="s">
        <v>2245</v>
      </c>
      <c r="PG2" s="533" t="s">
        <v>2246</v>
      </c>
      <c r="PH2" s="533" t="s">
        <v>2247</v>
      </c>
      <c r="PI2" s="533" t="s">
        <v>2248</v>
      </c>
      <c r="PJ2" s="533" t="s">
        <v>2249</v>
      </c>
      <c r="PK2" s="533" t="s">
        <v>2250</v>
      </c>
      <c r="PL2" s="533" t="s">
        <v>2251</v>
      </c>
      <c r="PM2" s="533" t="s">
        <v>2252</v>
      </c>
      <c r="PN2" s="533" t="s">
        <v>2253</v>
      </c>
      <c r="PO2" s="533" t="s">
        <v>2254</v>
      </c>
      <c r="PP2" s="533" t="s">
        <v>2255</v>
      </c>
      <c r="PQ2" s="533" t="s">
        <v>2256</v>
      </c>
      <c r="PR2" s="533" t="s">
        <v>2257</v>
      </c>
      <c r="PS2" s="533" t="s">
        <v>2258</v>
      </c>
      <c r="PT2" s="533" t="s">
        <v>2259</v>
      </c>
      <c r="PU2" s="533" t="s">
        <v>2260</v>
      </c>
      <c r="PV2" s="533" t="s">
        <v>2261</v>
      </c>
      <c r="PW2" s="533" t="s">
        <v>2262</v>
      </c>
      <c r="PX2" s="533" t="s">
        <v>2263</v>
      </c>
      <c r="PY2" s="533" t="s">
        <v>2264</v>
      </c>
      <c r="PZ2" s="533" t="s">
        <v>2265</v>
      </c>
      <c r="QA2" s="533" t="s">
        <v>2266</v>
      </c>
      <c r="QB2" s="533" t="s">
        <v>2267</v>
      </c>
      <c r="QC2" s="533" t="s">
        <v>2268</v>
      </c>
      <c r="QD2" s="533" t="s">
        <v>2269</v>
      </c>
      <c r="QE2" s="533" t="s">
        <v>2270</v>
      </c>
      <c r="QF2" s="533" t="s">
        <v>2271</v>
      </c>
      <c r="QG2" s="533" t="s">
        <v>2272</v>
      </c>
      <c r="QH2" s="533" t="s">
        <v>2273</v>
      </c>
      <c r="QI2" s="533" t="s">
        <v>2274</v>
      </c>
      <c r="QJ2" s="533" t="s">
        <v>2275</v>
      </c>
      <c r="QK2" s="533" t="s">
        <v>2276</v>
      </c>
      <c r="QL2" s="533" t="s">
        <v>2277</v>
      </c>
      <c r="QM2" s="533" t="s">
        <v>2278</v>
      </c>
      <c r="QN2" s="533" t="s">
        <v>2279</v>
      </c>
      <c r="QO2" s="533" t="s">
        <v>2280</v>
      </c>
      <c r="QP2" s="533" t="s">
        <v>2281</v>
      </c>
      <c r="QQ2" s="533" t="s">
        <v>2282</v>
      </c>
      <c r="QR2" s="533" t="s">
        <v>2283</v>
      </c>
      <c r="QS2" s="533" t="s">
        <v>2284</v>
      </c>
      <c r="QT2" s="533" t="s">
        <v>2285</v>
      </c>
      <c r="QU2" s="533" t="s">
        <v>2286</v>
      </c>
      <c r="QV2" s="533" t="s">
        <v>2287</v>
      </c>
      <c r="QW2" s="533" t="s">
        <v>2288</v>
      </c>
      <c r="QX2" s="533" t="s">
        <v>2289</v>
      </c>
      <c r="QY2" s="533" t="s">
        <v>2290</v>
      </c>
      <c r="QZ2" s="533" t="s">
        <v>2291</v>
      </c>
      <c r="RA2" s="533" t="s">
        <v>2292</v>
      </c>
      <c r="RB2" s="533" t="s">
        <v>2293</v>
      </c>
      <c r="RC2" s="533" t="s">
        <v>2294</v>
      </c>
      <c r="RD2" s="533" t="s">
        <v>2295</v>
      </c>
      <c r="RE2" s="533" t="s">
        <v>2296</v>
      </c>
      <c r="RF2" s="533" t="s">
        <v>2297</v>
      </c>
      <c r="RG2" s="533" t="s">
        <v>2298</v>
      </c>
      <c r="RH2" s="533" t="s">
        <v>2299</v>
      </c>
      <c r="RI2" s="533" t="s">
        <v>2300</v>
      </c>
      <c r="RJ2" s="533" t="s">
        <v>2301</v>
      </c>
      <c r="RK2" s="533" t="s">
        <v>2302</v>
      </c>
      <c r="RL2" s="533" t="s">
        <v>2303</v>
      </c>
      <c r="RM2" s="533" t="s">
        <v>2304</v>
      </c>
      <c r="RN2" s="533" t="s">
        <v>2305</v>
      </c>
      <c r="RO2" s="533" t="s">
        <v>2306</v>
      </c>
      <c r="RP2" s="533" t="s">
        <v>2307</v>
      </c>
      <c r="RQ2" s="533" t="s">
        <v>2308</v>
      </c>
      <c r="RR2" s="533" t="s">
        <v>2309</v>
      </c>
      <c r="RS2" s="533" t="s">
        <v>2310</v>
      </c>
      <c r="RT2" s="533" t="s">
        <v>2311</v>
      </c>
      <c r="RU2" s="533" t="s">
        <v>2312</v>
      </c>
      <c r="RV2" s="533" t="s">
        <v>2313</v>
      </c>
      <c r="RW2" s="533" t="s">
        <v>2314</v>
      </c>
      <c r="RX2" s="533" t="s">
        <v>595</v>
      </c>
      <c r="RY2" s="533" t="s">
        <v>596</v>
      </c>
      <c r="RZ2" s="533" t="s">
        <v>597</v>
      </c>
      <c r="SA2" s="533" t="s">
        <v>598</v>
      </c>
      <c r="SB2" s="533" t="s">
        <v>599</v>
      </c>
      <c r="SC2" s="533" t="s">
        <v>600</v>
      </c>
      <c r="SD2" s="533" t="s">
        <v>601</v>
      </c>
      <c r="SE2" s="533" t="s">
        <v>602</v>
      </c>
      <c r="SF2" s="533" t="s">
        <v>603</v>
      </c>
      <c r="SG2" s="533" t="s">
        <v>604</v>
      </c>
      <c r="SH2" s="533" t="s">
        <v>605</v>
      </c>
      <c r="SI2" s="533" t="s">
        <v>606</v>
      </c>
      <c r="SJ2" s="533" t="s">
        <v>607</v>
      </c>
      <c r="SK2" s="533" t="s">
        <v>608</v>
      </c>
      <c r="SL2" s="533" t="s">
        <v>609</v>
      </c>
      <c r="SM2" s="533" t="s">
        <v>610</v>
      </c>
      <c r="SN2" s="533" t="s">
        <v>611</v>
      </c>
      <c r="SO2" s="533" t="s">
        <v>612</v>
      </c>
      <c r="SP2" s="533" t="s">
        <v>613</v>
      </c>
      <c r="SQ2" s="533" t="s">
        <v>614</v>
      </c>
      <c r="SR2" s="533" t="s">
        <v>615</v>
      </c>
      <c r="SS2" s="533" t="s">
        <v>616</v>
      </c>
      <c r="ST2" s="533" t="s">
        <v>617</v>
      </c>
      <c r="SU2" s="533" t="s">
        <v>618</v>
      </c>
      <c r="SV2" s="533" t="s">
        <v>619</v>
      </c>
      <c r="SW2" s="533" t="s">
        <v>620</v>
      </c>
      <c r="SX2" s="533" t="s">
        <v>621</v>
      </c>
      <c r="SY2" s="533" t="s">
        <v>622</v>
      </c>
      <c r="SZ2" s="533" t="s">
        <v>623</v>
      </c>
      <c r="TA2" s="533" t="s">
        <v>624</v>
      </c>
    </row>
    <row r="3" spans="1:521" x14ac:dyDescent="0.25">
      <c r="A3" s="533" t="s">
        <v>246</v>
      </c>
      <c r="B3" s="533" t="s">
        <v>247</v>
      </c>
      <c r="C3" s="533" t="s">
        <v>247</v>
      </c>
      <c r="D3" s="533" t="s">
        <v>247</v>
      </c>
      <c r="E3" s="533" t="s">
        <v>247</v>
      </c>
      <c r="F3" s="533" t="s">
        <v>247</v>
      </c>
      <c r="G3" s="533" t="s">
        <v>247</v>
      </c>
      <c r="H3" s="533" t="s">
        <v>247</v>
      </c>
      <c r="I3" s="533" t="s">
        <v>247</v>
      </c>
      <c r="J3" s="533" t="s">
        <v>247</v>
      </c>
      <c r="K3" s="533" t="s">
        <v>247</v>
      </c>
      <c r="L3" s="533" t="s">
        <v>247</v>
      </c>
      <c r="M3" s="533" t="s">
        <v>247</v>
      </c>
      <c r="N3" s="533" t="s">
        <v>247</v>
      </c>
      <c r="O3" s="533" t="s">
        <v>247</v>
      </c>
      <c r="P3" s="533" t="s">
        <v>247</v>
      </c>
      <c r="Q3" s="533" t="s">
        <v>247</v>
      </c>
      <c r="R3" s="533" t="s">
        <v>247</v>
      </c>
      <c r="S3" s="533" t="s">
        <v>247</v>
      </c>
      <c r="T3" s="533" t="s">
        <v>247</v>
      </c>
      <c r="U3" s="533" t="s">
        <v>247</v>
      </c>
      <c r="V3" s="533" t="s">
        <v>247</v>
      </c>
      <c r="W3" s="533" t="s">
        <v>247</v>
      </c>
      <c r="X3" s="533" t="s">
        <v>247</v>
      </c>
      <c r="Y3" s="533" t="s">
        <v>247</v>
      </c>
      <c r="Z3" s="533" t="s">
        <v>247</v>
      </c>
      <c r="AA3" s="533" t="s">
        <v>247</v>
      </c>
      <c r="AB3" s="533" t="s">
        <v>247</v>
      </c>
      <c r="AC3" s="533" t="s">
        <v>247</v>
      </c>
      <c r="AD3" s="533" t="s">
        <v>247</v>
      </c>
      <c r="AE3" s="533" t="s">
        <v>248</v>
      </c>
      <c r="AF3" s="533" t="s">
        <v>247</v>
      </c>
      <c r="AG3" s="533" t="s">
        <v>248</v>
      </c>
      <c r="AH3" s="533" t="s">
        <v>247</v>
      </c>
      <c r="AI3" s="533" t="s">
        <v>248</v>
      </c>
      <c r="AJ3" s="533" t="s">
        <v>247</v>
      </c>
      <c r="AK3" s="533" t="s">
        <v>247</v>
      </c>
      <c r="AL3" s="533" t="s">
        <v>247</v>
      </c>
      <c r="AM3" s="533" t="s">
        <v>247</v>
      </c>
      <c r="AN3" s="533" t="s">
        <v>247</v>
      </c>
      <c r="AO3" s="533" t="s">
        <v>247</v>
      </c>
      <c r="AP3" s="533" t="s">
        <v>247</v>
      </c>
      <c r="AQ3" s="533" t="s">
        <v>247</v>
      </c>
      <c r="AR3" s="533" t="s">
        <v>247</v>
      </c>
      <c r="AS3" s="533" t="s">
        <v>247</v>
      </c>
      <c r="AT3" s="533" t="s">
        <v>247</v>
      </c>
      <c r="AU3" s="533" t="s">
        <v>247</v>
      </c>
      <c r="AV3" s="533" t="s">
        <v>247</v>
      </c>
      <c r="AW3" s="533" t="s">
        <v>248</v>
      </c>
      <c r="AX3" s="533" t="s">
        <v>247</v>
      </c>
      <c r="AY3" s="533" t="s">
        <v>247</v>
      </c>
      <c r="AZ3" s="533" t="s">
        <v>247</v>
      </c>
      <c r="BA3" s="533" t="s">
        <v>247</v>
      </c>
      <c r="BB3" s="533" t="s">
        <v>247</v>
      </c>
      <c r="BC3" s="533" t="s">
        <v>247</v>
      </c>
      <c r="BD3" s="533" t="s">
        <v>247</v>
      </c>
      <c r="BE3" s="533" t="s">
        <v>247</v>
      </c>
      <c r="BF3" s="533" t="s">
        <v>247</v>
      </c>
      <c r="BG3" s="533" t="s">
        <v>247</v>
      </c>
      <c r="BH3" s="533" t="s">
        <v>247</v>
      </c>
      <c r="BI3" s="533" t="s">
        <v>247</v>
      </c>
      <c r="BJ3" s="533" t="s">
        <v>247</v>
      </c>
      <c r="BK3" s="533" t="s">
        <v>247</v>
      </c>
      <c r="BL3" s="533" t="s">
        <v>247</v>
      </c>
      <c r="BM3" s="533" t="s">
        <v>247</v>
      </c>
      <c r="BN3" s="533" t="s">
        <v>247</v>
      </c>
      <c r="BO3" s="533" t="s">
        <v>247</v>
      </c>
      <c r="BP3" s="533" t="s">
        <v>247</v>
      </c>
      <c r="BQ3" s="533" t="s">
        <v>247</v>
      </c>
      <c r="BR3" s="533" t="s">
        <v>247</v>
      </c>
      <c r="BS3" s="533" t="s">
        <v>247</v>
      </c>
      <c r="BT3" s="533" t="s">
        <v>247</v>
      </c>
      <c r="BU3" s="533" t="s">
        <v>247</v>
      </c>
      <c r="BV3" s="533" t="s">
        <v>247</v>
      </c>
      <c r="BW3" s="533" t="s">
        <v>247</v>
      </c>
      <c r="BX3" s="533" t="s">
        <v>247</v>
      </c>
      <c r="BY3" s="533" t="s">
        <v>247</v>
      </c>
      <c r="BZ3" s="533" t="s">
        <v>247</v>
      </c>
      <c r="CA3" s="533" t="s">
        <v>247</v>
      </c>
      <c r="CB3" s="533" t="s">
        <v>247</v>
      </c>
      <c r="CC3" s="533" t="s">
        <v>247</v>
      </c>
      <c r="CD3" s="533" t="s">
        <v>247</v>
      </c>
      <c r="CE3" s="533" t="s">
        <v>247</v>
      </c>
      <c r="CF3" s="533" t="s">
        <v>247</v>
      </c>
      <c r="CG3" s="533" t="s">
        <v>247</v>
      </c>
      <c r="CH3" s="533" t="s">
        <v>247</v>
      </c>
      <c r="CI3" s="533" t="s">
        <v>247</v>
      </c>
      <c r="CJ3" s="533" t="s">
        <v>247</v>
      </c>
      <c r="CK3" s="533" t="s">
        <v>247</v>
      </c>
      <c r="CL3" s="533" t="s">
        <v>247</v>
      </c>
      <c r="CM3" s="533" t="s">
        <v>248</v>
      </c>
      <c r="CN3" s="533" t="s">
        <v>247</v>
      </c>
      <c r="CO3" s="533" t="s">
        <v>247</v>
      </c>
      <c r="CP3" s="533" t="s">
        <v>247</v>
      </c>
      <c r="CQ3" s="533" t="s">
        <v>247</v>
      </c>
      <c r="CR3" s="533" t="s">
        <v>247</v>
      </c>
      <c r="CS3" s="533" t="s">
        <v>247</v>
      </c>
      <c r="CT3" s="533" t="s">
        <v>247</v>
      </c>
      <c r="CU3" s="533" t="s">
        <v>247</v>
      </c>
      <c r="CV3" s="533" t="s">
        <v>247</v>
      </c>
      <c r="CW3" s="533" t="s">
        <v>247</v>
      </c>
      <c r="CX3" s="533" t="s">
        <v>247</v>
      </c>
      <c r="CY3" s="533" t="s">
        <v>247</v>
      </c>
      <c r="CZ3" s="533" t="s">
        <v>247</v>
      </c>
      <c r="DA3" s="533" t="s">
        <v>247</v>
      </c>
      <c r="DB3" s="533" t="s">
        <v>247</v>
      </c>
      <c r="DC3" s="533" t="s">
        <v>247</v>
      </c>
      <c r="DD3" s="533" t="s">
        <v>247</v>
      </c>
      <c r="DE3" s="533" t="s">
        <v>247</v>
      </c>
      <c r="DF3" s="533" t="s">
        <v>247</v>
      </c>
      <c r="DG3" s="533" t="s">
        <v>247</v>
      </c>
      <c r="DH3" s="533" t="s">
        <v>247</v>
      </c>
      <c r="DI3" s="533" t="s">
        <v>248</v>
      </c>
      <c r="DJ3" s="533" t="s">
        <v>247</v>
      </c>
      <c r="DK3" s="533" t="s">
        <v>247</v>
      </c>
      <c r="DL3" s="533" t="s">
        <v>247</v>
      </c>
      <c r="DM3" s="533" t="s">
        <v>247</v>
      </c>
      <c r="DN3" s="533" t="s">
        <v>247</v>
      </c>
      <c r="DO3" s="533" t="s">
        <v>247</v>
      </c>
      <c r="DP3" s="533" t="s">
        <v>247</v>
      </c>
      <c r="DQ3" s="533" t="s">
        <v>247</v>
      </c>
      <c r="DR3" s="533" t="s">
        <v>247</v>
      </c>
      <c r="DS3" s="533" t="s">
        <v>247</v>
      </c>
      <c r="DT3" s="533" t="s">
        <v>247</v>
      </c>
      <c r="DU3" s="533" t="s">
        <v>247</v>
      </c>
      <c r="DV3" s="533" t="s">
        <v>247</v>
      </c>
      <c r="DW3" s="533" t="s">
        <v>247</v>
      </c>
      <c r="DX3" s="533" t="s">
        <v>247</v>
      </c>
      <c r="DY3" s="533" t="s">
        <v>247</v>
      </c>
      <c r="DZ3" s="533" t="s">
        <v>247</v>
      </c>
      <c r="EA3" s="533" t="s">
        <v>248</v>
      </c>
      <c r="EB3" s="533" t="s">
        <v>247</v>
      </c>
      <c r="EC3" s="533" t="s">
        <v>247</v>
      </c>
      <c r="ED3" s="533" t="s">
        <v>247</v>
      </c>
      <c r="EE3" s="533" t="s">
        <v>247</v>
      </c>
      <c r="EF3" s="533" t="s">
        <v>247</v>
      </c>
      <c r="EG3" s="533" t="s">
        <v>247</v>
      </c>
      <c r="EH3" s="533" t="s">
        <v>247</v>
      </c>
      <c r="EI3" s="533" t="s">
        <v>247</v>
      </c>
      <c r="EJ3" s="533" t="s">
        <v>247</v>
      </c>
      <c r="EK3" s="533" t="s">
        <v>247</v>
      </c>
      <c r="EL3" s="533" t="s">
        <v>247</v>
      </c>
      <c r="EM3" s="533" t="s">
        <v>247</v>
      </c>
      <c r="EN3" s="533" t="s">
        <v>247</v>
      </c>
      <c r="EO3" s="533" t="s">
        <v>247</v>
      </c>
      <c r="EP3" s="533" t="s">
        <v>247</v>
      </c>
      <c r="EQ3" s="533" t="s">
        <v>247</v>
      </c>
      <c r="ER3" s="533" t="s">
        <v>247</v>
      </c>
      <c r="ES3" s="533" t="s">
        <v>247</v>
      </c>
      <c r="ET3" s="533" t="s">
        <v>247</v>
      </c>
      <c r="EU3" s="533" t="s">
        <v>247</v>
      </c>
      <c r="EV3" s="533" t="s">
        <v>247</v>
      </c>
      <c r="EW3" s="533" t="s">
        <v>247</v>
      </c>
      <c r="EX3" s="533" t="s">
        <v>248</v>
      </c>
      <c r="EY3" s="533" t="s">
        <v>247</v>
      </c>
      <c r="EZ3" s="533" t="s">
        <v>247</v>
      </c>
      <c r="FA3" s="533" t="s">
        <v>247</v>
      </c>
      <c r="FB3" s="533" t="s">
        <v>247</v>
      </c>
      <c r="FC3" s="533" t="s">
        <v>247</v>
      </c>
      <c r="FD3" s="533" t="s">
        <v>247</v>
      </c>
      <c r="FE3" s="533" t="s">
        <v>247</v>
      </c>
      <c r="FF3" s="533" t="s">
        <v>247</v>
      </c>
      <c r="FG3" s="533" t="s">
        <v>247</v>
      </c>
      <c r="FH3" s="533" t="s">
        <v>247</v>
      </c>
      <c r="FI3" s="533" t="s">
        <v>247</v>
      </c>
      <c r="FJ3" s="533" t="s">
        <v>247</v>
      </c>
      <c r="FK3" s="533" t="s">
        <v>247</v>
      </c>
      <c r="FL3" s="533" t="s">
        <v>247</v>
      </c>
      <c r="FM3" s="533" t="s">
        <v>247</v>
      </c>
      <c r="FN3" s="533" t="s">
        <v>247</v>
      </c>
      <c r="FO3" s="533" t="s">
        <v>247</v>
      </c>
      <c r="FP3" s="533" t="s">
        <v>247</v>
      </c>
      <c r="FQ3" s="533" t="s">
        <v>247</v>
      </c>
      <c r="FR3" s="533" t="s">
        <v>247</v>
      </c>
      <c r="FS3" s="533" t="s">
        <v>247</v>
      </c>
      <c r="FT3" s="533" t="s">
        <v>247</v>
      </c>
      <c r="FU3" s="533" t="s">
        <v>247</v>
      </c>
      <c r="FV3" s="533" t="s">
        <v>247</v>
      </c>
      <c r="FW3" s="533" t="s">
        <v>247</v>
      </c>
      <c r="FX3" s="533" t="s">
        <v>247</v>
      </c>
      <c r="FY3" s="533" t="s">
        <v>247</v>
      </c>
      <c r="FZ3" s="533" t="s">
        <v>247</v>
      </c>
      <c r="GA3" s="533" t="s">
        <v>247</v>
      </c>
      <c r="GB3" s="533" t="s">
        <v>247</v>
      </c>
      <c r="GC3" s="533" t="s">
        <v>247</v>
      </c>
      <c r="GD3" s="533" t="s">
        <v>247</v>
      </c>
      <c r="GE3" s="533" t="s">
        <v>247</v>
      </c>
      <c r="GF3" s="533" t="s">
        <v>247</v>
      </c>
      <c r="GG3" s="533" t="s">
        <v>247</v>
      </c>
      <c r="GH3" s="533" t="s">
        <v>247</v>
      </c>
      <c r="GI3" s="533" t="s">
        <v>248</v>
      </c>
      <c r="GJ3" s="533" t="s">
        <v>248</v>
      </c>
      <c r="GK3" s="533" t="s">
        <v>247</v>
      </c>
      <c r="GL3" s="533" t="s">
        <v>247</v>
      </c>
      <c r="GM3" s="533" t="s">
        <v>247</v>
      </c>
      <c r="GN3" s="533" t="s">
        <v>247</v>
      </c>
      <c r="GO3" s="533" t="s">
        <v>247</v>
      </c>
      <c r="GP3" s="533" t="s">
        <v>247</v>
      </c>
      <c r="GQ3" s="533" t="s">
        <v>247</v>
      </c>
      <c r="GR3" s="533" t="s">
        <v>247</v>
      </c>
      <c r="GS3" s="533" t="s">
        <v>247</v>
      </c>
      <c r="GT3" s="533" t="s">
        <v>247</v>
      </c>
      <c r="GU3" s="533" t="s">
        <v>247</v>
      </c>
      <c r="GV3" s="533" t="s">
        <v>247</v>
      </c>
      <c r="GW3" s="533" t="s">
        <v>247</v>
      </c>
      <c r="GX3" s="533" t="s">
        <v>247</v>
      </c>
      <c r="GY3" s="533" t="s">
        <v>247</v>
      </c>
      <c r="GZ3" s="533" t="s">
        <v>247</v>
      </c>
      <c r="HA3" s="533" t="s">
        <v>247</v>
      </c>
      <c r="HB3" s="533" t="s">
        <v>248</v>
      </c>
      <c r="HC3" s="533" t="s">
        <v>247</v>
      </c>
      <c r="HD3" s="533" t="s">
        <v>247</v>
      </c>
      <c r="HE3" s="533" t="s">
        <v>247</v>
      </c>
      <c r="HF3" s="533" t="s">
        <v>247</v>
      </c>
      <c r="HG3" s="533" t="s">
        <v>247</v>
      </c>
      <c r="HH3" s="533" t="s">
        <v>247</v>
      </c>
      <c r="HI3" s="533" t="s">
        <v>247</v>
      </c>
      <c r="HJ3" s="533" t="s">
        <v>247</v>
      </c>
      <c r="HK3" s="533" t="s">
        <v>247</v>
      </c>
      <c r="HL3" s="533" t="s">
        <v>247</v>
      </c>
      <c r="HM3" s="533" t="s">
        <v>247</v>
      </c>
      <c r="HN3" s="533" t="s">
        <v>247</v>
      </c>
      <c r="HO3" s="533" t="s">
        <v>247</v>
      </c>
      <c r="HP3" s="533" t="s">
        <v>247</v>
      </c>
      <c r="HQ3" s="533" t="s">
        <v>247</v>
      </c>
      <c r="HR3" s="533" t="s">
        <v>247</v>
      </c>
      <c r="HS3" s="533" t="s">
        <v>247</v>
      </c>
      <c r="HT3" s="533" t="s">
        <v>247</v>
      </c>
      <c r="HU3" s="533" t="s">
        <v>247</v>
      </c>
      <c r="HV3" s="533" t="s">
        <v>247</v>
      </c>
      <c r="HW3" s="533" t="s">
        <v>247</v>
      </c>
      <c r="HX3" s="533" t="s">
        <v>247</v>
      </c>
      <c r="HY3" s="533" t="s">
        <v>247</v>
      </c>
      <c r="HZ3" s="533" t="s">
        <v>247</v>
      </c>
      <c r="IA3" s="533" t="s">
        <v>247</v>
      </c>
      <c r="IB3" s="533" t="s">
        <v>247</v>
      </c>
      <c r="IC3" s="533" t="s">
        <v>247</v>
      </c>
      <c r="ID3" s="533" t="s">
        <v>247</v>
      </c>
      <c r="IE3" s="533" t="s">
        <v>247</v>
      </c>
      <c r="IF3" s="533" t="s">
        <v>247</v>
      </c>
      <c r="IG3" s="533" t="s">
        <v>247</v>
      </c>
      <c r="IH3" s="533" t="s">
        <v>247</v>
      </c>
      <c r="II3" s="533" t="s">
        <v>247</v>
      </c>
      <c r="IJ3" s="533" t="s">
        <v>247</v>
      </c>
      <c r="IK3" s="533" t="s">
        <v>247</v>
      </c>
      <c r="IL3" s="533" t="s">
        <v>247</v>
      </c>
      <c r="IM3" s="533" t="s">
        <v>247</v>
      </c>
      <c r="IN3" s="533" t="s">
        <v>247</v>
      </c>
      <c r="IO3" s="533" t="s">
        <v>247</v>
      </c>
      <c r="IP3" s="533" t="s">
        <v>247</v>
      </c>
      <c r="IQ3" s="533" t="s">
        <v>247</v>
      </c>
      <c r="IR3" s="533" t="s">
        <v>247</v>
      </c>
      <c r="IS3" s="533" t="s">
        <v>247</v>
      </c>
      <c r="IT3" s="533" t="s">
        <v>247</v>
      </c>
      <c r="IU3" s="533" t="s">
        <v>247</v>
      </c>
      <c r="IV3" s="533" t="s">
        <v>247</v>
      </c>
      <c r="IW3" s="533" t="s">
        <v>247</v>
      </c>
      <c r="IX3" s="533" t="s">
        <v>247</v>
      </c>
      <c r="IY3" s="533" t="s">
        <v>247</v>
      </c>
      <c r="IZ3" s="533" t="s">
        <v>247</v>
      </c>
      <c r="JA3" s="533" t="s">
        <v>247</v>
      </c>
      <c r="JB3" s="533" t="s">
        <v>247</v>
      </c>
      <c r="JC3" s="533" t="s">
        <v>247</v>
      </c>
      <c r="JD3" s="533" t="s">
        <v>247</v>
      </c>
      <c r="JE3" s="533" t="s">
        <v>248</v>
      </c>
      <c r="JF3" s="533" t="s">
        <v>247</v>
      </c>
      <c r="JG3" s="533" t="s">
        <v>248</v>
      </c>
      <c r="JH3" s="533" t="s">
        <v>247</v>
      </c>
      <c r="JI3" s="533" t="s">
        <v>247</v>
      </c>
      <c r="JJ3" s="533" t="s">
        <v>247</v>
      </c>
      <c r="JK3" s="533" t="s">
        <v>248</v>
      </c>
      <c r="JL3" s="533" t="s">
        <v>247</v>
      </c>
      <c r="JM3" s="533" t="s">
        <v>247</v>
      </c>
      <c r="JN3" s="533" t="s">
        <v>247</v>
      </c>
      <c r="JO3" s="533" t="s">
        <v>247</v>
      </c>
      <c r="JP3" s="533" t="s">
        <v>247</v>
      </c>
      <c r="JQ3" s="533" t="s">
        <v>247</v>
      </c>
      <c r="JR3" s="533" t="s">
        <v>247</v>
      </c>
      <c r="JS3" s="533" t="s">
        <v>247</v>
      </c>
      <c r="JT3" s="533" t="s">
        <v>247</v>
      </c>
      <c r="JU3" s="533" t="s">
        <v>247</v>
      </c>
      <c r="JV3" s="533" t="s">
        <v>247</v>
      </c>
      <c r="JW3" s="533" t="s">
        <v>247</v>
      </c>
      <c r="JX3" s="533" t="s">
        <v>247</v>
      </c>
      <c r="JY3" s="533" t="s">
        <v>247</v>
      </c>
      <c r="JZ3" s="533" t="s">
        <v>247</v>
      </c>
      <c r="KA3" s="533" t="s">
        <v>247</v>
      </c>
      <c r="KB3" s="533" t="s">
        <v>247</v>
      </c>
      <c r="KC3" s="533" t="s">
        <v>247</v>
      </c>
      <c r="KD3" s="533" t="s">
        <v>247</v>
      </c>
      <c r="KE3" s="533" t="s">
        <v>247</v>
      </c>
      <c r="KF3" s="533" t="s">
        <v>247</v>
      </c>
      <c r="KG3" s="533" t="s">
        <v>247</v>
      </c>
      <c r="KH3" s="533" t="s">
        <v>247</v>
      </c>
      <c r="KI3" s="533" t="s">
        <v>247</v>
      </c>
      <c r="KJ3" s="533" t="s">
        <v>247</v>
      </c>
      <c r="KK3" s="533" t="s">
        <v>247</v>
      </c>
      <c r="KL3" s="533" t="s">
        <v>247</v>
      </c>
      <c r="KM3" s="533" t="s">
        <v>247</v>
      </c>
      <c r="KN3" s="533" t="s">
        <v>247</v>
      </c>
      <c r="KO3" s="533" t="s">
        <v>247</v>
      </c>
      <c r="KP3" s="533" t="s">
        <v>247</v>
      </c>
      <c r="KQ3" s="533" t="s">
        <v>247</v>
      </c>
      <c r="KR3" s="533" t="s">
        <v>247</v>
      </c>
      <c r="KS3" s="533" t="s">
        <v>247</v>
      </c>
      <c r="KT3" s="533" t="s">
        <v>247</v>
      </c>
      <c r="KU3" s="533" t="s">
        <v>248</v>
      </c>
      <c r="KV3" s="533" t="s">
        <v>248</v>
      </c>
      <c r="KW3" s="533" t="s">
        <v>247</v>
      </c>
      <c r="KX3" s="533" t="s">
        <v>247</v>
      </c>
      <c r="KY3" s="533" t="s">
        <v>247</v>
      </c>
      <c r="KZ3" s="533" t="s">
        <v>247</v>
      </c>
      <c r="LA3" s="533" t="s">
        <v>247</v>
      </c>
      <c r="LB3" s="533" t="s">
        <v>247</v>
      </c>
      <c r="LC3" s="533" t="s">
        <v>247</v>
      </c>
      <c r="LD3" s="533" t="s">
        <v>247</v>
      </c>
      <c r="LE3" s="533" t="s">
        <v>247</v>
      </c>
      <c r="LF3" s="533" t="s">
        <v>247</v>
      </c>
      <c r="LG3" s="533" t="s">
        <v>247</v>
      </c>
      <c r="LH3" s="533" t="s">
        <v>247</v>
      </c>
      <c r="LI3" s="533" t="s">
        <v>247</v>
      </c>
      <c r="LJ3" s="533" t="s">
        <v>247</v>
      </c>
      <c r="LK3" s="533" t="s">
        <v>247</v>
      </c>
      <c r="LL3" s="533" t="s">
        <v>247</v>
      </c>
      <c r="LM3" s="533" t="s">
        <v>248</v>
      </c>
      <c r="LN3" s="533" t="s">
        <v>247</v>
      </c>
      <c r="LO3" s="533" t="s">
        <v>247</v>
      </c>
      <c r="LP3" s="533" t="s">
        <v>247</v>
      </c>
      <c r="LQ3" s="533" t="s">
        <v>247</v>
      </c>
      <c r="LR3" s="533" t="s">
        <v>248</v>
      </c>
      <c r="LS3" s="533" t="s">
        <v>247</v>
      </c>
      <c r="LT3" s="533" t="s">
        <v>247</v>
      </c>
      <c r="LU3" s="533" t="s">
        <v>247</v>
      </c>
      <c r="LV3" s="533" t="s">
        <v>247</v>
      </c>
      <c r="LW3" s="533" t="s">
        <v>247</v>
      </c>
      <c r="LX3" s="533" t="s">
        <v>247</v>
      </c>
      <c r="LY3" s="533" t="s">
        <v>247</v>
      </c>
      <c r="LZ3" s="533" t="s">
        <v>247</v>
      </c>
      <c r="MA3" s="533" t="s">
        <v>248</v>
      </c>
      <c r="MB3" s="533" t="s">
        <v>248</v>
      </c>
      <c r="MC3" s="533" t="s">
        <v>247</v>
      </c>
      <c r="MD3" s="533" t="s">
        <v>247</v>
      </c>
      <c r="ME3" s="533" t="s">
        <v>247</v>
      </c>
      <c r="MF3" s="533" t="s">
        <v>247</v>
      </c>
      <c r="MG3" s="533" t="s">
        <v>248</v>
      </c>
      <c r="MH3" s="533" t="s">
        <v>247</v>
      </c>
      <c r="MI3" s="533" t="s">
        <v>247</v>
      </c>
      <c r="MJ3" s="533" t="s">
        <v>247</v>
      </c>
      <c r="MK3" s="533" t="s">
        <v>248</v>
      </c>
      <c r="ML3" s="533" t="s">
        <v>247</v>
      </c>
      <c r="MM3" s="533" t="s">
        <v>247</v>
      </c>
      <c r="MN3" s="533" t="s">
        <v>248</v>
      </c>
      <c r="MO3" s="533" t="s">
        <v>247</v>
      </c>
      <c r="MP3" s="533" t="s">
        <v>247</v>
      </c>
      <c r="MQ3" s="533" t="s">
        <v>247</v>
      </c>
      <c r="MR3" s="533" t="s">
        <v>247</v>
      </c>
      <c r="MS3" s="533" t="s">
        <v>247</v>
      </c>
      <c r="MT3" s="533" t="s">
        <v>247</v>
      </c>
      <c r="MU3" s="533" t="s">
        <v>247</v>
      </c>
      <c r="MV3" s="533" t="s">
        <v>247</v>
      </c>
      <c r="MW3" s="533" t="s">
        <v>247</v>
      </c>
      <c r="MX3" s="533" t="s">
        <v>247</v>
      </c>
      <c r="MY3" s="533" t="s">
        <v>247</v>
      </c>
      <c r="MZ3" s="533" t="s">
        <v>247</v>
      </c>
      <c r="NA3" s="533" t="s">
        <v>247</v>
      </c>
      <c r="NB3" s="533" t="s">
        <v>247</v>
      </c>
      <c r="NC3" s="533" t="s">
        <v>247</v>
      </c>
      <c r="ND3" s="533" t="s">
        <v>247</v>
      </c>
      <c r="NE3" s="533" t="s">
        <v>248</v>
      </c>
      <c r="NF3" s="533" t="s">
        <v>247</v>
      </c>
      <c r="NG3" s="533" t="s">
        <v>247</v>
      </c>
      <c r="NH3" s="533" t="s">
        <v>247</v>
      </c>
      <c r="NI3" s="533" t="s">
        <v>247</v>
      </c>
      <c r="NJ3" s="533" t="s">
        <v>247</v>
      </c>
      <c r="NK3" s="533" t="s">
        <v>247</v>
      </c>
      <c r="NL3" s="533" t="s">
        <v>247</v>
      </c>
      <c r="NM3" s="533" t="s">
        <v>247</v>
      </c>
      <c r="NN3" s="533" t="s">
        <v>247</v>
      </c>
      <c r="NO3" s="533" t="s">
        <v>248</v>
      </c>
      <c r="NP3" s="533" t="s">
        <v>247</v>
      </c>
      <c r="NQ3" s="533" t="s">
        <v>247</v>
      </c>
      <c r="NR3" s="533" t="s">
        <v>247</v>
      </c>
      <c r="NS3" s="533" t="s">
        <v>247</v>
      </c>
      <c r="NT3" s="533" t="s">
        <v>247</v>
      </c>
      <c r="NU3" s="533" t="s">
        <v>247</v>
      </c>
      <c r="NV3" s="533" t="s">
        <v>247</v>
      </c>
      <c r="NW3" s="533" t="s">
        <v>247</v>
      </c>
      <c r="NX3" s="533" t="s">
        <v>248</v>
      </c>
      <c r="NY3" s="533" t="s">
        <v>247</v>
      </c>
      <c r="NZ3" s="533" t="s">
        <v>247</v>
      </c>
      <c r="OA3" s="533" t="s">
        <v>247</v>
      </c>
      <c r="OB3" s="533" t="s">
        <v>247</v>
      </c>
      <c r="OC3" s="533" t="s">
        <v>247</v>
      </c>
      <c r="OD3" s="533" t="s">
        <v>247</v>
      </c>
      <c r="OE3" s="533" t="s">
        <v>247</v>
      </c>
      <c r="OF3" s="533" t="s">
        <v>247</v>
      </c>
      <c r="OG3" s="533" t="s">
        <v>247</v>
      </c>
      <c r="OH3" s="533" t="s">
        <v>247</v>
      </c>
      <c r="OI3" s="533" t="s">
        <v>247</v>
      </c>
      <c r="OJ3" s="533" t="s">
        <v>247</v>
      </c>
      <c r="OK3" s="533" t="s">
        <v>247</v>
      </c>
      <c r="OL3" s="533" t="s">
        <v>247</v>
      </c>
      <c r="OM3" s="533" t="s">
        <v>247</v>
      </c>
      <c r="ON3" s="533" t="s">
        <v>247</v>
      </c>
      <c r="OO3" s="533" t="s">
        <v>247</v>
      </c>
      <c r="OP3" s="533" t="s">
        <v>247</v>
      </c>
      <c r="OQ3" s="533" t="s">
        <v>247</v>
      </c>
      <c r="OR3" s="533" t="s">
        <v>248</v>
      </c>
      <c r="OS3" s="533" t="s">
        <v>247</v>
      </c>
      <c r="OT3" s="533" t="s">
        <v>247</v>
      </c>
      <c r="OU3" s="533" t="s">
        <v>247</v>
      </c>
      <c r="OV3" s="533" t="s">
        <v>247</v>
      </c>
      <c r="OW3" s="533" t="s">
        <v>247</v>
      </c>
      <c r="OX3" s="533" t="s">
        <v>247</v>
      </c>
      <c r="OY3" s="533" t="s">
        <v>247</v>
      </c>
      <c r="OZ3" s="533" t="s">
        <v>247</v>
      </c>
      <c r="PA3" s="533" t="s">
        <v>247</v>
      </c>
      <c r="PB3" s="533" t="s">
        <v>247</v>
      </c>
      <c r="PC3" s="533" t="s">
        <v>247</v>
      </c>
      <c r="PD3" s="533" t="s">
        <v>247</v>
      </c>
      <c r="PE3" s="533" t="s">
        <v>247</v>
      </c>
      <c r="PF3" s="533" t="s">
        <v>247</v>
      </c>
      <c r="PG3" s="533" t="s">
        <v>247</v>
      </c>
      <c r="PH3" s="533" t="s">
        <v>247</v>
      </c>
      <c r="PI3" s="533" t="s">
        <v>247</v>
      </c>
      <c r="PJ3" s="533" t="s">
        <v>247</v>
      </c>
      <c r="PK3" s="533" t="s">
        <v>247</v>
      </c>
      <c r="PL3" s="533" t="s">
        <v>247</v>
      </c>
      <c r="PM3" s="533" t="s">
        <v>247</v>
      </c>
      <c r="PN3" s="533" t="s">
        <v>247</v>
      </c>
      <c r="PO3" s="533" t="s">
        <v>247</v>
      </c>
      <c r="PP3" s="533" t="s">
        <v>247</v>
      </c>
      <c r="PQ3" s="533" t="s">
        <v>247</v>
      </c>
      <c r="PR3" s="533" t="s">
        <v>247</v>
      </c>
      <c r="PS3" s="533" t="s">
        <v>247</v>
      </c>
      <c r="PT3" s="533" t="s">
        <v>247</v>
      </c>
      <c r="PU3" s="533" t="s">
        <v>247</v>
      </c>
      <c r="PV3" s="533" t="s">
        <v>247</v>
      </c>
      <c r="PW3" s="533" t="s">
        <v>247</v>
      </c>
      <c r="PX3" s="533" t="s">
        <v>247</v>
      </c>
      <c r="PY3" s="533" t="s">
        <v>247</v>
      </c>
      <c r="PZ3" s="533" t="s">
        <v>247</v>
      </c>
      <c r="QA3" s="533" t="s">
        <v>247</v>
      </c>
      <c r="QB3" s="533" t="s">
        <v>247</v>
      </c>
      <c r="QC3" s="533" t="s">
        <v>247</v>
      </c>
      <c r="QD3" s="533" t="s">
        <v>247</v>
      </c>
      <c r="QE3" s="533" t="s">
        <v>247</v>
      </c>
      <c r="QF3" s="533" t="s">
        <v>247</v>
      </c>
      <c r="QG3" s="533" t="s">
        <v>247</v>
      </c>
      <c r="QH3" s="533" t="s">
        <v>247</v>
      </c>
      <c r="QI3" s="533" t="s">
        <v>247</v>
      </c>
      <c r="QJ3" s="533" t="s">
        <v>247</v>
      </c>
      <c r="QK3" s="533" t="s">
        <v>248</v>
      </c>
      <c r="QL3" s="533" t="s">
        <v>248</v>
      </c>
      <c r="QM3" s="533" t="s">
        <v>248</v>
      </c>
      <c r="QN3" s="533" t="s">
        <v>247</v>
      </c>
      <c r="QO3" s="533" t="s">
        <v>247</v>
      </c>
      <c r="QP3" s="533" t="s">
        <v>247</v>
      </c>
      <c r="QQ3" s="533" t="s">
        <v>247</v>
      </c>
      <c r="QR3" s="533" t="s">
        <v>247</v>
      </c>
      <c r="QS3" s="533" t="s">
        <v>247</v>
      </c>
      <c r="QT3" s="533" t="s">
        <v>247</v>
      </c>
      <c r="QU3" s="533" t="s">
        <v>247</v>
      </c>
      <c r="QV3" s="533" t="s">
        <v>247</v>
      </c>
      <c r="QW3" s="533" t="s">
        <v>247</v>
      </c>
      <c r="QX3" s="533" t="s">
        <v>247</v>
      </c>
      <c r="QY3" s="533" t="s">
        <v>247</v>
      </c>
      <c r="QZ3" s="533" t="s">
        <v>247</v>
      </c>
      <c r="RA3" s="533" t="s">
        <v>247</v>
      </c>
      <c r="RB3" s="533" t="s">
        <v>247</v>
      </c>
      <c r="RC3" s="533" t="s">
        <v>247</v>
      </c>
      <c r="RD3" s="533" t="s">
        <v>247</v>
      </c>
      <c r="RE3" s="533" t="s">
        <v>247</v>
      </c>
      <c r="RF3" s="533" t="s">
        <v>247</v>
      </c>
      <c r="RG3" s="533" t="s">
        <v>247</v>
      </c>
      <c r="RH3" s="533" t="s">
        <v>247</v>
      </c>
      <c r="RI3" s="533" t="s">
        <v>247</v>
      </c>
      <c r="RJ3" s="533" t="s">
        <v>247</v>
      </c>
      <c r="RK3" s="533" t="s">
        <v>247</v>
      </c>
      <c r="RL3" s="533" t="s">
        <v>247</v>
      </c>
      <c r="RM3" s="533" t="s">
        <v>247</v>
      </c>
      <c r="RN3" s="533" t="s">
        <v>247</v>
      </c>
      <c r="RO3" s="533" t="s">
        <v>247</v>
      </c>
      <c r="RP3" s="533" t="s">
        <v>247</v>
      </c>
      <c r="RQ3" s="533" t="s">
        <v>247</v>
      </c>
      <c r="RR3" s="533" t="s">
        <v>247</v>
      </c>
      <c r="RS3" s="533" t="s">
        <v>247</v>
      </c>
      <c r="RT3" s="533" t="s">
        <v>247</v>
      </c>
      <c r="RU3" s="533" t="s">
        <v>247</v>
      </c>
      <c r="RV3" s="533" t="s">
        <v>247</v>
      </c>
      <c r="RW3" s="533" t="s">
        <v>247</v>
      </c>
      <c r="RX3" s="533" t="s">
        <v>247</v>
      </c>
      <c r="RY3" s="533" t="s">
        <v>247</v>
      </c>
      <c r="RZ3" s="533" t="s">
        <v>247</v>
      </c>
      <c r="SA3" s="533" t="s">
        <v>247</v>
      </c>
      <c r="SB3" s="533" t="s">
        <v>247</v>
      </c>
      <c r="SC3" s="533" t="s">
        <v>247</v>
      </c>
      <c r="SD3" s="533" t="s">
        <v>247</v>
      </c>
      <c r="SE3" s="533" t="s">
        <v>247</v>
      </c>
      <c r="SF3" s="533" t="s">
        <v>247</v>
      </c>
      <c r="SG3" s="533" t="s">
        <v>247</v>
      </c>
      <c r="SH3" s="533" t="s">
        <v>247</v>
      </c>
      <c r="SI3" s="533" t="s">
        <v>247</v>
      </c>
      <c r="SJ3" s="533" t="s">
        <v>247</v>
      </c>
      <c r="SK3" s="533" t="s">
        <v>247</v>
      </c>
      <c r="SL3" s="533" t="s">
        <v>247</v>
      </c>
      <c r="SM3" s="533" t="s">
        <v>247</v>
      </c>
      <c r="SN3" s="533" t="s">
        <v>247</v>
      </c>
      <c r="SO3" s="533" t="s">
        <v>247</v>
      </c>
      <c r="SP3" s="533" t="s">
        <v>247</v>
      </c>
      <c r="SQ3" s="533" t="s">
        <v>247</v>
      </c>
      <c r="SR3" s="533" t="s">
        <v>247</v>
      </c>
      <c r="SS3" s="533" t="s">
        <v>247</v>
      </c>
      <c r="ST3" s="533" t="s">
        <v>247</v>
      </c>
      <c r="SU3" s="533" t="s">
        <v>247</v>
      </c>
      <c r="SV3" s="533" t="s">
        <v>247</v>
      </c>
      <c r="SW3" s="533" t="s">
        <v>247</v>
      </c>
      <c r="SX3" s="533" t="s">
        <v>247</v>
      </c>
      <c r="SY3" s="533" t="s">
        <v>247</v>
      </c>
      <c r="SZ3" s="533" t="s">
        <v>247</v>
      </c>
      <c r="TA3" s="533" t="s">
        <v>247</v>
      </c>
    </row>
    <row r="4" spans="1:521" x14ac:dyDescent="0.25">
      <c r="A4" s="533" t="s">
        <v>249</v>
      </c>
      <c r="B4" s="533">
        <v>0</v>
      </c>
      <c r="C4" s="533">
        <v>5</v>
      </c>
      <c r="D4" s="533">
        <v>3</v>
      </c>
      <c r="E4" s="533">
        <v>1</v>
      </c>
      <c r="F4" s="533">
        <v>4</v>
      </c>
      <c r="G4" s="533">
        <v>0</v>
      </c>
      <c r="H4" s="533">
        <v>2</v>
      </c>
      <c r="I4" s="533">
        <v>1</v>
      </c>
      <c r="J4" s="533">
        <v>4</v>
      </c>
      <c r="K4" s="533">
        <v>0</v>
      </c>
      <c r="L4" s="533">
        <v>21</v>
      </c>
      <c r="M4" s="533">
        <v>1</v>
      </c>
      <c r="N4" s="533">
        <v>1</v>
      </c>
      <c r="O4" s="533">
        <v>2</v>
      </c>
      <c r="P4" s="533">
        <v>0</v>
      </c>
      <c r="Q4" s="533">
        <v>1</v>
      </c>
      <c r="R4" s="533">
        <v>1</v>
      </c>
      <c r="S4" s="533">
        <v>1</v>
      </c>
      <c r="T4" s="533">
        <v>5</v>
      </c>
      <c r="U4" s="533">
        <v>12</v>
      </c>
      <c r="V4" s="533">
        <v>7</v>
      </c>
      <c r="W4" s="533">
        <v>1</v>
      </c>
      <c r="X4" s="533">
        <v>6</v>
      </c>
      <c r="Y4" s="533">
        <v>2</v>
      </c>
      <c r="Z4" s="533">
        <v>1</v>
      </c>
      <c r="AA4" s="533">
        <v>2</v>
      </c>
      <c r="AB4" s="533">
        <v>2</v>
      </c>
      <c r="AC4" s="533">
        <v>1</v>
      </c>
      <c r="AD4" s="533">
        <v>2</v>
      </c>
      <c r="AF4" s="533">
        <v>4</v>
      </c>
      <c r="AH4" s="533">
        <v>1</v>
      </c>
      <c r="AJ4" s="533">
        <v>7</v>
      </c>
      <c r="AK4" s="533">
        <v>1</v>
      </c>
      <c r="AL4" s="533">
        <v>1</v>
      </c>
      <c r="AM4" s="533">
        <v>4</v>
      </c>
      <c r="AN4" s="533">
        <v>30</v>
      </c>
      <c r="AO4" s="533">
        <v>1</v>
      </c>
      <c r="AP4" s="533">
        <v>1</v>
      </c>
      <c r="AQ4" s="533">
        <v>2</v>
      </c>
      <c r="AR4" s="533">
        <v>1</v>
      </c>
      <c r="AS4" s="533">
        <v>1</v>
      </c>
      <c r="AT4" s="533">
        <v>4</v>
      </c>
      <c r="AU4" s="533">
        <v>8</v>
      </c>
      <c r="AV4" s="533">
        <v>1</v>
      </c>
      <c r="AX4" s="533">
        <v>2</v>
      </c>
      <c r="AY4" s="533">
        <v>4</v>
      </c>
      <c r="AZ4" s="533">
        <v>1</v>
      </c>
      <c r="BA4" s="533">
        <v>28</v>
      </c>
      <c r="BB4" s="533">
        <v>1</v>
      </c>
      <c r="BC4" s="533">
        <v>3</v>
      </c>
      <c r="BD4" s="533">
        <v>5</v>
      </c>
      <c r="BE4" s="533">
        <v>1</v>
      </c>
      <c r="BF4" s="533">
        <v>1</v>
      </c>
      <c r="BG4" s="533">
        <v>21</v>
      </c>
      <c r="BH4" s="533">
        <v>1</v>
      </c>
      <c r="BI4" s="533">
        <v>2</v>
      </c>
      <c r="BJ4" s="533">
        <v>4</v>
      </c>
      <c r="BK4" s="533">
        <v>1</v>
      </c>
      <c r="BL4" s="533">
        <v>1</v>
      </c>
      <c r="BM4" s="533">
        <v>2</v>
      </c>
      <c r="BN4" s="533">
        <v>2</v>
      </c>
      <c r="BO4" s="533">
        <v>5</v>
      </c>
      <c r="BP4" s="533">
        <v>3</v>
      </c>
      <c r="BQ4" s="533">
        <v>1</v>
      </c>
      <c r="BR4" s="533">
        <v>1</v>
      </c>
      <c r="BS4" s="533">
        <v>1</v>
      </c>
      <c r="BT4" s="533">
        <v>2</v>
      </c>
      <c r="BU4" s="533">
        <v>1</v>
      </c>
      <c r="BV4" s="533">
        <v>1</v>
      </c>
      <c r="BW4" s="533">
        <v>1</v>
      </c>
      <c r="BX4" s="533">
        <v>2</v>
      </c>
      <c r="BY4" s="533">
        <v>1</v>
      </c>
      <c r="BZ4" s="533">
        <v>1</v>
      </c>
      <c r="CA4" s="533">
        <v>1</v>
      </c>
      <c r="CB4" s="533">
        <v>3</v>
      </c>
      <c r="CC4" s="533">
        <v>7</v>
      </c>
      <c r="CD4" s="533">
        <v>1</v>
      </c>
      <c r="CE4" s="533">
        <v>1</v>
      </c>
      <c r="CF4" s="533">
        <v>1</v>
      </c>
      <c r="CG4" s="533">
        <v>3</v>
      </c>
      <c r="CH4" s="533">
        <v>1</v>
      </c>
      <c r="CI4" s="533">
        <v>1</v>
      </c>
      <c r="CJ4" s="533">
        <v>4</v>
      </c>
      <c r="CK4" s="533">
        <v>2</v>
      </c>
      <c r="CL4" s="533">
        <v>2</v>
      </c>
      <c r="CN4" s="533">
        <v>1</v>
      </c>
      <c r="CO4" s="533">
        <v>7</v>
      </c>
      <c r="CP4" s="533">
        <v>1</v>
      </c>
      <c r="CQ4" s="533">
        <v>2</v>
      </c>
      <c r="CR4" s="533">
        <v>1</v>
      </c>
      <c r="CS4" s="533">
        <v>1</v>
      </c>
      <c r="CT4" s="533">
        <v>2</v>
      </c>
      <c r="CU4" s="533">
        <v>4</v>
      </c>
      <c r="CV4" s="533">
        <v>1</v>
      </c>
      <c r="CW4" s="533">
        <v>1</v>
      </c>
      <c r="CX4" s="533">
        <v>28</v>
      </c>
      <c r="CY4" s="533">
        <v>1</v>
      </c>
      <c r="CZ4" s="533">
        <v>2</v>
      </c>
      <c r="DA4" s="533">
        <v>1</v>
      </c>
      <c r="DB4" s="533">
        <v>1</v>
      </c>
      <c r="DC4" s="533">
        <v>1</v>
      </c>
      <c r="DD4" s="533">
        <v>1</v>
      </c>
      <c r="DE4" s="533">
        <v>5</v>
      </c>
      <c r="DF4" s="533">
        <v>3</v>
      </c>
      <c r="DG4" s="533">
        <v>1</v>
      </c>
      <c r="DH4" s="533">
        <v>2</v>
      </c>
      <c r="DJ4" s="533">
        <v>1</v>
      </c>
      <c r="DK4" s="533">
        <v>1</v>
      </c>
      <c r="DL4" s="533">
        <v>1</v>
      </c>
      <c r="DM4" s="533">
        <v>1</v>
      </c>
      <c r="DN4" s="533">
        <v>1</v>
      </c>
      <c r="DO4" s="533">
        <v>1</v>
      </c>
      <c r="DP4" s="533">
        <v>2</v>
      </c>
      <c r="DQ4" s="533">
        <v>7</v>
      </c>
      <c r="DR4" s="533">
        <v>1</v>
      </c>
      <c r="DS4" s="533">
        <v>1</v>
      </c>
      <c r="DT4" s="533">
        <v>2</v>
      </c>
      <c r="DU4" s="533">
        <v>1</v>
      </c>
      <c r="DV4" s="533">
        <v>1</v>
      </c>
      <c r="DW4" s="533">
        <v>3</v>
      </c>
      <c r="DX4" s="533">
        <v>1</v>
      </c>
      <c r="DY4" s="533">
        <v>34</v>
      </c>
      <c r="DZ4" s="533">
        <v>1</v>
      </c>
      <c r="EB4" s="533">
        <v>1</v>
      </c>
      <c r="EC4" s="533">
        <v>1</v>
      </c>
      <c r="ED4" s="533">
        <v>154</v>
      </c>
      <c r="EE4" s="533">
        <v>1</v>
      </c>
      <c r="EF4" s="533">
        <v>4</v>
      </c>
      <c r="EG4" s="533">
        <v>1</v>
      </c>
      <c r="EH4" s="533">
        <v>4</v>
      </c>
      <c r="EI4" s="533">
        <v>3</v>
      </c>
      <c r="EJ4" s="533">
        <v>1</v>
      </c>
      <c r="EK4" s="533">
        <v>1</v>
      </c>
      <c r="EL4" s="533">
        <v>36</v>
      </c>
      <c r="EM4" s="533">
        <v>5</v>
      </c>
      <c r="EN4" s="533">
        <v>1</v>
      </c>
      <c r="EO4" s="533">
        <v>2</v>
      </c>
      <c r="EP4" s="533">
        <v>1</v>
      </c>
      <c r="EQ4" s="533">
        <v>1</v>
      </c>
      <c r="ER4" s="533">
        <v>1</v>
      </c>
      <c r="ES4" s="533">
        <v>2</v>
      </c>
      <c r="ET4" s="533">
        <v>2</v>
      </c>
      <c r="EU4" s="533">
        <v>1</v>
      </c>
      <c r="EV4" s="533">
        <v>1</v>
      </c>
      <c r="EW4" s="533">
        <v>2</v>
      </c>
      <c r="EY4" s="533">
        <v>1</v>
      </c>
      <c r="EZ4" s="533">
        <v>1</v>
      </c>
      <c r="FA4" s="533">
        <v>1</v>
      </c>
      <c r="FB4" s="533">
        <v>1</v>
      </c>
      <c r="FC4" s="533">
        <v>1</v>
      </c>
      <c r="FD4" s="533">
        <v>1</v>
      </c>
      <c r="FE4" s="533">
        <v>2</v>
      </c>
      <c r="FF4" s="533">
        <v>2</v>
      </c>
      <c r="FG4" s="533">
        <v>2</v>
      </c>
      <c r="FH4" s="533">
        <v>2</v>
      </c>
      <c r="FI4" s="533">
        <v>1</v>
      </c>
      <c r="FJ4" s="533">
        <v>1</v>
      </c>
      <c r="FK4" s="533">
        <v>1</v>
      </c>
      <c r="FL4" s="533">
        <v>2</v>
      </c>
      <c r="FM4" s="533">
        <v>1</v>
      </c>
      <c r="FN4" s="533">
        <v>2</v>
      </c>
      <c r="FO4" s="533">
        <v>1</v>
      </c>
      <c r="FP4" s="533">
        <v>2</v>
      </c>
      <c r="FQ4" s="533">
        <v>1</v>
      </c>
      <c r="FR4" s="533">
        <v>2</v>
      </c>
      <c r="FS4" s="533">
        <v>1</v>
      </c>
      <c r="FT4" s="533">
        <v>1</v>
      </c>
      <c r="FU4" s="533">
        <v>2</v>
      </c>
      <c r="FV4" s="533">
        <v>3</v>
      </c>
      <c r="FW4" s="533">
        <v>1</v>
      </c>
      <c r="FX4" s="533">
        <v>4</v>
      </c>
      <c r="FY4" s="533">
        <v>1</v>
      </c>
      <c r="FZ4" s="533">
        <v>5</v>
      </c>
      <c r="GA4" s="533">
        <v>2</v>
      </c>
      <c r="GB4" s="533">
        <v>1</v>
      </c>
      <c r="GC4" s="533">
        <v>1</v>
      </c>
      <c r="GD4" s="533">
        <v>1</v>
      </c>
      <c r="GE4" s="533">
        <v>1</v>
      </c>
      <c r="GF4" s="533">
        <v>1</v>
      </c>
      <c r="GG4" s="533">
        <v>1</v>
      </c>
      <c r="GH4" s="533">
        <v>4</v>
      </c>
      <c r="GK4" s="533">
        <v>1</v>
      </c>
      <c r="GL4" s="533">
        <v>1</v>
      </c>
      <c r="GM4" s="533">
        <v>1</v>
      </c>
      <c r="GN4" s="533">
        <v>1</v>
      </c>
      <c r="GO4" s="533">
        <v>1</v>
      </c>
      <c r="GP4" s="533">
        <v>1</v>
      </c>
      <c r="GQ4" s="533">
        <v>1</v>
      </c>
      <c r="GR4" s="533">
        <v>3</v>
      </c>
      <c r="GS4" s="533">
        <v>1</v>
      </c>
      <c r="GT4" s="533">
        <v>1</v>
      </c>
      <c r="GU4" s="533">
        <v>3</v>
      </c>
      <c r="GV4" s="533">
        <v>3</v>
      </c>
      <c r="GW4" s="533">
        <v>1</v>
      </c>
      <c r="GX4" s="533">
        <v>1</v>
      </c>
      <c r="GY4" s="533">
        <v>4</v>
      </c>
      <c r="GZ4" s="533">
        <v>5</v>
      </c>
      <c r="HA4" s="533">
        <v>1</v>
      </c>
      <c r="HC4" s="533">
        <v>1</v>
      </c>
      <c r="HD4" s="533">
        <v>180</v>
      </c>
      <c r="HE4" s="533">
        <v>1</v>
      </c>
      <c r="HF4" s="533">
        <v>2</v>
      </c>
      <c r="HG4" s="533">
        <v>1</v>
      </c>
      <c r="HH4" s="533">
        <v>1</v>
      </c>
      <c r="HI4" s="533">
        <v>1</v>
      </c>
      <c r="HJ4" s="533">
        <v>1</v>
      </c>
      <c r="HK4" s="533">
        <v>1</v>
      </c>
      <c r="HL4" s="533">
        <v>1</v>
      </c>
      <c r="HM4" s="533">
        <v>17</v>
      </c>
      <c r="HN4" s="533">
        <v>1</v>
      </c>
      <c r="HO4" s="533">
        <v>1</v>
      </c>
      <c r="HP4" s="533">
        <v>3</v>
      </c>
      <c r="HQ4" s="533">
        <v>2</v>
      </c>
      <c r="HR4" s="533">
        <v>2</v>
      </c>
      <c r="HS4" s="533">
        <v>1</v>
      </c>
      <c r="HT4" s="533">
        <v>1</v>
      </c>
      <c r="HU4" s="533">
        <v>1</v>
      </c>
      <c r="HV4" s="533">
        <v>2</v>
      </c>
      <c r="HW4" s="533">
        <v>1</v>
      </c>
      <c r="HX4" s="533">
        <v>6</v>
      </c>
      <c r="HY4" s="533">
        <v>2</v>
      </c>
      <c r="HZ4" s="533">
        <v>2</v>
      </c>
      <c r="IA4" s="533">
        <v>2</v>
      </c>
      <c r="IB4" s="533">
        <v>1</v>
      </c>
      <c r="IC4" s="533">
        <v>2</v>
      </c>
      <c r="ID4" s="533">
        <v>1</v>
      </c>
      <c r="IE4" s="533">
        <v>3</v>
      </c>
      <c r="IF4" s="533">
        <v>1</v>
      </c>
      <c r="IG4" s="533">
        <v>2</v>
      </c>
      <c r="IH4" s="533">
        <v>1</v>
      </c>
      <c r="II4" s="533">
        <v>3</v>
      </c>
      <c r="IJ4" s="533">
        <v>2</v>
      </c>
      <c r="IK4" s="533">
        <v>1</v>
      </c>
      <c r="IL4" s="533">
        <v>1</v>
      </c>
      <c r="IM4" s="533">
        <v>3</v>
      </c>
      <c r="IN4" s="533">
        <v>7</v>
      </c>
      <c r="IO4" s="533">
        <v>1</v>
      </c>
      <c r="IP4" s="533">
        <v>1</v>
      </c>
      <c r="IQ4" s="533">
        <v>1</v>
      </c>
      <c r="IR4" s="533">
        <v>1</v>
      </c>
      <c r="IS4" s="533">
        <v>23</v>
      </c>
      <c r="IT4" s="533">
        <v>2</v>
      </c>
      <c r="IU4" s="533">
        <v>1</v>
      </c>
      <c r="IV4" s="533">
        <v>1</v>
      </c>
      <c r="IW4" s="533">
        <v>2</v>
      </c>
      <c r="IX4" s="533">
        <v>2</v>
      </c>
      <c r="IY4" s="533">
        <v>1</v>
      </c>
      <c r="IZ4" s="533">
        <v>1</v>
      </c>
      <c r="JA4" s="533">
        <v>3</v>
      </c>
      <c r="JB4" s="533">
        <v>27</v>
      </c>
      <c r="JC4" s="533">
        <v>4</v>
      </c>
      <c r="JD4" s="533">
        <v>1</v>
      </c>
      <c r="JF4" s="533">
        <v>1</v>
      </c>
      <c r="JH4" s="533">
        <v>1</v>
      </c>
      <c r="JI4" s="533">
        <v>1</v>
      </c>
      <c r="JJ4" s="533">
        <v>2</v>
      </c>
      <c r="JL4" s="533">
        <v>1</v>
      </c>
      <c r="JM4" s="533">
        <v>2</v>
      </c>
      <c r="JN4" s="533">
        <v>1</v>
      </c>
      <c r="JO4" s="533">
        <v>1</v>
      </c>
      <c r="JP4" s="533">
        <v>1</v>
      </c>
      <c r="JQ4" s="533">
        <v>1</v>
      </c>
      <c r="JR4" s="533">
        <v>1</v>
      </c>
      <c r="JS4" s="533">
        <v>2</v>
      </c>
      <c r="JT4" s="533">
        <v>1</v>
      </c>
      <c r="JU4" s="533">
        <v>1</v>
      </c>
      <c r="JV4" s="533">
        <v>1</v>
      </c>
      <c r="JW4" s="533">
        <v>2</v>
      </c>
      <c r="JX4" s="533">
        <v>10</v>
      </c>
      <c r="JY4" s="533">
        <v>1</v>
      </c>
      <c r="JZ4" s="533">
        <v>1463</v>
      </c>
      <c r="KA4" s="533">
        <v>1</v>
      </c>
      <c r="KB4" s="533">
        <v>1</v>
      </c>
      <c r="KC4" s="533">
        <v>38</v>
      </c>
      <c r="KD4" s="533">
        <v>3</v>
      </c>
      <c r="KE4" s="533">
        <v>1</v>
      </c>
      <c r="KF4" s="533">
        <v>1</v>
      </c>
      <c r="KG4" s="533">
        <v>1</v>
      </c>
      <c r="KH4" s="533">
        <v>8</v>
      </c>
      <c r="KI4" s="533">
        <v>5</v>
      </c>
      <c r="KJ4" s="533">
        <v>1</v>
      </c>
      <c r="KK4" s="533">
        <v>20</v>
      </c>
      <c r="KL4" s="533">
        <v>1</v>
      </c>
      <c r="KM4" s="533">
        <v>1</v>
      </c>
      <c r="KN4" s="533">
        <v>1</v>
      </c>
      <c r="KO4" s="533">
        <v>1</v>
      </c>
      <c r="KP4" s="533">
        <v>1</v>
      </c>
      <c r="KQ4" s="533">
        <v>1</v>
      </c>
      <c r="KR4" s="533">
        <v>6</v>
      </c>
      <c r="KS4" s="533">
        <v>1</v>
      </c>
      <c r="KT4" s="533">
        <v>2</v>
      </c>
      <c r="KW4" s="533">
        <v>2</v>
      </c>
      <c r="KX4" s="533">
        <v>1</v>
      </c>
      <c r="KY4" s="533">
        <v>1</v>
      </c>
      <c r="KZ4" s="533">
        <v>1</v>
      </c>
      <c r="LA4" s="533">
        <v>1</v>
      </c>
      <c r="LB4" s="533">
        <v>1</v>
      </c>
      <c r="LC4" s="533">
        <v>2</v>
      </c>
      <c r="LD4" s="533">
        <v>1</v>
      </c>
      <c r="LE4" s="533">
        <v>1</v>
      </c>
      <c r="LF4" s="533">
        <v>1</v>
      </c>
      <c r="LG4" s="533">
        <v>1</v>
      </c>
      <c r="LH4" s="533">
        <v>2</v>
      </c>
      <c r="LI4" s="533">
        <v>3</v>
      </c>
      <c r="LJ4" s="533">
        <v>3</v>
      </c>
      <c r="LK4" s="533">
        <v>2</v>
      </c>
      <c r="LL4" s="533">
        <v>1</v>
      </c>
      <c r="LN4" s="533">
        <v>2</v>
      </c>
      <c r="LO4" s="533">
        <v>2</v>
      </c>
      <c r="LP4" s="533">
        <v>1</v>
      </c>
      <c r="LQ4" s="533">
        <v>1</v>
      </c>
      <c r="LS4" s="533">
        <v>1</v>
      </c>
      <c r="LT4" s="533">
        <v>4</v>
      </c>
      <c r="LU4" s="533">
        <v>2</v>
      </c>
      <c r="LV4" s="533">
        <v>1</v>
      </c>
      <c r="LW4" s="533">
        <v>1</v>
      </c>
      <c r="LX4" s="533">
        <v>5</v>
      </c>
      <c r="LY4" s="533">
        <v>7</v>
      </c>
      <c r="LZ4" s="533">
        <v>1</v>
      </c>
      <c r="MC4" s="533">
        <v>1</v>
      </c>
      <c r="MD4" s="533">
        <v>1</v>
      </c>
      <c r="ME4" s="533">
        <v>1</v>
      </c>
      <c r="MF4" s="533">
        <v>1</v>
      </c>
      <c r="MH4" s="533">
        <v>1</v>
      </c>
      <c r="MI4" s="533">
        <v>1</v>
      </c>
      <c r="MJ4" s="533">
        <v>2</v>
      </c>
      <c r="ML4" s="533">
        <v>1</v>
      </c>
      <c r="MM4" s="533">
        <v>2</v>
      </c>
      <c r="MO4" s="533">
        <v>1</v>
      </c>
      <c r="MP4" s="533">
        <v>3</v>
      </c>
      <c r="MQ4" s="533">
        <v>4</v>
      </c>
      <c r="MR4" s="533">
        <v>1</v>
      </c>
      <c r="MS4" s="533">
        <v>2</v>
      </c>
      <c r="MT4" s="533">
        <v>1</v>
      </c>
      <c r="MU4" s="533">
        <v>1</v>
      </c>
      <c r="MV4" s="533">
        <v>1</v>
      </c>
      <c r="MW4" s="533">
        <v>1</v>
      </c>
      <c r="MX4" s="533">
        <v>2</v>
      </c>
      <c r="MY4" s="533">
        <v>3</v>
      </c>
      <c r="MZ4" s="533">
        <v>1</v>
      </c>
      <c r="NA4" s="533">
        <v>2</v>
      </c>
      <c r="NB4" s="533">
        <v>141</v>
      </c>
      <c r="NC4" s="533">
        <v>2</v>
      </c>
      <c r="ND4" s="533">
        <v>1</v>
      </c>
      <c r="NF4" s="533">
        <v>1</v>
      </c>
      <c r="NG4" s="533">
        <v>2</v>
      </c>
      <c r="NH4" s="533">
        <v>77</v>
      </c>
      <c r="NI4" s="533">
        <v>7</v>
      </c>
      <c r="NJ4" s="533">
        <v>1</v>
      </c>
      <c r="NK4" s="533">
        <v>18</v>
      </c>
      <c r="NL4" s="533">
        <v>2</v>
      </c>
      <c r="NM4" s="533">
        <v>2</v>
      </c>
      <c r="NN4" s="533">
        <v>2</v>
      </c>
      <c r="NP4" s="533">
        <v>2</v>
      </c>
      <c r="NQ4" s="533">
        <v>10</v>
      </c>
      <c r="NR4" s="533">
        <v>1</v>
      </c>
      <c r="NS4" s="533">
        <v>1</v>
      </c>
      <c r="NT4" s="533">
        <v>9</v>
      </c>
      <c r="NU4" s="533">
        <v>1</v>
      </c>
      <c r="NV4" s="533">
        <v>1</v>
      </c>
      <c r="NW4" s="533">
        <v>1</v>
      </c>
      <c r="NY4" s="533">
        <v>1</v>
      </c>
      <c r="NZ4" s="533">
        <v>1</v>
      </c>
      <c r="OA4" s="533">
        <v>1</v>
      </c>
      <c r="OB4" s="533">
        <v>5</v>
      </c>
      <c r="OC4" s="533">
        <v>1</v>
      </c>
      <c r="OD4" s="533">
        <v>1</v>
      </c>
      <c r="OE4" s="533">
        <v>1</v>
      </c>
      <c r="OF4" s="533">
        <v>3</v>
      </c>
      <c r="OG4" s="533">
        <v>1</v>
      </c>
      <c r="OH4" s="533">
        <v>1</v>
      </c>
      <c r="OI4" s="533">
        <v>4</v>
      </c>
      <c r="OJ4" s="533">
        <v>3</v>
      </c>
      <c r="OK4" s="533">
        <v>26</v>
      </c>
      <c r="OL4" s="533">
        <v>1</v>
      </c>
      <c r="OM4" s="533">
        <v>2907</v>
      </c>
      <c r="ON4" s="533">
        <v>1</v>
      </c>
      <c r="OO4" s="533">
        <v>13</v>
      </c>
      <c r="OP4" s="533">
        <v>1</v>
      </c>
      <c r="OQ4" s="533">
        <v>1</v>
      </c>
      <c r="OS4" s="533">
        <v>1</v>
      </c>
      <c r="OT4" s="533">
        <v>4</v>
      </c>
      <c r="OU4" s="533">
        <v>2</v>
      </c>
      <c r="OV4" s="533">
        <v>1360</v>
      </c>
      <c r="OW4" s="533">
        <v>1</v>
      </c>
      <c r="OX4" s="533">
        <v>66</v>
      </c>
      <c r="OY4" s="533">
        <v>8</v>
      </c>
      <c r="OZ4" s="533">
        <v>1</v>
      </c>
      <c r="PA4" s="533">
        <v>2</v>
      </c>
      <c r="PB4" s="533">
        <v>3</v>
      </c>
      <c r="PC4" s="533">
        <v>10</v>
      </c>
      <c r="PD4" s="533">
        <v>1</v>
      </c>
      <c r="PE4" s="533">
        <v>10</v>
      </c>
      <c r="PF4" s="533">
        <v>1</v>
      </c>
      <c r="PG4" s="533">
        <v>1</v>
      </c>
      <c r="PH4" s="533">
        <v>1</v>
      </c>
      <c r="PI4" s="533">
        <v>1</v>
      </c>
      <c r="PJ4" s="533">
        <v>1</v>
      </c>
      <c r="PK4" s="533">
        <v>1</v>
      </c>
      <c r="PL4" s="533">
        <v>1</v>
      </c>
      <c r="PM4" s="533">
        <v>2</v>
      </c>
      <c r="PN4" s="533">
        <v>26</v>
      </c>
      <c r="PO4" s="533">
        <v>2</v>
      </c>
      <c r="PP4" s="533">
        <v>2</v>
      </c>
      <c r="PQ4" s="533">
        <v>4</v>
      </c>
      <c r="PR4" s="533">
        <v>2</v>
      </c>
      <c r="PS4" s="533">
        <v>1</v>
      </c>
      <c r="PT4" s="533">
        <v>1</v>
      </c>
      <c r="PU4" s="533">
        <v>9</v>
      </c>
      <c r="PV4" s="533">
        <v>1</v>
      </c>
      <c r="PW4" s="533">
        <v>3</v>
      </c>
      <c r="PX4" s="533">
        <v>1</v>
      </c>
      <c r="PY4" s="533">
        <v>1</v>
      </c>
      <c r="PZ4" s="533">
        <v>73</v>
      </c>
      <c r="QA4" s="533">
        <v>1</v>
      </c>
      <c r="QB4" s="533">
        <v>1</v>
      </c>
      <c r="QC4" s="533">
        <v>1</v>
      </c>
      <c r="QD4" s="533">
        <v>2</v>
      </c>
      <c r="QE4" s="533">
        <v>2</v>
      </c>
      <c r="QF4" s="533">
        <v>17</v>
      </c>
      <c r="QG4" s="533">
        <v>1</v>
      </c>
      <c r="QH4" s="533">
        <v>116</v>
      </c>
      <c r="QI4" s="533">
        <v>4</v>
      </c>
      <c r="QJ4" s="533">
        <v>1</v>
      </c>
      <c r="QN4" s="533">
        <v>1</v>
      </c>
      <c r="QO4" s="533">
        <v>1</v>
      </c>
      <c r="QP4" s="533">
        <v>1</v>
      </c>
      <c r="QQ4" s="533">
        <v>13</v>
      </c>
      <c r="QR4" s="533">
        <v>1</v>
      </c>
      <c r="QS4" s="533">
        <v>1</v>
      </c>
      <c r="QT4" s="533">
        <v>1</v>
      </c>
      <c r="QU4" s="533">
        <v>1</v>
      </c>
      <c r="QV4" s="533">
        <v>1</v>
      </c>
      <c r="QW4" s="533">
        <v>1</v>
      </c>
      <c r="QX4" s="533">
        <v>1</v>
      </c>
      <c r="QY4" s="533">
        <v>3</v>
      </c>
      <c r="QZ4" s="533">
        <v>1</v>
      </c>
      <c r="RA4" s="533">
        <v>1</v>
      </c>
      <c r="RB4" s="533">
        <v>1</v>
      </c>
      <c r="RC4" s="533">
        <v>4</v>
      </c>
      <c r="RD4" s="533">
        <v>1</v>
      </c>
      <c r="RE4" s="533">
        <v>5</v>
      </c>
      <c r="RF4" s="533">
        <v>3</v>
      </c>
      <c r="RG4" s="533">
        <v>13</v>
      </c>
      <c r="RH4" s="533">
        <v>1</v>
      </c>
      <c r="RI4" s="533">
        <v>2</v>
      </c>
      <c r="RJ4" s="533">
        <v>2</v>
      </c>
      <c r="RK4" s="533">
        <v>1</v>
      </c>
      <c r="RL4" s="533">
        <v>1</v>
      </c>
      <c r="RM4" s="533">
        <v>1</v>
      </c>
      <c r="RN4" s="533">
        <v>1</v>
      </c>
      <c r="RO4" s="533">
        <v>1</v>
      </c>
      <c r="RP4" s="533">
        <v>5</v>
      </c>
      <c r="RQ4" s="533">
        <v>2</v>
      </c>
      <c r="RR4" s="533">
        <v>1</v>
      </c>
      <c r="RS4" s="533">
        <v>1</v>
      </c>
      <c r="RT4" s="533">
        <v>19</v>
      </c>
      <c r="RU4" s="533">
        <v>5</v>
      </c>
      <c r="RV4" s="533">
        <v>3</v>
      </c>
      <c r="RW4" s="533">
        <v>1</v>
      </c>
      <c r="RX4" s="533">
        <v>1</v>
      </c>
      <c r="RY4" s="533">
        <v>2</v>
      </c>
      <c r="RZ4" s="533">
        <v>72</v>
      </c>
      <c r="SA4" s="533">
        <v>54</v>
      </c>
      <c r="SB4" s="533">
        <v>5</v>
      </c>
      <c r="SC4" s="533">
        <v>4</v>
      </c>
      <c r="SD4" s="533">
        <v>4</v>
      </c>
      <c r="SE4" s="533">
        <v>3</v>
      </c>
      <c r="SF4" s="533">
        <v>13</v>
      </c>
      <c r="SG4" s="533">
        <v>13</v>
      </c>
      <c r="SH4" s="533">
        <v>4</v>
      </c>
      <c r="SI4" s="533">
        <v>4</v>
      </c>
      <c r="SJ4" s="533">
        <v>3</v>
      </c>
      <c r="SK4" s="533">
        <v>3</v>
      </c>
      <c r="SL4" s="533">
        <v>6</v>
      </c>
      <c r="SM4" s="533">
        <v>1</v>
      </c>
      <c r="SN4" s="533">
        <v>765</v>
      </c>
      <c r="SO4" s="533">
        <v>645</v>
      </c>
      <c r="SP4" s="533">
        <v>1762</v>
      </c>
      <c r="SQ4" s="533">
        <v>3617</v>
      </c>
      <c r="SR4" s="533">
        <v>2128</v>
      </c>
      <c r="SS4" s="533">
        <v>331</v>
      </c>
      <c r="ST4" s="533">
        <v>1492</v>
      </c>
      <c r="SU4" s="533">
        <v>1080</v>
      </c>
      <c r="SV4" s="533">
        <v>1775</v>
      </c>
      <c r="SW4" s="533">
        <v>2373</v>
      </c>
      <c r="SX4" s="533">
        <v>3567</v>
      </c>
      <c r="SY4" s="533">
        <v>979</v>
      </c>
      <c r="SZ4" s="533">
        <v>2</v>
      </c>
      <c r="TA4" s="533">
        <v>2</v>
      </c>
    </row>
    <row r="5" spans="1:521" x14ac:dyDescent="0.25">
      <c r="A5" s="533" t="s">
        <v>250</v>
      </c>
      <c r="B5" s="533">
        <v>7.25</v>
      </c>
      <c r="C5" s="533">
        <v>12</v>
      </c>
      <c r="D5" s="533">
        <v>13.75</v>
      </c>
      <c r="E5" s="533">
        <v>10.25</v>
      </c>
      <c r="F5" s="533">
        <v>20.25</v>
      </c>
      <c r="G5" s="533">
        <v>6</v>
      </c>
      <c r="H5" s="533">
        <v>7.75</v>
      </c>
      <c r="I5" s="533">
        <v>20.25</v>
      </c>
      <c r="J5" s="533">
        <v>16</v>
      </c>
      <c r="K5" s="533">
        <v>13.5</v>
      </c>
      <c r="L5" s="533">
        <v>31</v>
      </c>
      <c r="M5" s="533">
        <v>10.5</v>
      </c>
      <c r="N5" s="533">
        <v>18</v>
      </c>
      <c r="O5" s="533">
        <v>6.75</v>
      </c>
      <c r="P5" s="533">
        <v>12.5</v>
      </c>
      <c r="Q5" s="533">
        <v>36.5</v>
      </c>
      <c r="R5" s="533">
        <v>8.25</v>
      </c>
      <c r="S5" s="533">
        <v>14.5</v>
      </c>
      <c r="T5" s="533">
        <v>17.5</v>
      </c>
      <c r="U5" s="533">
        <v>27</v>
      </c>
      <c r="V5" s="533">
        <v>21.25</v>
      </c>
      <c r="W5" s="533">
        <v>15</v>
      </c>
      <c r="X5" s="533">
        <v>23</v>
      </c>
      <c r="Y5" s="533">
        <v>21.25</v>
      </c>
      <c r="Z5" s="533">
        <v>1</v>
      </c>
      <c r="AA5" s="533">
        <v>2</v>
      </c>
      <c r="AB5" s="533">
        <v>2</v>
      </c>
      <c r="AC5" s="533">
        <v>1</v>
      </c>
      <c r="AD5" s="533">
        <v>11.6</v>
      </c>
      <c r="AF5" s="533">
        <v>16.8</v>
      </c>
      <c r="AH5" s="533">
        <v>11</v>
      </c>
      <c r="AJ5" s="533">
        <v>7</v>
      </c>
      <c r="AK5" s="533">
        <v>11</v>
      </c>
      <c r="AL5" s="533">
        <v>1.6</v>
      </c>
      <c r="AM5" s="533">
        <v>4.5</v>
      </c>
      <c r="AN5" s="533">
        <v>101.5</v>
      </c>
      <c r="AO5" s="533">
        <v>2.6666666666666599</v>
      </c>
      <c r="AP5" s="533">
        <v>2.75</v>
      </c>
      <c r="AQ5" s="533">
        <v>3.25</v>
      </c>
      <c r="AR5" s="533">
        <v>1.6</v>
      </c>
      <c r="AS5" s="533">
        <v>3.75</v>
      </c>
      <c r="AT5" s="533">
        <v>11.3333333333333</v>
      </c>
      <c r="AU5" s="533">
        <v>31.75</v>
      </c>
      <c r="AV5" s="533">
        <v>3.6666666666666599</v>
      </c>
      <c r="AX5" s="533">
        <v>2</v>
      </c>
      <c r="AY5" s="533">
        <v>11.6666666666666</v>
      </c>
      <c r="AZ5" s="533">
        <v>20.1666666666666</v>
      </c>
      <c r="BA5" s="533">
        <v>94</v>
      </c>
      <c r="BB5" s="533">
        <v>1.6</v>
      </c>
      <c r="BC5" s="533">
        <v>4.6666666666666599</v>
      </c>
      <c r="BD5" s="533">
        <v>29.5</v>
      </c>
      <c r="BE5" s="533">
        <v>8.5</v>
      </c>
      <c r="BF5" s="533">
        <v>1.6</v>
      </c>
      <c r="BG5" s="533">
        <v>56.75</v>
      </c>
      <c r="BH5" s="533">
        <v>9</v>
      </c>
      <c r="BI5" s="533">
        <v>110.5</v>
      </c>
      <c r="BJ5" s="533">
        <v>6</v>
      </c>
      <c r="BK5" s="533">
        <v>1.5</v>
      </c>
      <c r="BL5" s="533">
        <v>1</v>
      </c>
      <c r="BM5" s="533">
        <v>2</v>
      </c>
      <c r="BN5" s="533">
        <v>2</v>
      </c>
      <c r="BO5" s="533">
        <v>5</v>
      </c>
      <c r="BP5" s="533">
        <v>13.2</v>
      </c>
      <c r="BQ5" s="533">
        <v>1</v>
      </c>
      <c r="BR5" s="533">
        <v>2</v>
      </c>
      <c r="BS5" s="533">
        <v>17</v>
      </c>
      <c r="BT5" s="533">
        <v>2</v>
      </c>
      <c r="BU5" s="533">
        <v>7</v>
      </c>
      <c r="BV5" s="533">
        <v>11</v>
      </c>
      <c r="BW5" s="533">
        <v>1.75</v>
      </c>
      <c r="BX5" s="533">
        <v>2</v>
      </c>
      <c r="BY5" s="533">
        <v>11</v>
      </c>
      <c r="BZ5" s="533">
        <v>1</v>
      </c>
      <c r="CA5" s="533">
        <v>2</v>
      </c>
      <c r="CB5" s="533">
        <v>4.3333333333333304</v>
      </c>
      <c r="CC5" s="533">
        <v>62</v>
      </c>
      <c r="CD5" s="533">
        <v>2</v>
      </c>
      <c r="CE5" s="533">
        <v>3.25</v>
      </c>
      <c r="CF5" s="533">
        <v>5</v>
      </c>
      <c r="CG5" s="533">
        <v>35.200000000000003</v>
      </c>
      <c r="CH5" s="533">
        <v>2</v>
      </c>
      <c r="CI5" s="533">
        <v>2.6666666666666599</v>
      </c>
      <c r="CJ5" s="533">
        <v>7.5</v>
      </c>
      <c r="CK5" s="533">
        <v>22</v>
      </c>
      <c r="CL5" s="533">
        <v>3.75</v>
      </c>
      <c r="CN5" s="533">
        <v>1.3333333333333299</v>
      </c>
      <c r="CO5" s="533">
        <v>29</v>
      </c>
      <c r="CP5" s="533">
        <v>22.1428571428571</v>
      </c>
      <c r="CQ5" s="533">
        <v>10</v>
      </c>
      <c r="CR5" s="533">
        <v>1</v>
      </c>
      <c r="CS5" s="533">
        <v>2</v>
      </c>
      <c r="CT5" s="533">
        <v>3</v>
      </c>
      <c r="CU5" s="533">
        <v>18.8333333333333</v>
      </c>
      <c r="CV5" s="533">
        <v>3.6666666666666599</v>
      </c>
      <c r="CW5" s="533">
        <v>2</v>
      </c>
      <c r="CX5" s="533">
        <v>62.5</v>
      </c>
      <c r="CY5" s="533">
        <v>8.5</v>
      </c>
      <c r="CZ5" s="533">
        <v>5.6666666666666599</v>
      </c>
      <c r="DA5" s="533">
        <v>1</v>
      </c>
      <c r="DB5" s="533">
        <v>1</v>
      </c>
      <c r="DC5" s="533">
        <v>1</v>
      </c>
      <c r="DD5" s="533">
        <v>1</v>
      </c>
      <c r="DE5" s="533">
        <v>16</v>
      </c>
      <c r="DF5" s="533">
        <v>7.4</v>
      </c>
      <c r="DG5" s="533">
        <v>1</v>
      </c>
      <c r="DH5" s="533">
        <v>15.6</v>
      </c>
      <c r="DJ5" s="533">
        <v>1</v>
      </c>
      <c r="DK5" s="533">
        <v>15.1666666666666</v>
      </c>
      <c r="DL5" s="533">
        <v>1</v>
      </c>
      <c r="DM5" s="533">
        <v>2</v>
      </c>
      <c r="DN5" s="533">
        <v>15.1666666666666</v>
      </c>
      <c r="DO5" s="533">
        <v>1.25</v>
      </c>
      <c r="DP5" s="533">
        <v>2.6666666666666599</v>
      </c>
      <c r="DQ5" s="533">
        <v>22.4</v>
      </c>
      <c r="DR5" s="533">
        <v>3</v>
      </c>
      <c r="DS5" s="533">
        <v>3.25</v>
      </c>
      <c r="DT5" s="533">
        <v>3</v>
      </c>
      <c r="DU5" s="533">
        <v>44.75</v>
      </c>
      <c r="DV5" s="533">
        <v>1.25</v>
      </c>
      <c r="DW5" s="533">
        <v>4</v>
      </c>
      <c r="DX5" s="533">
        <v>11.4</v>
      </c>
      <c r="DY5" s="533">
        <v>42.75</v>
      </c>
      <c r="DZ5" s="533">
        <v>4</v>
      </c>
      <c r="EB5" s="533">
        <v>1</v>
      </c>
      <c r="EC5" s="533">
        <v>2.75</v>
      </c>
      <c r="ED5" s="533">
        <v>614.5</v>
      </c>
      <c r="EE5" s="533">
        <v>37.5</v>
      </c>
      <c r="EF5" s="533">
        <v>5.6</v>
      </c>
      <c r="EG5" s="533">
        <v>1.25</v>
      </c>
      <c r="EH5" s="533">
        <v>5.75</v>
      </c>
      <c r="EI5" s="533">
        <v>8.8333333333333304</v>
      </c>
      <c r="EJ5" s="533">
        <v>6.8</v>
      </c>
      <c r="EK5" s="533">
        <v>1.25</v>
      </c>
      <c r="EL5" s="533">
        <v>75.5</v>
      </c>
      <c r="EM5" s="533">
        <v>17.5</v>
      </c>
      <c r="EN5" s="533">
        <v>4.25</v>
      </c>
      <c r="EO5" s="533">
        <v>2</v>
      </c>
      <c r="EP5" s="533">
        <v>1</v>
      </c>
      <c r="EQ5" s="533">
        <v>1</v>
      </c>
      <c r="ER5" s="533">
        <v>1</v>
      </c>
      <c r="ES5" s="533">
        <v>2</v>
      </c>
      <c r="ET5" s="533">
        <v>11.5</v>
      </c>
      <c r="EU5" s="533">
        <v>1</v>
      </c>
      <c r="EV5" s="533">
        <v>11.6</v>
      </c>
      <c r="EW5" s="533">
        <v>2</v>
      </c>
      <c r="EY5" s="533">
        <v>9.1666666666666607</v>
      </c>
      <c r="EZ5" s="533">
        <v>1</v>
      </c>
      <c r="FA5" s="533">
        <v>1.6666666666666601</v>
      </c>
      <c r="FB5" s="533">
        <v>9.3333333333333304</v>
      </c>
      <c r="FC5" s="533">
        <v>1</v>
      </c>
      <c r="FD5" s="533">
        <v>4.75</v>
      </c>
      <c r="FE5" s="533">
        <v>26.2</v>
      </c>
      <c r="FF5" s="533">
        <v>3.25</v>
      </c>
      <c r="FG5" s="533">
        <v>3.75</v>
      </c>
      <c r="FH5" s="533">
        <v>3.3333333333333299</v>
      </c>
      <c r="FI5" s="533">
        <v>31</v>
      </c>
      <c r="FJ5" s="533">
        <v>1</v>
      </c>
      <c r="FK5" s="533">
        <v>5.6666666666666599</v>
      </c>
      <c r="FL5" s="533">
        <v>9.25</v>
      </c>
      <c r="FM5" s="533">
        <v>48.25</v>
      </c>
      <c r="FN5" s="533">
        <v>3</v>
      </c>
      <c r="FO5" s="533">
        <v>1</v>
      </c>
      <c r="FP5" s="533">
        <v>6.6666666666666599</v>
      </c>
      <c r="FQ5" s="533">
        <v>24.3333333333333</v>
      </c>
      <c r="FR5" s="533">
        <v>5</v>
      </c>
      <c r="FS5" s="533">
        <v>1</v>
      </c>
      <c r="FT5" s="533">
        <v>5.75</v>
      </c>
      <c r="FU5" s="533">
        <v>10.5</v>
      </c>
      <c r="FV5" s="533">
        <v>8</v>
      </c>
      <c r="FW5" s="533">
        <v>1</v>
      </c>
      <c r="FX5" s="533">
        <v>22.75</v>
      </c>
      <c r="FY5" s="533">
        <v>7</v>
      </c>
      <c r="FZ5" s="533">
        <v>6.5</v>
      </c>
      <c r="GA5" s="533">
        <v>4</v>
      </c>
      <c r="GB5" s="533">
        <v>1</v>
      </c>
      <c r="GC5" s="533">
        <v>1</v>
      </c>
      <c r="GD5" s="533">
        <v>1</v>
      </c>
      <c r="GE5" s="533">
        <v>1</v>
      </c>
      <c r="GF5" s="533">
        <v>9.8000000000000007</v>
      </c>
      <c r="GG5" s="533">
        <v>1</v>
      </c>
      <c r="GH5" s="533">
        <v>12.6666666666666</v>
      </c>
      <c r="GK5" s="533">
        <v>5.6666666666666599</v>
      </c>
      <c r="GL5" s="533">
        <v>7.5714285714285703</v>
      </c>
      <c r="GM5" s="533">
        <v>1</v>
      </c>
      <c r="GN5" s="533">
        <v>1</v>
      </c>
      <c r="GO5" s="533">
        <v>7.5714285714285703</v>
      </c>
      <c r="GP5" s="533">
        <v>1.25</v>
      </c>
      <c r="GQ5" s="533">
        <v>2.6666666666666599</v>
      </c>
      <c r="GR5" s="533">
        <v>37.200000000000003</v>
      </c>
      <c r="GS5" s="533">
        <v>2</v>
      </c>
      <c r="GT5" s="533">
        <v>2.25</v>
      </c>
      <c r="GU5" s="533">
        <v>7.25</v>
      </c>
      <c r="GV5" s="533">
        <v>34.799999999999997</v>
      </c>
      <c r="GW5" s="533">
        <v>1.25</v>
      </c>
      <c r="GX5" s="533">
        <v>2</v>
      </c>
      <c r="GY5" s="533">
        <v>7.75</v>
      </c>
      <c r="GZ5" s="533">
        <v>28.25</v>
      </c>
      <c r="HA5" s="533">
        <v>3.3333333333333299</v>
      </c>
      <c r="HC5" s="533">
        <v>1</v>
      </c>
      <c r="HD5" s="533">
        <v>370</v>
      </c>
      <c r="HE5" s="533">
        <v>17.857142857142801</v>
      </c>
      <c r="HF5" s="533">
        <v>33.6</v>
      </c>
      <c r="HG5" s="533">
        <v>1</v>
      </c>
      <c r="HH5" s="533">
        <v>1.25</v>
      </c>
      <c r="HI5" s="533">
        <v>2.3333333333333299</v>
      </c>
      <c r="HJ5" s="533">
        <v>7.2857142857142803</v>
      </c>
      <c r="HK5" s="533">
        <v>11.6666666666666</v>
      </c>
      <c r="HL5" s="533">
        <v>1.25</v>
      </c>
      <c r="HM5" s="533">
        <v>76.25</v>
      </c>
      <c r="HN5" s="533">
        <v>3.5</v>
      </c>
      <c r="HO5" s="533">
        <v>2</v>
      </c>
      <c r="HP5" s="533">
        <v>3</v>
      </c>
      <c r="HQ5" s="533">
        <v>2</v>
      </c>
      <c r="HR5" s="533">
        <v>2</v>
      </c>
      <c r="HS5" s="533">
        <v>1</v>
      </c>
      <c r="HT5" s="533">
        <v>1</v>
      </c>
      <c r="HU5" s="533">
        <v>16.8</v>
      </c>
      <c r="HV5" s="533">
        <v>2</v>
      </c>
      <c r="HW5" s="533">
        <v>9.1999999999999993</v>
      </c>
      <c r="HX5" s="533">
        <v>6</v>
      </c>
      <c r="HY5" s="533">
        <v>3</v>
      </c>
      <c r="HZ5" s="533">
        <v>15.5</v>
      </c>
      <c r="IA5" s="533">
        <v>2</v>
      </c>
      <c r="IB5" s="533">
        <v>2</v>
      </c>
      <c r="IC5" s="533">
        <v>15.5</v>
      </c>
      <c r="ID5" s="533">
        <v>1.4</v>
      </c>
      <c r="IE5" s="533">
        <v>7.5</v>
      </c>
      <c r="IF5" s="533">
        <v>26.3333333333333</v>
      </c>
      <c r="IG5" s="533">
        <v>2.5</v>
      </c>
      <c r="IH5" s="533">
        <v>2</v>
      </c>
      <c r="II5" s="533">
        <v>4.3333333333333304</v>
      </c>
      <c r="IJ5" s="533">
        <v>32.200000000000003</v>
      </c>
      <c r="IK5" s="533">
        <v>1.4</v>
      </c>
      <c r="IL5" s="533">
        <v>7.3333333333333304</v>
      </c>
      <c r="IM5" s="533">
        <v>9.5</v>
      </c>
      <c r="IN5" s="533">
        <v>37.5</v>
      </c>
      <c r="IO5" s="533">
        <v>2.2000000000000002</v>
      </c>
      <c r="IP5" s="533">
        <v>1</v>
      </c>
      <c r="IQ5" s="533">
        <v>1</v>
      </c>
      <c r="IR5" s="533">
        <v>4</v>
      </c>
      <c r="IS5" s="533">
        <v>278.5</v>
      </c>
      <c r="IT5" s="533">
        <v>36.8333333333333</v>
      </c>
      <c r="IU5" s="533">
        <v>24.1666666666666</v>
      </c>
      <c r="IV5" s="533">
        <v>1.4</v>
      </c>
      <c r="IW5" s="533">
        <v>6.25</v>
      </c>
      <c r="IX5" s="533">
        <v>12</v>
      </c>
      <c r="IY5" s="533">
        <v>10.5</v>
      </c>
      <c r="IZ5" s="533">
        <v>1.4</v>
      </c>
      <c r="JA5" s="533">
        <v>42</v>
      </c>
      <c r="JB5" s="533">
        <v>45.75</v>
      </c>
      <c r="JC5" s="533">
        <v>5</v>
      </c>
      <c r="JD5" s="533">
        <v>1</v>
      </c>
      <c r="JF5" s="533">
        <v>10.199999999999999</v>
      </c>
      <c r="JH5" s="533">
        <v>1</v>
      </c>
      <c r="JI5" s="533">
        <v>1.3333333333333299</v>
      </c>
      <c r="JJ5" s="533">
        <v>11</v>
      </c>
      <c r="JL5" s="533">
        <v>1</v>
      </c>
      <c r="JM5" s="533">
        <v>11</v>
      </c>
      <c r="JN5" s="533">
        <v>1.5</v>
      </c>
      <c r="JO5" s="533">
        <v>3.5</v>
      </c>
      <c r="JP5" s="533">
        <v>38.799999999999997</v>
      </c>
      <c r="JQ5" s="533">
        <v>2.25</v>
      </c>
      <c r="JR5" s="533">
        <v>2.5</v>
      </c>
      <c r="JS5" s="533">
        <v>4.6666666666666599</v>
      </c>
      <c r="JT5" s="533">
        <v>34.4</v>
      </c>
      <c r="JU5" s="533">
        <v>1.25</v>
      </c>
      <c r="JV5" s="533">
        <v>3.75</v>
      </c>
      <c r="JW5" s="533">
        <v>7.25</v>
      </c>
      <c r="JX5" s="533">
        <v>25.75</v>
      </c>
      <c r="JY5" s="533">
        <v>1.6666666666666601</v>
      </c>
      <c r="JZ5" s="533">
        <v>3869.75</v>
      </c>
      <c r="KA5" s="533">
        <v>1</v>
      </c>
      <c r="KB5" s="533">
        <v>3</v>
      </c>
      <c r="KC5" s="533">
        <v>136.5</v>
      </c>
      <c r="KD5" s="533">
        <v>29.2</v>
      </c>
      <c r="KE5" s="533">
        <v>20.8</v>
      </c>
      <c r="KF5" s="533">
        <v>1.25</v>
      </c>
      <c r="KG5" s="533">
        <v>3.5</v>
      </c>
      <c r="KH5" s="533">
        <v>17.2</v>
      </c>
      <c r="KI5" s="533">
        <v>13.75</v>
      </c>
      <c r="KJ5" s="533">
        <v>1.25</v>
      </c>
      <c r="KK5" s="533">
        <v>54</v>
      </c>
      <c r="KL5" s="533">
        <v>6.25</v>
      </c>
      <c r="KM5" s="533">
        <v>2.6666666666666599</v>
      </c>
      <c r="KN5" s="533">
        <v>1</v>
      </c>
      <c r="KO5" s="533">
        <v>1</v>
      </c>
      <c r="KP5" s="533">
        <v>2</v>
      </c>
      <c r="KQ5" s="533">
        <v>1</v>
      </c>
      <c r="KR5" s="533">
        <v>6</v>
      </c>
      <c r="KS5" s="533">
        <v>9.5</v>
      </c>
      <c r="KT5" s="533">
        <v>18.25</v>
      </c>
      <c r="KW5" s="533">
        <v>2</v>
      </c>
      <c r="KX5" s="533">
        <v>8.6</v>
      </c>
      <c r="KY5" s="533">
        <v>2</v>
      </c>
      <c r="KZ5" s="533">
        <v>9.1999999999999993</v>
      </c>
      <c r="LA5" s="533">
        <v>1</v>
      </c>
      <c r="LB5" s="533">
        <v>1.25</v>
      </c>
      <c r="LC5" s="533">
        <v>33.799999999999997</v>
      </c>
      <c r="LD5" s="533">
        <v>3</v>
      </c>
      <c r="LE5" s="533">
        <v>3.75</v>
      </c>
      <c r="LF5" s="533">
        <v>2.25</v>
      </c>
      <c r="LG5" s="533">
        <v>1</v>
      </c>
      <c r="LH5" s="533">
        <v>4</v>
      </c>
      <c r="LI5" s="533">
        <v>12</v>
      </c>
      <c r="LJ5" s="533">
        <v>61</v>
      </c>
      <c r="LK5" s="533">
        <v>9.3333333333333304</v>
      </c>
      <c r="LL5" s="533">
        <v>1</v>
      </c>
      <c r="LN5" s="533">
        <v>4.5</v>
      </c>
      <c r="LO5" s="533">
        <v>2.6666666666666599</v>
      </c>
      <c r="LP5" s="533">
        <v>26.6</v>
      </c>
      <c r="LQ5" s="533">
        <v>63.4</v>
      </c>
      <c r="LS5" s="533">
        <v>1</v>
      </c>
      <c r="LT5" s="533">
        <v>6</v>
      </c>
      <c r="LU5" s="533">
        <v>9.6</v>
      </c>
      <c r="LV5" s="533">
        <v>10.5</v>
      </c>
      <c r="LW5" s="533">
        <v>1</v>
      </c>
      <c r="LX5" s="533">
        <v>34.25</v>
      </c>
      <c r="LY5" s="533">
        <v>10</v>
      </c>
      <c r="LZ5" s="533">
        <v>2.6666666666666599</v>
      </c>
      <c r="MC5" s="533">
        <v>4.5</v>
      </c>
      <c r="MD5" s="533">
        <v>13.25</v>
      </c>
      <c r="ME5" s="533">
        <v>1</v>
      </c>
      <c r="MF5" s="533">
        <v>4.75</v>
      </c>
      <c r="MH5" s="533">
        <v>7.3333333333333304</v>
      </c>
      <c r="MI5" s="533">
        <v>1</v>
      </c>
      <c r="MJ5" s="533">
        <v>15.6</v>
      </c>
      <c r="ML5" s="533">
        <v>3</v>
      </c>
      <c r="MM5" s="533">
        <v>15.6</v>
      </c>
      <c r="MO5" s="533">
        <v>2.2000000000000002</v>
      </c>
      <c r="MP5" s="533">
        <v>5</v>
      </c>
      <c r="MQ5" s="533">
        <v>43.6</v>
      </c>
      <c r="MR5" s="533">
        <v>2.5</v>
      </c>
      <c r="MS5" s="533">
        <v>3</v>
      </c>
      <c r="MT5" s="533">
        <v>3</v>
      </c>
      <c r="MU5" s="533">
        <v>2.2000000000000002</v>
      </c>
      <c r="MV5" s="533">
        <v>3.25</v>
      </c>
      <c r="MW5" s="533">
        <v>8.8000000000000007</v>
      </c>
      <c r="MX5" s="533">
        <v>32.200000000000003</v>
      </c>
      <c r="MY5" s="533">
        <v>5.3333333333333304</v>
      </c>
      <c r="MZ5" s="533">
        <v>1</v>
      </c>
      <c r="NA5" s="533">
        <v>6</v>
      </c>
      <c r="NB5" s="533">
        <v>454.75</v>
      </c>
      <c r="NC5" s="533">
        <v>33.6</v>
      </c>
      <c r="ND5" s="533">
        <v>4.8</v>
      </c>
      <c r="NF5" s="533">
        <v>2.2000000000000002</v>
      </c>
      <c r="NG5" s="533">
        <v>3.6666666666666599</v>
      </c>
      <c r="NH5" s="533">
        <v>115.833333333333</v>
      </c>
      <c r="NI5" s="533">
        <v>11.3333333333333</v>
      </c>
      <c r="NJ5" s="533">
        <v>2.2000000000000002</v>
      </c>
      <c r="NK5" s="533">
        <v>39.25</v>
      </c>
      <c r="NL5" s="533">
        <v>3.6666666666666599</v>
      </c>
      <c r="NM5" s="533">
        <v>4</v>
      </c>
      <c r="NN5" s="533">
        <v>2</v>
      </c>
      <c r="NP5" s="533">
        <v>3</v>
      </c>
      <c r="NQ5" s="533">
        <v>13.5</v>
      </c>
      <c r="NR5" s="533">
        <v>1</v>
      </c>
      <c r="NS5" s="533">
        <v>1</v>
      </c>
      <c r="NT5" s="533">
        <v>18.5</v>
      </c>
      <c r="NU5" s="533">
        <v>1</v>
      </c>
      <c r="NV5" s="533">
        <v>1</v>
      </c>
      <c r="NW5" s="533">
        <v>11.6</v>
      </c>
      <c r="NY5" s="533">
        <v>1</v>
      </c>
      <c r="NZ5" s="533">
        <v>11.6</v>
      </c>
      <c r="OA5" s="533">
        <v>1.5</v>
      </c>
      <c r="OB5" s="533">
        <v>8.3333333333333304</v>
      </c>
      <c r="OC5" s="533">
        <v>65.599999999999994</v>
      </c>
      <c r="OD5" s="533">
        <v>2.75</v>
      </c>
      <c r="OE5" s="533">
        <v>3</v>
      </c>
      <c r="OF5" s="533">
        <v>3.6666666666666599</v>
      </c>
      <c r="OG5" s="533">
        <v>34.5</v>
      </c>
      <c r="OH5" s="533">
        <v>1.6666666666666601</v>
      </c>
      <c r="OI5" s="533">
        <v>5.75</v>
      </c>
      <c r="OJ5" s="533">
        <v>9.5</v>
      </c>
      <c r="OK5" s="533">
        <v>56</v>
      </c>
      <c r="OL5" s="533">
        <v>2.75</v>
      </c>
      <c r="OM5" s="533">
        <v>4566</v>
      </c>
      <c r="ON5" s="533">
        <v>1</v>
      </c>
      <c r="OO5" s="533">
        <v>51.25</v>
      </c>
      <c r="OP5" s="533">
        <v>24</v>
      </c>
      <c r="OQ5" s="533">
        <v>22.2</v>
      </c>
      <c r="OS5" s="533">
        <v>1.6666666666666601</v>
      </c>
      <c r="OT5" s="533">
        <v>7.75</v>
      </c>
      <c r="OU5" s="533">
        <v>9</v>
      </c>
      <c r="OV5" s="533">
        <v>3703.75</v>
      </c>
      <c r="OW5" s="533">
        <v>1.6666666666666601</v>
      </c>
      <c r="OX5" s="533">
        <v>146.25</v>
      </c>
      <c r="OY5" s="533">
        <v>47.5</v>
      </c>
      <c r="OZ5" s="533">
        <v>5.6666666666666599</v>
      </c>
      <c r="PA5" s="533">
        <v>2.6666666666666599</v>
      </c>
      <c r="PB5" s="533">
        <v>4</v>
      </c>
      <c r="PC5" s="533">
        <v>17.5</v>
      </c>
      <c r="PD5" s="533">
        <v>1</v>
      </c>
      <c r="PE5" s="533">
        <v>34.25</v>
      </c>
      <c r="PF5" s="533">
        <v>1</v>
      </c>
      <c r="PG5" s="533">
        <v>2</v>
      </c>
      <c r="PH5" s="533">
        <v>15.8</v>
      </c>
      <c r="PI5" s="533">
        <v>1</v>
      </c>
      <c r="PJ5" s="533">
        <v>1</v>
      </c>
      <c r="PK5" s="533">
        <v>16</v>
      </c>
      <c r="PL5" s="533">
        <v>1</v>
      </c>
      <c r="PM5" s="533">
        <v>5.6666666666666599</v>
      </c>
      <c r="PN5" s="533">
        <v>91.75</v>
      </c>
      <c r="PO5" s="533">
        <v>3.25</v>
      </c>
      <c r="PP5" s="533">
        <v>4</v>
      </c>
      <c r="PQ5" s="533">
        <v>5.3333333333333304</v>
      </c>
      <c r="PR5" s="533">
        <v>43.5</v>
      </c>
      <c r="PS5" s="533">
        <v>1</v>
      </c>
      <c r="PT5" s="533">
        <v>2.6666666666666599</v>
      </c>
      <c r="PU5" s="533">
        <v>19.25</v>
      </c>
      <c r="PV5" s="533">
        <v>42.75</v>
      </c>
      <c r="PW5" s="533">
        <v>5.75</v>
      </c>
      <c r="PX5" s="533">
        <v>1</v>
      </c>
      <c r="PY5" s="533">
        <v>3.25</v>
      </c>
      <c r="PZ5" s="533">
        <v>315</v>
      </c>
      <c r="QA5" s="533">
        <v>37.200000000000003</v>
      </c>
      <c r="QB5" s="533">
        <v>7.5</v>
      </c>
      <c r="QC5" s="533">
        <v>1</v>
      </c>
      <c r="QD5" s="533">
        <v>8.5</v>
      </c>
      <c r="QE5" s="533">
        <v>23.2</v>
      </c>
      <c r="QF5" s="533">
        <v>320.75</v>
      </c>
      <c r="QG5" s="533">
        <v>1</v>
      </c>
      <c r="QH5" s="533">
        <v>269.5</v>
      </c>
      <c r="QI5" s="533">
        <v>16.25</v>
      </c>
      <c r="QJ5" s="533">
        <v>4.75</v>
      </c>
      <c r="QN5" s="533">
        <v>3.5</v>
      </c>
      <c r="QO5" s="533">
        <v>14.2</v>
      </c>
      <c r="QP5" s="533">
        <v>2</v>
      </c>
      <c r="QQ5" s="533">
        <v>20.5</v>
      </c>
      <c r="QR5" s="533">
        <v>1</v>
      </c>
      <c r="QS5" s="533">
        <v>14.6</v>
      </c>
      <c r="QT5" s="533">
        <v>1.3333333333333299</v>
      </c>
      <c r="QU5" s="533">
        <v>1</v>
      </c>
      <c r="QV5" s="533">
        <v>15.2</v>
      </c>
      <c r="QW5" s="533">
        <v>2</v>
      </c>
      <c r="QX5" s="533">
        <v>6</v>
      </c>
      <c r="QY5" s="533">
        <v>27.8</v>
      </c>
      <c r="QZ5" s="533">
        <v>2.5</v>
      </c>
      <c r="RA5" s="533">
        <v>2.5</v>
      </c>
      <c r="RB5" s="533">
        <v>2.5</v>
      </c>
      <c r="RC5" s="533">
        <v>32.799999999999997</v>
      </c>
      <c r="RD5" s="533">
        <v>1.6</v>
      </c>
      <c r="RE5" s="533">
        <v>5.5</v>
      </c>
      <c r="RF5" s="533">
        <v>9.5</v>
      </c>
      <c r="RG5" s="533">
        <v>46.5</v>
      </c>
      <c r="RH5" s="533">
        <v>3</v>
      </c>
      <c r="RI5" s="533">
        <v>2</v>
      </c>
      <c r="RJ5" s="533">
        <v>2</v>
      </c>
      <c r="RK5" s="533">
        <v>2</v>
      </c>
      <c r="RL5" s="533">
        <v>9</v>
      </c>
      <c r="RM5" s="533">
        <v>45.2</v>
      </c>
      <c r="RN5" s="533">
        <v>7.5</v>
      </c>
      <c r="RO5" s="533">
        <v>1.6</v>
      </c>
      <c r="RP5" s="533">
        <v>6</v>
      </c>
      <c r="RQ5" s="533">
        <v>29.2</v>
      </c>
      <c r="RR5" s="533">
        <v>28.75</v>
      </c>
      <c r="RS5" s="533">
        <v>1.6</v>
      </c>
      <c r="RT5" s="533">
        <v>40.75</v>
      </c>
      <c r="RU5" s="533">
        <v>6</v>
      </c>
      <c r="RV5" s="533">
        <v>6</v>
      </c>
      <c r="RW5" s="533">
        <v>2</v>
      </c>
      <c r="RX5" s="533">
        <v>3270.2</v>
      </c>
      <c r="RY5" s="533">
        <v>3250.4</v>
      </c>
      <c r="RZ5" s="533">
        <v>2173.1666666666601</v>
      </c>
      <c r="SA5" s="533">
        <v>2166.1666666666601</v>
      </c>
      <c r="SB5" s="533">
        <v>4206.3999999999996</v>
      </c>
      <c r="SC5" s="533">
        <v>4243.3999999999996</v>
      </c>
      <c r="SD5" s="533">
        <v>4180</v>
      </c>
      <c r="SE5" s="533">
        <v>4168</v>
      </c>
      <c r="SF5" s="533">
        <v>2437.6</v>
      </c>
      <c r="SG5" s="533">
        <v>2428.8000000000002</v>
      </c>
      <c r="SH5" s="533">
        <v>3204</v>
      </c>
      <c r="SI5" s="533">
        <v>3168.6</v>
      </c>
      <c r="SJ5" s="533">
        <v>2773.6</v>
      </c>
      <c r="SK5" s="533">
        <v>2828.2</v>
      </c>
      <c r="SL5" s="533">
        <v>4352.8</v>
      </c>
      <c r="SM5" s="533">
        <v>3722.3333333333298</v>
      </c>
      <c r="SN5" s="533">
        <v>4147.5</v>
      </c>
      <c r="SO5" s="533">
        <v>4115</v>
      </c>
      <c r="SP5" s="533">
        <v>5092</v>
      </c>
      <c r="SQ5" s="533">
        <v>6189.75</v>
      </c>
      <c r="SR5" s="533">
        <v>3705.25</v>
      </c>
      <c r="SS5" s="533">
        <v>2594</v>
      </c>
      <c r="ST5" s="533">
        <v>3981.25</v>
      </c>
      <c r="SU5" s="533">
        <v>4184</v>
      </c>
      <c r="SV5" s="533">
        <v>4496</v>
      </c>
      <c r="SW5" s="533">
        <v>4994.25</v>
      </c>
      <c r="SX5" s="533">
        <v>5829.25</v>
      </c>
      <c r="SY5" s="533">
        <v>3403.25</v>
      </c>
      <c r="SZ5" s="533">
        <v>4435.8</v>
      </c>
      <c r="TA5" s="533">
        <v>4415.3999999999996</v>
      </c>
    </row>
    <row r="6" spans="1:521" x14ac:dyDescent="0.25">
      <c r="A6" s="533" t="s">
        <v>8</v>
      </c>
      <c r="B6" s="533">
        <v>11</v>
      </c>
      <c r="C6" s="533">
        <v>25</v>
      </c>
      <c r="D6" s="533">
        <v>22</v>
      </c>
      <c r="E6" s="533">
        <v>19</v>
      </c>
      <c r="F6" s="533">
        <v>54</v>
      </c>
      <c r="G6" s="533">
        <v>15</v>
      </c>
      <c r="H6" s="533">
        <v>15</v>
      </c>
      <c r="I6" s="533">
        <v>51</v>
      </c>
      <c r="J6" s="533">
        <v>35</v>
      </c>
      <c r="K6" s="533">
        <v>28</v>
      </c>
      <c r="L6" s="533">
        <v>48</v>
      </c>
      <c r="M6" s="533">
        <v>20</v>
      </c>
      <c r="N6" s="533">
        <v>53</v>
      </c>
      <c r="O6" s="533">
        <v>20</v>
      </c>
      <c r="P6" s="533">
        <v>22</v>
      </c>
      <c r="Q6" s="533">
        <v>72</v>
      </c>
      <c r="R6" s="533">
        <v>22</v>
      </c>
      <c r="S6" s="533">
        <v>26</v>
      </c>
      <c r="T6" s="533">
        <v>55</v>
      </c>
      <c r="U6" s="533">
        <v>57</v>
      </c>
      <c r="V6" s="533">
        <v>38</v>
      </c>
      <c r="W6" s="533">
        <v>23</v>
      </c>
      <c r="X6" s="533">
        <v>51</v>
      </c>
      <c r="Y6" s="533">
        <v>68</v>
      </c>
      <c r="Z6" s="533">
        <v>1</v>
      </c>
      <c r="AA6" s="533">
        <v>2</v>
      </c>
      <c r="AB6" s="533">
        <v>2</v>
      </c>
      <c r="AC6" s="533">
        <v>1</v>
      </c>
      <c r="AD6" s="533">
        <v>32</v>
      </c>
      <c r="AF6" s="533">
        <v>48</v>
      </c>
      <c r="AH6" s="533">
        <v>39</v>
      </c>
      <c r="AJ6" s="533">
        <v>7</v>
      </c>
      <c r="AK6" s="533">
        <v>39</v>
      </c>
      <c r="AL6" s="533">
        <v>4</v>
      </c>
      <c r="AM6" s="533">
        <v>5</v>
      </c>
      <c r="AN6" s="533">
        <v>158</v>
      </c>
      <c r="AO6" s="533">
        <v>4</v>
      </c>
      <c r="AP6" s="533">
        <v>4</v>
      </c>
      <c r="AQ6" s="533">
        <v>5</v>
      </c>
      <c r="AR6" s="533">
        <v>4</v>
      </c>
      <c r="AS6" s="533">
        <v>9</v>
      </c>
      <c r="AT6" s="533">
        <v>16</v>
      </c>
      <c r="AU6" s="533">
        <v>61</v>
      </c>
      <c r="AV6" s="533">
        <v>8</v>
      </c>
      <c r="AX6" s="533">
        <v>2</v>
      </c>
      <c r="AY6" s="533">
        <v>16</v>
      </c>
      <c r="AZ6" s="533">
        <v>52</v>
      </c>
      <c r="BA6" s="533">
        <v>141</v>
      </c>
      <c r="BB6" s="533">
        <v>4</v>
      </c>
      <c r="BC6" s="533">
        <v>7</v>
      </c>
      <c r="BD6" s="533">
        <v>120</v>
      </c>
      <c r="BE6" s="533">
        <v>15</v>
      </c>
      <c r="BF6" s="533">
        <v>4</v>
      </c>
      <c r="BG6" s="533">
        <v>116</v>
      </c>
      <c r="BH6" s="533">
        <v>21</v>
      </c>
      <c r="BI6" s="533">
        <v>247</v>
      </c>
      <c r="BJ6" s="533">
        <v>8</v>
      </c>
      <c r="BK6" s="533">
        <v>2</v>
      </c>
      <c r="BL6" s="533">
        <v>1</v>
      </c>
      <c r="BM6" s="533">
        <v>2</v>
      </c>
      <c r="BN6" s="533">
        <v>2</v>
      </c>
      <c r="BO6" s="533">
        <v>5</v>
      </c>
      <c r="BP6" s="533">
        <v>21</v>
      </c>
      <c r="BQ6" s="533">
        <v>1</v>
      </c>
      <c r="BR6" s="533">
        <v>3</v>
      </c>
      <c r="BS6" s="533">
        <v>26</v>
      </c>
      <c r="BT6" s="533">
        <v>2</v>
      </c>
      <c r="BU6" s="533">
        <v>11</v>
      </c>
      <c r="BV6" s="533">
        <v>20</v>
      </c>
      <c r="BW6" s="533">
        <v>3</v>
      </c>
      <c r="BX6" s="533">
        <v>2</v>
      </c>
      <c r="BY6" s="533">
        <v>20</v>
      </c>
      <c r="BZ6" s="533">
        <v>1</v>
      </c>
      <c r="CA6" s="533">
        <v>4</v>
      </c>
      <c r="CB6" s="533">
        <v>6</v>
      </c>
      <c r="CC6" s="533">
        <v>112</v>
      </c>
      <c r="CD6" s="533">
        <v>3</v>
      </c>
      <c r="CE6" s="533">
        <v>6</v>
      </c>
      <c r="CF6" s="533">
        <v>15</v>
      </c>
      <c r="CG6" s="533">
        <v>116</v>
      </c>
      <c r="CH6" s="533">
        <v>4</v>
      </c>
      <c r="CI6" s="533">
        <v>6</v>
      </c>
      <c r="CJ6" s="533">
        <v>11</v>
      </c>
      <c r="CK6" s="533">
        <v>42</v>
      </c>
      <c r="CL6" s="533">
        <v>7</v>
      </c>
      <c r="CN6" s="533">
        <v>2</v>
      </c>
      <c r="CO6" s="533">
        <v>58</v>
      </c>
      <c r="CP6" s="533">
        <v>48</v>
      </c>
      <c r="CQ6" s="533">
        <v>19</v>
      </c>
      <c r="CR6" s="533">
        <v>1</v>
      </c>
      <c r="CS6" s="533">
        <v>4</v>
      </c>
      <c r="CT6" s="533">
        <v>5</v>
      </c>
      <c r="CU6" s="533">
        <v>28</v>
      </c>
      <c r="CV6" s="533">
        <v>7</v>
      </c>
      <c r="CW6" s="533">
        <v>4</v>
      </c>
      <c r="CX6" s="533">
        <v>77</v>
      </c>
      <c r="CY6" s="533">
        <v>17</v>
      </c>
      <c r="CZ6" s="533">
        <v>8</v>
      </c>
      <c r="DA6" s="533">
        <v>1</v>
      </c>
      <c r="DB6" s="533">
        <v>1</v>
      </c>
      <c r="DC6" s="533">
        <v>1</v>
      </c>
      <c r="DD6" s="533">
        <v>1</v>
      </c>
      <c r="DE6" s="533">
        <v>38</v>
      </c>
      <c r="DF6" s="533">
        <v>13</v>
      </c>
      <c r="DG6" s="533">
        <v>1</v>
      </c>
      <c r="DH6" s="533">
        <v>28</v>
      </c>
      <c r="DJ6" s="533">
        <v>1</v>
      </c>
      <c r="DK6" s="533">
        <v>35</v>
      </c>
      <c r="DL6" s="533">
        <v>1</v>
      </c>
      <c r="DM6" s="533">
        <v>3</v>
      </c>
      <c r="DN6" s="533">
        <v>35</v>
      </c>
      <c r="DO6" s="533">
        <v>2</v>
      </c>
      <c r="DP6" s="533">
        <v>3</v>
      </c>
      <c r="DQ6" s="533">
        <v>44</v>
      </c>
      <c r="DR6" s="533">
        <v>4</v>
      </c>
      <c r="DS6" s="533">
        <v>5</v>
      </c>
      <c r="DT6" s="533">
        <v>4</v>
      </c>
      <c r="DU6" s="533">
        <v>131</v>
      </c>
      <c r="DV6" s="533">
        <v>2</v>
      </c>
      <c r="DW6" s="533">
        <v>5</v>
      </c>
      <c r="DX6" s="533">
        <v>17</v>
      </c>
      <c r="DY6" s="533">
        <v>50</v>
      </c>
      <c r="DZ6" s="533">
        <v>7</v>
      </c>
      <c r="EB6" s="533">
        <v>1</v>
      </c>
      <c r="EC6" s="533">
        <v>5</v>
      </c>
      <c r="ED6" s="533">
        <v>1290</v>
      </c>
      <c r="EE6" s="533">
        <v>87</v>
      </c>
      <c r="EF6" s="533">
        <v>8</v>
      </c>
      <c r="EG6" s="533">
        <v>2</v>
      </c>
      <c r="EH6" s="533">
        <v>8</v>
      </c>
      <c r="EI6" s="533">
        <v>14</v>
      </c>
      <c r="EJ6" s="533">
        <v>13</v>
      </c>
      <c r="EK6" s="533">
        <v>2</v>
      </c>
      <c r="EL6" s="533">
        <v>97</v>
      </c>
      <c r="EM6" s="533">
        <v>45</v>
      </c>
      <c r="EN6" s="533">
        <v>7</v>
      </c>
      <c r="EO6" s="533">
        <v>2</v>
      </c>
      <c r="EP6" s="533">
        <v>1</v>
      </c>
      <c r="EQ6" s="533">
        <v>1</v>
      </c>
      <c r="ER6" s="533">
        <v>1</v>
      </c>
      <c r="ES6" s="533">
        <v>2</v>
      </c>
      <c r="ET6" s="533">
        <v>18</v>
      </c>
      <c r="EU6" s="533">
        <v>1</v>
      </c>
      <c r="EV6" s="533">
        <v>27</v>
      </c>
      <c r="EW6" s="533">
        <v>2</v>
      </c>
      <c r="EY6" s="533">
        <v>20</v>
      </c>
      <c r="EZ6" s="533">
        <v>1</v>
      </c>
      <c r="FA6" s="533">
        <v>2</v>
      </c>
      <c r="FB6" s="533">
        <v>21</v>
      </c>
      <c r="FC6" s="533">
        <v>1</v>
      </c>
      <c r="FD6" s="533">
        <v>7</v>
      </c>
      <c r="FE6" s="533">
        <v>63</v>
      </c>
      <c r="FF6" s="533">
        <v>5</v>
      </c>
      <c r="FG6" s="533">
        <v>5</v>
      </c>
      <c r="FH6" s="533">
        <v>6</v>
      </c>
      <c r="FI6" s="533">
        <v>131</v>
      </c>
      <c r="FJ6" s="533">
        <v>1</v>
      </c>
      <c r="FK6" s="533">
        <v>14</v>
      </c>
      <c r="FL6" s="533">
        <v>14</v>
      </c>
      <c r="FM6" s="533">
        <v>123</v>
      </c>
      <c r="FN6" s="533">
        <v>5</v>
      </c>
      <c r="FO6" s="533">
        <v>1</v>
      </c>
      <c r="FP6" s="533">
        <v>11</v>
      </c>
      <c r="FQ6" s="533">
        <v>61</v>
      </c>
      <c r="FR6" s="533">
        <v>11</v>
      </c>
      <c r="FS6" s="533">
        <v>1</v>
      </c>
      <c r="FT6" s="533">
        <v>13</v>
      </c>
      <c r="FU6" s="533">
        <v>25</v>
      </c>
      <c r="FV6" s="533">
        <v>15</v>
      </c>
      <c r="FW6" s="533">
        <v>1</v>
      </c>
      <c r="FX6" s="533">
        <v>37</v>
      </c>
      <c r="FY6" s="533">
        <v>17</v>
      </c>
      <c r="FZ6" s="533">
        <v>8</v>
      </c>
      <c r="GA6" s="533">
        <v>6</v>
      </c>
      <c r="GB6" s="533">
        <v>1</v>
      </c>
      <c r="GC6" s="533">
        <v>1</v>
      </c>
      <c r="GD6" s="533">
        <v>1</v>
      </c>
      <c r="GE6" s="533">
        <v>1</v>
      </c>
      <c r="GF6" s="533">
        <v>22</v>
      </c>
      <c r="GG6" s="533">
        <v>1</v>
      </c>
      <c r="GH6" s="533">
        <v>20</v>
      </c>
      <c r="GK6" s="533">
        <v>14</v>
      </c>
      <c r="GL6" s="533">
        <v>21</v>
      </c>
      <c r="GM6" s="533">
        <v>1</v>
      </c>
      <c r="GN6" s="533">
        <v>1</v>
      </c>
      <c r="GO6" s="533">
        <v>21</v>
      </c>
      <c r="GP6" s="533">
        <v>2</v>
      </c>
      <c r="GQ6" s="533">
        <v>4</v>
      </c>
      <c r="GR6" s="533">
        <v>77</v>
      </c>
      <c r="GS6" s="533">
        <v>4</v>
      </c>
      <c r="GT6" s="533">
        <v>4</v>
      </c>
      <c r="GU6" s="533">
        <v>17</v>
      </c>
      <c r="GV6" s="533">
        <v>117</v>
      </c>
      <c r="GW6" s="533">
        <v>2</v>
      </c>
      <c r="GX6" s="533">
        <v>4</v>
      </c>
      <c r="GY6" s="533">
        <v>14</v>
      </c>
      <c r="GZ6" s="533">
        <v>63</v>
      </c>
      <c r="HA6" s="533">
        <v>6</v>
      </c>
      <c r="HC6" s="533">
        <v>1</v>
      </c>
      <c r="HD6" s="533">
        <v>556</v>
      </c>
      <c r="HE6" s="533">
        <v>51</v>
      </c>
      <c r="HF6" s="533">
        <v>71</v>
      </c>
      <c r="HG6" s="533">
        <v>1</v>
      </c>
      <c r="HH6" s="533">
        <v>2</v>
      </c>
      <c r="HI6" s="533">
        <v>4</v>
      </c>
      <c r="HJ6" s="533">
        <v>20</v>
      </c>
      <c r="HK6" s="533">
        <v>29</v>
      </c>
      <c r="HL6" s="533">
        <v>2</v>
      </c>
      <c r="HM6" s="533">
        <v>187</v>
      </c>
      <c r="HN6" s="533">
        <v>8</v>
      </c>
      <c r="HO6" s="533">
        <v>4</v>
      </c>
      <c r="HP6" s="533">
        <v>3</v>
      </c>
      <c r="HQ6" s="533">
        <v>2</v>
      </c>
      <c r="HR6" s="533">
        <v>2</v>
      </c>
      <c r="HS6" s="533">
        <v>1</v>
      </c>
      <c r="HT6" s="533">
        <v>1</v>
      </c>
      <c r="HU6" s="533">
        <v>40</v>
      </c>
      <c r="HV6" s="533">
        <v>2</v>
      </c>
      <c r="HW6" s="533">
        <v>24</v>
      </c>
      <c r="HX6" s="533">
        <v>6</v>
      </c>
      <c r="HY6" s="533">
        <v>4</v>
      </c>
      <c r="HZ6" s="533">
        <v>42</v>
      </c>
      <c r="IA6" s="533">
        <v>2</v>
      </c>
      <c r="IB6" s="533">
        <v>3</v>
      </c>
      <c r="IC6" s="533">
        <v>42</v>
      </c>
      <c r="ID6" s="533">
        <v>2</v>
      </c>
      <c r="IE6" s="533">
        <v>12</v>
      </c>
      <c r="IF6" s="533">
        <v>85</v>
      </c>
      <c r="IG6" s="533">
        <v>3</v>
      </c>
      <c r="IH6" s="533">
        <v>3</v>
      </c>
      <c r="II6" s="533">
        <v>5</v>
      </c>
      <c r="IJ6" s="533">
        <v>114</v>
      </c>
      <c r="IK6" s="533">
        <v>2</v>
      </c>
      <c r="IL6" s="533">
        <v>16</v>
      </c>
      <c r="IM6" s="533">
        <v>17</v>
      </c>
      <c r="IN6" s="533">
        <v>85</v>
      </c>
      <c r="IO6" s="533">
        <v>6</v>
      </c>
      <c r="IP6" s="533">
        <v>1</v>
      </c>
      <c r="IQ6" s="533">
        <v>1</v>
      </c>
      <c r="IR6" s="533">
        <v>7</v>
      </c>
      <c r="IS6" s="533">
        <v>671</v>
      </c>
      <c r="IT6" s="533">
        <v>83</v>
      </c>
      <c r="IU6" s="533">
        <v>60</v>
      </c>
      <c r="IV6" s="533">
        <v>2</v>
      </c>
      <c r="IW6" s="533">
        <v>11</v>
      </c>
      <c r="IX6" s="533">
        <v>33</v>
      </c>
      <c r="IY6" s="533">
        <v>29</v>
      </c>
      <c r="IZ6" s="533">
        <v>2</v>
      </c>
      <c r="JA6" s="533">
        <v>82</v>
      </c>
      <c r="JB6" s="533">
        <v>72</v>
      </c>
      <c r="JC6" s="533">
        <v>6</v>
      </c>
      <c r="JD6" s="533">
        <v>1</v>
      </c>
      <c r="JF6" s="533">
        <v>16</v>
      </c>
      <c r="JH6" s="533">
        <v>1</v>
      </c>
      <c r="JI6" s="533">
        <v>2</v>
      </c>
      <c r="JJ6" s="533">
        <v>17</v>
      </c>
      <c r="JL6" s="533">
        <v>1</v>
      </c>
      <c r="JM6" s="533">
        <v>17</v>
      </c>
      <c r="JN6" s="533">
        <v>2</v>
      </c>
      <c r="JO6" s="533">
        <v>9</v>
      </c>
      <c r="JP6" s="533">
        <v>70</v>
      </c>
      <c r="JQ6" s="533">
        <v>3</v>
      </c>
      <c r="JR6" s="533">
        <v>3</v>
      </c>
      <c r="JS6" s="533">
        <v>7</v>
      </c>
      <c r="JT6" s="533">
        <v>119</v>
      </c>
      <c r="JU6" s="533">
        <v>2</v>
      </c>
      <c r="JV6" s="533">
        <v>11</v>
      </c>
      <c r="JW6" s="533">
        <v>11</v>
      </c>
      <c r="JX6" s="533">
        <v>60</v>
      </c>
      <c r="JY6" s="533">
        <v>3</v>
      </c>
      <c r="JZ6" s="533">
        <v>5039</v>
      </c>
      <c r="KA6" s="533">
        <v>1</v>
      </c>
      <c r="KB6" s="533">
        <v>5</v>
      </c>
      <c r="KC6" s="533">
        <v>220</v>
      </c>
      <c r="KD6" s="533">
        <v>47</v>
      </c>
      <c r="KE6" s="533">
        <v>43</v>
      </c>
      <c r="KF6" s="533">
        <v>2</v>
      </c>
      <c r="KG6" s="533">
        <v>10</v>
      </c>
      <c r="KH6" s="533">
        <v>25</v>
      </c>
      <c r="KI6" s="533">
        <v>29</v>
      </c>
      <c r="KJ6" s="533">
        <v>2</v>
      </c>
      <c r="KK6" s="533">
        <v>75</v>
      </c>
      <c r="KL6" s="533">
        <v>12</v>
      </c>
      <c r="KM6" s="533">
        <v>4</v>
      </c>
      <c r="KN6" s="533">
        <v>1</v>
      </c>
      <c r="KO6" s="533">
        <v>1</v>
      </c>
      <c r="KP6" s="533">
        <v>3</v>
      </c>
      <c r="KQ6" s="533">
        <v>1</v>
      </c>
      <c r="KR6" s="533">
        <v>6</v>
      </c>
      <c r="KS6" s="533">
        <v>18</v>
      </c>
      <c r="KT6" s="533">
        <v>32</v>
      </c>
      <c r="KW6" s="533">
        <v>2</v>
      </c>
      <c r="KX6" s="533">
        <v>19</v>
      </c>
      <c r="KY6" s="533">
        <v>3</v>
      </c>
      <c r="KZ6" s="533">
        <v>22</v>
      </c>
      <c r="LA6" s="533">
        <v>1</v>
      </c>
      <c r="LB6" s="533">
        <v>2</v>
      </c>
      <c r="LC6" s="533">
        <v>64</v>
      </c>
      <c r="LD6" s="533">
        <v>5</v>
      </c>
      <c r="LE6" s="533">
        <v>7</v>
      </c>
      <c r="LF6" s="533">
        <v>4</v>
      </c>
      <c r="LG6" s="533">
        <v>1</v>
      </c>
      <c r="LH6" s="533">
        <v>7</v>
      </c>
      <c r="LI6" s="533">
        <v>19</v>
      </c>
      <c r="LJ6" s="533">
        <v>117</v>
      </c>
      <c r="LK6" s="533">
        <v>17</v>
      </c>
      <c r="LL6" s="533">
        <v>1</v>
      </c>
      <c r="LN6" s="533">
        <v>7</v>
      </c>
      <c r="LO6" s="533">
        <v>3</v>
      </c>
      <c r="LP6" s="533">
        <v>50</v>
      </c>
      <c r="LQ6" s="533">
        <v>122</v>
      </c>
      <c r="LS6" s="533">
        <v>1</v>
      </c>
      <c r="LT6" s="533">
        <v>8</v>
      </c>
      <c r="LU6" s="533">
        <v>24</v>
      </c>
      <c r="LV6" s="533">
        <v>20</v>
      </c>
      <c r="LW6" s="533">
        <v>1</v>
      </c>
      <c r="LX6" s="533">
        <v>60</v>
      </c>
      <c r="LY6" s="533">
        <v>15</v>
      </c>
      <c r="LZ6" s="533">
        <v>5</v>
      </c>
      <c r="MC6" s="533">
        <v>14</v>
      </c>
      <c r="MD6" s="533">
        <v>19</v>
      </c>
      <c r="ME6" s="533">
        <v>1</v>
      </c>
      <c r="MF6" s="533">
        <v>7</v>
      </c>
      <c r="MH6" s="533">
        <v>16</v>
      </c>
      <c r="MI6" s="533">
        <v>1</v>
      </c>
      <c r="MJ6" s="533">
        <v>27</v>
      </c>
      <c r="ML6" s="533">
        <v>5</v>
      </c>
      <c r="MM6" s="533">
        <v>27</v>
      </c>
      <c r="MO6" s="533">
        <v>4</v>
      </c>
      <c r="MP6" s="533">
        <v>9</v>
      </c>
      <c r="MQ6" s="533">
        <v>83</v>
      </c>
      <c r="MR6" s="533">
        <v>4</v>
      </c>
      <c r="MS6" s="533">
        <v>4</v>
      </c>
      <c r="MT6" s="533">
        <v>4</v>
      </c>
      <c r="MU6" s="533">
        <v>4</v>
      </c>
      <c r="MV6" s="533">
        <v>7</v>
      </c>
      <c r="MW6" s="533">
        <v>18</v>
      </c>
      <c r="MX6" s="533">
        <v>66</v>
      </c>
      <c r="MY6" s="533">
        <v>9</v>
      </c>
      <c r="MZ6" s="533">
        <v>1</v>
      </c>
      <c r="NA6" s="533">
        <v>12</v>
      </c>
      <c r="NB6" s="533">
        <v>1064</v>
      </c>
      <c r="NC6" s="533">
        <v>60</v>
      </c>
      <c r="ND6" s="533">
        <v>10</v>
      </c>
      <c r="NF6" s="533">
        <v>4</v>
      </c>
      <c r="NG6" s="533">
        <v>6</v>
      </c>
      <c r="NH6" s="533">
        <v>141</v>
      </c>
      <c r="NI6" s="533">
        <v>19</v>
      </c>
      <c r="NJ6" s="533">
        <v>4</v>
      </c>
      <c r="NK6" s="533">
        <v>61</v>
      </c>
      <c r="NL6" s="533">
        <v>6</v>
      </c>
      <c r="NM6" s="533">
        <v>9</v>
      </c>
      <c r="NN6" s="533">
        <v>2</v>
      </c>
      <c r="NP6" s="533">
        <v>4</v>
      </c>
      <c r="NQ6" s="533">
        <v>21</v>
      </c>
      <c r="NR6" s="533">
        <v>1</v>
      </c>
      <c r="NS6" s="533">
        <v>1</v>
      </c>
      <c r="NT6" s="533">
        <v>38</v>
      </c>
      <c r="NU6" s="533">
        <v>1</v>
      </c>
      <c r="NV6" s="533">
        <v>1</v>
      </c>
      <c r="NW6" s="533">
        <v>23</v>
      </c>
      <c r="NY6" s="533">
        <v>1</v>
      </c>
      <c r="NZ6" s="533">
        <v>23</v>
      </c>
      <c r="OA6" s="533">
        <v>3</v>
      </c>
      <c r="OB6" s="533">
        <v>14</v>
      </c>
      <c r="OC6" s="533">
        <v>137</v>
      </c>
      <c r="OD6" s="533">
        <v>6</v>
      </c>
      <c r="OE6" s="533">
        <v>6</v>
      </c>
      <c r="OF6" s="533">
        <v>4</v>
      </c>
      <c r="OG6" s="533">
        <v>87</v>
      </c>
      <c r="OH6" s="533">
        <v>3</v>
      </c>
      <c r="OI6" s="533">
        <v>10</v>
      </c>
      <c r="OJ6" s="533">
        <v>21</v>
      </c>
      <c r="OK6" s="533">
        <v>113</v>
      </c>
      <c r="OL6" s="533">
        <v>6</v>
      </c>
      <c r="OM6" s="533">
        <v>6225</v>
      </c>
      <c r="ON6" s="533">
        <v>1</v>
      </c>
      <c r="OO6" s="533">
        <v>83</v>
      </c>
      <c r="OP6" s="533">
        <v>59</v>
      </c>
      <c r="OQ6" s="533">
        <v>61</v>
      </c>
      <c r="OS6" s="533">
        <v>3</v>
      </c>
      <c r="OT6" s="533">
        <v>15</v>
      </c>
      <c r="OU6" s="533">
        <v>15</v>
      </c>
      <c r="OV6" s="533">
        <v>7809</v>
      </c>
      <c r="OW6" s="533">
        <v>3</v>
      </c>
      <c r="OX6" s="533">
        <v>293</v>
      </c>
      <c r="OY6" s="533">
        <v>123</v>
      </c>
      <c r="OZ6" s="533">
        <v>9</v>
      </c>
      <c r="PA6" s="533">
        <v>4</v>
      </c>
      <c r="PB6" s="533">
        <v>5</v>
      </c>
      <c r="PC6" s="533">
        <v>24</v>
      </c>
      <c r="PD6" s="533">
        <v>1</v>
      </c>
      <c r="PE6" s="533">
        <v>56</v>
      </c>
      <c r="PF6" s="533">
        <v>1</v>
      </c>
      <c r="PG6" s="533">
        <v>3</v>
      </c>
      <c r="PH6" s="533">
        <v>27</v>
      </c>
      <c r="PI6" s="533">
        <v>1</v>
      </c>
      <c r="PJ6" s="533">
        <v>1</v>
      </c>
      <c r="PK6" s="533">
        <v>28</v>
      </c>
      <c r="PL6" s="533">
        <v>1</v>
      </c>
      <c r="PM6" s="533">
        <v>9</v>
      </c>
      <c r="PN6" s="533">
        <v>160</v>
      </c>
      <c r="PO6" s="533">
        <v>5</v>
      </c>
      <c r="PP6" s="533">
        <v>6</v>
      </c>
      <c r="PQ6" s="533">
        <v>6</v>
      </c>
      <c r="PR6" s="533">
        <v>130</v>
      </c>
      <c r="PS6" s="533">
        <v>1</v>
      </c>
      <c r="PT6" s="533">
        <v>4</v>
      </c>
      <c r="PU6" s="533">
        <v>31</v>
      </c>
      <c r="PV6" s="533">
        <v>60</v>
      </c>
      <c r="PW6" s="533">
        <v>12</v>
      </c>
      <c r="PX6" s="533">
        <v>1</v>
      </c>
      <c r="PY6" s="533">
        <v>7</v>
      </c>
      <c r="PZ6" s="533">
        <v>558</v>
      </c>
      <c r="QA6" s="533">
        <v>60</v>
      </c>
      <c r="QB6" s="533">
        <v>14</v>
      </c>
      <c r="QC6" s="533">
        <v>1</v>
      </c>
      <c r="QD6" s="533">
        <v>15</v>
      </c>
      <c r="QE6" s="533">
        <v>37</v>
      </c>
      <c r="QF6" s="533">
        <v>972</v>
      </c>
      <c r="QG6" s="533">
        <v>1</v>
      </c>
      <c r="QH6" s="533">
        <v>375</v>
      </c>
      <c r="QI6" s="533">
        <v>28</v>
      </c>
      <c r="QJ6" s="533">
        <v>9</v>
      </c>
      <c r="QN6" s="533">
        <v>6</v>
      </c>
      <c r="QO6" s="533">
        <v>22</v>
      </c>
      <c r="QP6" s="533">
        <v>3</v>
      </c>
      <c r="QQ6" s="533">
        <v>33</v>
      </c>
      <c r="QR6" s="533">
        <v>1</v>
      </c>
      <c r="QS6" s="533">
        <v>21</v>
      </c>
      <c r="QT6" s="533">
        <v>2</v>
      </c>
      <c r="QU6" s="533">
        <v>1</v>
      </c>
      <c r="QV6" s="533">
        <v>24</v>
      </c>
      <c r="QW6" s="533">
        <v>4</v>
      </c>
      <c r="QX6" s="533">
        <v>11</v>
      </c>
      <c r="QY6" s="533">
        <v>48</v>
      </c>
      <c r="QZ6" s="533">
        <v>4</v>
      </c>
      <c r="RA6" s="533">
        <v>5</v>
      </c>
      <c r="RB6" s="533">
        <v>4</v>
      </c>
      <c r="RC6" s="533">
        <v>125</v>
      </c>
      <c r="RD6" s="533">
        <v>3</v>
      </c>
      <c r="RE6" s="533">
        <v>6</v>
      </c>
      <c r="RF6" s="533">
        <v>17</v>
      </c>
      <c r="RG6" s="533">
        <v>123</v>
      </c>
      <c r="RH6" s="533">
        <v>7</v>
      </c>
      <c r="RI6" s="533">
        <v>2</v>
      </c>
      <c r="RJ6" s="533">
        <v>2</v>
      </c>
      <c r="RK6" s="533">
        <v>3</v>
      </c>
      <c r="RL6" s="533">
        <v>17</v>
      </c>
      <c r="RM6" s="533">
        <v>93</v>
      </c>
      <c r="RN6" s="533">
        <v>21</v>
      </c>
      <c r="RO6" s="533">
        <v>3</v>
      </c>
      <c r="RP6" s="533">
        <v>7</v>
      </c>
      <c r="RQ6" s="533">
        <v>47</v>
      </c>
      <c r="RR6" s="533">
        <v>75</v>
      </c>
      <c r="RS6" s="533">
        <v>3</v>
      </c>
      <c r="RT6" s="533">
        <v>101</v>
      </c>
      <c r="RU6" s="533">
        <v>7</v>
      </c>
      <c r="RV6" s="533">
        <v>9</v>
      </c>
      <c r="RW6" s="533">
        <v>3</v>
      </c>
      <c r="RX6" s="533">
        <v>6453</v>
      </c>
      <c r="RY6" s="533">
        <v>6489</v>
      </c>
      <c r="RZ6" s="533">
        <v>5942</v>
      </c>
      <c r="SA6" s="533">
        <v>5965</v>
      </c>
      <c r="SB6" s="533">
        <v>7831</v>
      </c>
      <c r="SC6" s="533">
        <v>7755</v>
      </c>
      <c r="SD6" s="533">
        <v>7646</v>
      </c>
      <c r="SE6" s="533">
        <v>7522</v>
      </c>
      <c r="SF6" s="533">
        <v>5686</v>
      </c>
      <c r="SG6" s="533">
        <v>5636</v>
      </c>
      <c r="SH6" s="533">
        <v>7173</v>
      </c>
      <c r="SI6" s="533">
        <v>7294</v>
      </c>
      <c r="SJ6" s="533">
        <v>5549</v>
      </c>
      <c r="SK6" s="533">
        <v>5981</v>
      </c>
      <c r="SL6" s="533">
        <v>7586</v>
      </c>
      <c r="SM6" s="533">
        <v>7843</v>
      </c>
      <c r="SN6" s="533">
        <v>6592</v>
      </c>
      <c r="SO6" s="533">
        <v>5943</v>
      </c>
      <c r="SP6" s="533">
        <v>7207</v>
      </c>
      <c r="SQ6" s="533">
        <v>8285</v>
      </c>
      <c r="SR6" s="533">
        <v>5791</v>
      </c>
      <c r="SS6" s="533">
        <v>4944</v>
      </c>
      <c r="ST6" s="533">
        <v>5200</v>
      </c>
      <c r="SU6" s="533">
        <v>7154</v>
      </c>
      <c r="SV6" s="533">
        <v>6952</v>
      </c>
      <c r="SW6" s="533">
        <v>8365</v>
      </c>
      <c r="SX6" s="533">
        <v>8553</v>
      </c>
      <c r="SY6" s="533">
        <v>8146</v>
      </c>
      <c r="SZ6" s="533">
        <v>8422</v>
      </c>
      <c r="TA6" s="533">
        <v>8388</v>
      </c>
    </row>
    <row r="7" spans="1:521" x14ac:dyDescent="0.25">
      <c r="A7" s="533" t="s">
        <v>534</v>
      </c>
      <c r="B7" s="533">
        <v>7</v>
      </c>
      <c r="C7" s="533">
        <v>25</v>
      </c>
      <c r="D7" s="533">
        <v>22</v>
      </c>
      <c r="E7" s="533">
        <v>17</v>
      </c>
      <c r="F7" s="533">
        <v>4</v>
      </c>
      <c r="G7" s="533">
        <v>15</v>
      </c>
      <c r="H7" s="533">
        <v>11</v>
      </c>
      <c r="I7" s="533">
        <v>22</v>
      </c>
      <c r="J7" s="533">
        <v>35</v>
      </c>
      <c r="K7" s="533">
        <v>28</v>
      </c>
      <c r="L7" s="533">
        <v>21</v>
      </c>
      <c r="M7" s="533">
        <v>20</v>
      </c>
      <c r="N7" s="533">
        <v>13</v>
      </c>
      <c r="O7" s="533">
        <v>20</v>
      </c>
      <c r="P7" s="533">
        <v>13</v>
      </c>
      <c r="Q7" s="533">
        <v>72</v>
      </c>
      <c r="R7" s="533">
        <v>22</v>
      </c>
      <c r="S7" s="533">
        <v>17</v>
      </c>
      <c r="T7" s="533">
        <v>55</v>
      </c>
      <c r="U7" s="533">
        <v>57</v>
      </c>
      <c r="V7" s="533">
        <v>38</v>
      </c>
      <c r="W7" s="533">
        <v>16</v>
      </c>
      <c r="X7" s="533">
        <v>27</v>
      </c>
      <c r="Y7" s="533">
        <v>2</v>
      </c>
      <c r="AD7" s="533">
        <v>13</v>
      </c>
      <c r="AF7" s="533">
        <v>19</v>
      </c>
      <c r="AH7" s="533">
        <v>13</v>
      </c>
      <c r="AK7" s="533">
        <v>13</v>
      </c>
      <c r="AL7" s="533">
        <v>1</v>
      </c>
      <c r="AM7" s="533">
        <v>5</v>
      </c>
      <c r="AN7" s="533">
        <v>137</v>
      </c>
      <c r="AO7" s="533">
        <v>4</v>
      </c>
      <c r="AP7" s="533">
        <v>4</v>
      </c>
      <c r="AQ7" s="533">
        <v>3</v>
      </c>
      <c r="AR7" s="533">
        <v>1</v>
      </c>
      <c r="AS7" s="533">
        <v>3</v>
      </c>
      <c r="AT7" s="533">
        <v>14</v>
      </c>
      <c r="AU7" s="533">
        <v>61</v>
      </c>
      <c r="AV7" s="533">
        <v>1</v>
      </c>
      <c r="AY7" s="533">
        <v>16</v>
      </c>
      <c r="AZ7" s="533">
        <v>28</v>
      </c>
      <c r="BA7" s="533">
        <v>127</v>
      </c>
      <c r="BB7" s="533">
        <v>1</v>
      </c>
      <c r="BC7" s="533">
        <v>3</v>
      </c>
      <c r="BD7" s="533">
        <v>28</v>
      </c>
      <c r="BE7" s="533">
        <v>14</v>
      </c>
      <c r="BF7" s="533">
        <v>1</v>
      </c>
      <c r="BG7" s="533">
        <v>64</v>
      </c>
      <c r="BH7" s="533">
        <v>6</v>
      </c>
      <c r="BI7" s="533">
        <v>247</v>
      </c>
      <c r="BJ7" s="533">
        <v>8</v>
      </c>
      <c r="BK7" s="533">
        <v>2</v>
      </c>
      <c r="BP7" s="533">
        <v>21</v>
      </c>
      <c r="BQ7" s="533">
        <v>1</v>
      </c>
      <c r="BR7" s="533">
        <v>3</v>
      </c>
      <c r="BS7" s="533">
        <v>26</v>
      </c>
      <c r="BU7" s="533">
        <v>10</v>
      </c>
      <c r="BV7" s="533">
        <v>20</v>
      </c>
      <c r="BW7" s="533">
        <v>3</v>
      </c>
      <c r="BX7" s="533">
        <v>2</v>
      </c>
      <c r="BY7" s="533">
        <v>20</v>
      </c>
      <c r="CB7" s="533">
        <v>6</v>
      </c>
      <c r="CC7" s="533">
        <v>92</v>
      </c>
      <c r="CD7" s="533">
        <v>3</v>
      </c>
      <c r="CE7" s="533">
        <v>6</v>
      </c>
      <c r="CF7" s="533">
        <v>15</v>
      </c>
      <c r="CG7" s="533">
        <v>45</v>
      </c>
      <c r="CI7" s="533">
        <v>6</v>
      </c>
      <c r="CJ7" s="533">
        <v>11</v>
      </c>
      <c r="CK7" s="533">
        <v>42</v>
      </c>
      <c r="CL7" s="533">
        <v>2</v>
      </c>
      <c r="CO7" s="533">
        <v>58</v>
      </c>
      <c r="CP7" s="533">
        <v>48</v>
      </c>
      <c r="CQ7" s="533">
        <v>12</v>
      </c>
      <c r="CT7" s="533">
        <v>5</v>
      </c>
      <c r="CU7" s="533">
        <v>28</v>
      </c>
      <c r="CV7" s="533">
        <v>3</v>
      </c>
      <c r="CX7" s="533">
        <v>72</v>
      </c>
      <c r="CY7" s="533">
        <v>17</v>
      </c>
      <c r="CZ7" s="533">
        <v>8</v>
      </c>
      <c r="DE7" s="533">
        <v>11</v>
      </c>
      <c r="DF7" s="533">
        <v>11</v>
      </c>
      <c r="DH7" s="533">
        <v>17</v>
      </c>
      <c r="DK7" s="533">
        <v>17</v>
      </c>
      <c r="DM7" s="533">
        <v>3</v>
      </c>
      <c r="DN7" s="533">
        <v>17</v>
      </c>
      <c r="DP7" s="533">
        <v>3</v>
      </c>
      <c r="DQ7" s="533">
        <v>27</v>
      </c>
      <c r="DR7" s="533">
        <v>4</v>
      </c>
      <c r="DS7" s="533">
        <v>4</v>
      </c>
      <c r="DT7" s="533">
        <v>4</v>
      </c>
      <c r="DU7" s="533">
        <v>41</v>
      </c>
      <c r="DW7" s="533">
        <v>5</v>
      </c>
      <c r="DX7" s="533">
        <v>14</v>
      </c>
      <c r="DY7" s="533">
        <v>50</v>
      </c>
      <c r="EC7" s="533">
        <v>1</v>
      </c>
      <c r="ED7" s="533">
        <v>551</v>
      </c>
      <c r="EE7" s="533">
        <v>55</v>
      </c>
      <c r="EF7" s="533">
        <v>8</v>
      </c>
      <c r="EH7" s="533">
        <v>6</v>
      </c>
      <c r="EI7" s="533">
        <v>14</v>
      </c>
      <c r="EJ7" s="533">
        <v>13</v>
      </c>
      <c r="EL7" s="533">
        <v>97</v>
      </c>
      <c r="EM7" s="533">
        <v>9</v>
      </c>
      <c r="EN7" s="533">
        <v>7</v>
      </c>
      <c r="EO7" s="533">
        <v>2</v>
      </c>
      <c r="EP7" s="533">
        <v>1</v>
      </c>
      <c r="ER7" s="533">
        <v>1</v>
      </c>
      <c r="ET7" s="533">
        <v>18</v>
      </c>
      <c r="EU7" s="533">
        <v>1</v>
      </c>
      <c r="EV7" s="533">
        <v>27</v>
      </c>
      <c r="EY7" s="533">
        <v>20</v>
      </c>
      <c r="EZ7" s="533">
        <v>1</v>
      </c>
      <c r="FA7" s="533">
        <v>2</v>
      </c>
      <c r="FB7" s="533">
        <v>21</v>
      </c>
      <c r="FD7" s="533">
        <v>6</v>
      </c>
      <c r="FE7" s="533">
        <v>35</v>
      </c>
      <c r="FF7" s="533">
        <v>3</v>
      </c>
      <c r="FG7" s="533">
        <v>4</v>
      </c>
      <c r="FH7" s="533">
        <v>6</v>
      </c>
      <c r="FI7" s="533">
        <v>13</v>
      </c>
      <c r="FK7" s="533">
        <v>2</v>
      </c>
      <c r="FL7" s="533">
        <v>12</v>
      </c>
      <c r="FM7" s="533">
        <v>51</v>
      </c>
      <c r="FN7" s="533">
        <v>5</v>
      </c>
      <c r="FO7" s="533">
        <v>1</v>
      </c>
      <c r="FP7" s="533">
        <v>7</v>
      </c>
      <c r="FQ7" s="533">
        <v>61</v>
      </c>
      <c r="FR7" s="533">
        <v>11</v>
      </c>
      <c r="FT7" s="533">
        <v>6</v>
      </c>
      <c r="FU7" s="533">
        <v>25</v>
      </c>
      <c r="FV7" s="533">
        <v>3</v>
      </c>
      <c r="FX7" s="533">
        <v>37</v>
      </c>
      <c r="FY7" s="533">
        <v>8</v>
      </c>
      <c r="FZ7" s="533">
        <v>8</v>
      </c>
      <c r="GA7" s="533">
        <v>2</v>
      </c>
      <c r="GE7" s="533">
        <v>1</v>
      </c>
      <c r="GF7" s="533">
        <v>22</v>
      </c>
      <c r="GG7" s="533">
        <v>1</v>
      </c>
      <c r="GH7" s="533">
        <v>20</v>
      </c>
      <c r="GK7" s="533">
        <v>14</v>
      </c>
      <c r="GL7" s="533">
        <v>19</v>
      </c>
      <c r="GM7" s="533">
        <v>1</v>
      </c>
      <c r="GN7" s="533">
        <v>1</v>
      </c>
      <c r="GO7" s="533">
        <v>19</v>
      </c>
      <c r="GQ7" s="533">
        <v>3</v>
      </c>
      <c r="GR7" s="533">
        <v>77</v>
      </c>
      <c r="GS7" s="533">
        <v>4</v>
      </c>
      <c r="GT7" s="533">
        <v>4</v>
      </c>
      <c r="GU7" s="533">
        <v>5</v>
      </c>
      <c r="GV7" s="533">
        <v>39</v>
      </c>
      <c r="GX7" s="533">
        <v>4</v>
      </c>
      <c r="GY7" s="533">
        <v>14</v>
      </c>
      <c r="GZ7" s="533">
        <v>63</v>
      </c>
      <c r="HA7" s="533">
        <v>6</v>
      </c>
      <c r="HC7" s="533">
        <v>1</v>
      </c>
      <c r="HD7" s="533">
        <v>413</v>
      </c>
      <c r="HE7" s="533">
        <v>51</v>
      </c>
      <c r="HF7" s="533">
        <v>71</v>
      </c>
      <c r="HI7" s="533">
        <v>4</v>
      </c>
      <c r="HJ7" s="533">
        <v>20</v>
      </c>
      <c r="HK7" s="533">
        <v>29</v>
      </c>
      <c r="HM7" s="533">
        <v>82</v>
      </c>
      <c r="HN7" s="533">
        <v>8</v>
      </c>
      <c r="HO7" s="533">
        <v>4</v>
      </c>
      <c r="HP7" s="533">
        <v>3</v>
      </c>
      <c r="HU7" s="533">
        <v>40</v>
      </c>
      <c r="HV7" s="533">
        <v>2</v>
      </c>
      <c r="HW7" s="533">
        <v>17</v>
      </c>
      <c r="HY7" s="533">
        <v>2</v>
      </c>
      <c r="HZ7" s="533">
        <v>42</v>
      </c>
      <c r="IA7" s="533">
        <v>2</v>
      </c>
      <c r="IB7" s="533">
        <v>3</v>
      </c>
      <c r="IC7" s="533">
        <v>42</v>
      </c>
      <c r="ID7" s="533">
        <v>2</v>
      </c>
      <c r="IE7" s="533">
        <v>12</v>
      </c>
      <c r="IF7" s="533">
        <v>85</v>
      </c>
      <c r="IG7" s="533">
        <v>2</v>
      </c>
      <c r="IH7" s="533">
        <v>2</v>
      </c>
      <c r="II7" s="533">
        <v>5</v>
      </c>
      <c r="IJ7" s="533">
        <v>30</v>
      </c>
      <c r="IK7" s="533">
        <v>2</v>
      </c>
      <c r="IL7" s="533">
        <v>16</v>
      </c>
      <c r="IM7" s="533">
        <v>17</v>
      </c>
      <c r="IN7" s="533">
        <v>85</v>
      </c>
      <c r="IO7" s="533">
        <v>6</v>
      </c>
      <c r="IQ7" s="533">
        <v>1</v>
      </c>
      <c r="IR7" s="533">
        <v>1</v>
      </c>
      <c r="IS7" s="533">
        <v>345</v>
      </c>
      <c r="IT7" s="533">
        <v>64</v>
      </c>
      <c r="IU7" s="533">
        <v>60</v>
      </c>
      <c r="IV7" s="533">
        <v>2</v>
      </c>
      <c r="IW7" s="533">
        <v>11</v>
      </c>
      <c r="IX7" s="533">
        <v>33</v>
      </c>
      <c r="IY7" s="533">
        <v>9</v>
      </c>
      <c r="IZ7" s="533">
        <v>2</v>
      </c>
      <c r="JA7" s="533">
        <v>41</v>
      </c>
      <c r="JB7" s="533">
        <v>72</v>
      </c>
      <c r="JC7" s="533">
        <v>4</v>
      </c>
      <c r="JF7" s="533">
        <v>13</v>
      </c>
      <c r="JI7" s="533">
        <v>1</v>
      </c>
      <c r="JJ7" s="533">
        <v>14</v>
      </c>
      <c r="JL7" s="533">
        <v>1</v>
      </c>
      <c r="JM7" s="533">
        <v>14</v>
      </c>
      <c r="JN7" s="533">
        <v>1</v>
      </c>
      <c r="JO7" s="533">
        <v>9</v>
      </c>
      <c r="JP7" s="533">
        <v>70</v>
      </c>
      <c r="JQ7" s="533">
        <v>3</v>
      </c>
      <c r="JR7" s="533">
        <v>3</v>
      </c>
      <c r="JS7" s="533">
        <v>7</v>
      </c>
      <c r="JT7" s="533">
        <v>37</v>
      </c>
      <c r="JU7" s="533">
        <v>1</v>
      </c>
      <c r="JV7" s="533">
        <v>11</v>
      </c>
      <c r="JW7" s="533">
        <v>11</v>
      </c>
      <c r="JX7" s="533">
        <v>60</v>
      </c>
      <c r="JY7" s="533">
        <v>3</v>
      </c>
      <c r="JZ7" s="533">
        <v>5039</v>
      </c>
      <c r="KB7" s="533">
        <v>5</v>
      </c>
      <c r="KC7" s="533">
        <v>220</v>
      </c>
      <c r="KD7" s="533">
        <v>45</v>
      </c>
      <c r="KE7" s="533">
        <v>38</v>
      </c>
      <c r="KF7" s="533">
        <v>1</v>
      </c>
      <c r="KG7" s="533">
        <v>10</v>
      </c>
      <c r="KH7" s="533">
        <v>21</v>
      </c>
      <c r="KI7" s="533">
        <v>29</v>
      </c>
      <c r="KJ7" s="533">
        <v>1</v>
      </c>
      <c r="KK7" s="533">
        <v>70</v>
      </c>
      <c r="KL7" s="533">
        <v>12</v>
      </c>
      <c r="KM7" s="533">
        <v>3</v>
      </c>
      <c r="KN7" s="533">
        <v>1</v>
      </c>
      <c r="KO7" s="533">
        <v>1</v>
      </c>
      <c r="KP7" s="533">
        <v>3</v>
      </c>
      <c r="KQ7" s="533">
        <v>1</v>
      </c>
      <c r="KR7" s="533">
        <v>6</v>
      </c>
      <c r="KS7" s="533">
        <v>18</v>
      </c>
      <c r="KT7" s="533">
        <v>32</v>
      </c>
      <c r="KW7" s="533">
        <v>2</v>
      </c>
      <c r="KX7" s="533">
        <v>19</v>
      </c>
      <c r="KY7" s="533">
        <v>1</v>
      </c>
      <c r="KZ7" s="533">
        <v>22</v>
      </c>
      <c r="LB7" s="533">
        <v>1</v>
      </c>
      <c r="LC7" s="533">
        <v>64</v>
      </c>
      <c r="LD7" s="533">
        <v>4</v>
      </c>
      <c r="LE7" s="533">
        <v>5</v>
      </c>
      <c r="LF7" s="533">
        <v>4</v>
      </c>
      <c r="LH7" s="533">
        <v>7</v>
      </c>
      <c r="LI7" s="533">
        <v>19</v>
      </c>
      <c r="LJ7" s="533">
        <v>117</v>
      </c>
      <c r="LK7" s="533">
        <v>9</v>
      </c>
      <c r="LL7" s="533">
        <v>1</v>
      </c>
      <c r="LO7" s="533">
        <v>2</v>
      </c>
      <c r="LP7" s="533">
        <v>37</v>
      </c>
      <c r="LQ7" s="533">
        <v>107</v>
      </c>
      <c r="LT7" s="533">
        <v>8</v>
      </c>
      <c r="LU7" s="533">
        <v>24</v>
      </c>
      <c r="LV7" s="533">
        <v>9</v>
      </c>
      <c r="LX7" s="533">
        <v>35</v>
      </c>
      <c r="LY7" s="533">
        <v>8</v>
      </c>
      <c r="LZ7" s="533">
        <v>2</v>
      </c>
      <c r="MC7" s="533">
        <v>1</v>
      </c>
      <c r="MD7" s="533">
        <v>19</v>
      </c>
      <c r="MF7" s="533">
        <v>5</v>
      </c>
      <c r="MH7" s="533">
        <v>1</v>
      </c>
      <c r="MJ7" s="533">
        <v>23</v>
      </c>
      <c r="ML7" s="533">
        <v>1</v>
      </c>
      <c r="MM7" s="533">
        <v>23</v>
      </c>
      <c r="MO7" s="533">
        <v>3</v>
      </c>
      <c r="MP7" s="533">
        <v>3</v>
      </c>
      <c r="MQ7" s="533">
        <v>83</v>
      </c>
      <c r="MR7" s="533">
        <v>3</v>
      </c>
      <c r="MS7" s="533">
        <v>4</v>
      </c>
      <c r="MT7" s="533">
        <v>4</v>
      </c>
      <c r="MU7" s="533">
        <v>3</v>
      </c>
      <c r="MV7" s="533">
        <v>7</v>
      </c>
      <c r="MW7" s="533">
        <v>13</v>
      </c>
      <c r="MX7" s="533">
        <v>56</v>
      </c>
      <c r="MY7" s="533">
        <v>4</v>
      </c>
      <c r="NB7" s="533">
        <v>424</v>
      </c>
      <c r="NC7" s="533">
        <v>56</v>
      </c>
      <c r="ND7" s="533">
        <v>6</v>
      </c>
      <c r="NF7" s="533">
        <v>3</v>
      </c>
      <c r="NG7" s="533">
        <v>6</v>
      </c>
      <c r="NH7" s="533">
        <v>141</v>
      </c>
      <c r="NI7" s="533">
        <v>7</v>
      </c>
      <c r="NJ7" s="533">
        <v>3</v>
      </c>
      <c r="NK7" s="533">
        <v>52</v>
      </c>
      <c r="NL7" s="533">
        <v>6</v>
      </c>
      <c r="NM7" s="533">
        <v>3</v>
      </c>
      <c r="NP7" s="533">
        <v>4</v>
      </c>
      <c r="NQ7" s="533">
        <v>21</v>
      </c>
      <c r="NR7" s="533">
        <v>1</v>
      </c>
      <c r="NS7" s="533">
        <v>1</v>
      </c>
      <c r="NT7" s="533">
        <v>38</v>
      </c>
      <c r="NW7" s="533">
        <v>23</v>
      </c>
      <c r="NZ7" s="533">
        <v>23</v>
      </c>
      <c r="OA7" s="533">
        <v>1</v>
      </c>
      <c r="OB7" s="533">
        <v>14</v>
      </c>
      <c r="OC7" s="533">
        <v>137</v>
      </c>
      <c r="OD7" s="533">
        <v>6</v>
      </c>
      <c r="OE7" s="533">
        <v>6</v>
      </c>
      <c r="OF7" s="533">
        <v>4</v>
      </c>
      <c r="OG7" s="533">
        <v>41</v>
      </c>
      <c r="OI7" s="533">
        <v>10</v>
      </c>
      <c r="OJ7" s="533">
        <v>21</v>
      </c>
      <c r="OK7" s="533">
        <v>113</v>
      </c>
      <c r="OL7" s="533">
        <v>6</v>
      </c>
      <c r="OO7" s="533">
        <v>83</v>
      </c>
      <c r="OP7" s="533">
        <v>59</v>
      </c>
      <c r="OQ7" s="533">
        <v>5</v>
      </c>
      <c r="OT7" s="533">
        <v>15</v>
      </c>
      <c r="OU7" s="533">
        <v>15</v>
      </c>
      <c r="OV7" s="533">
        <v>7809</v>
      </c>
      <c r="OX7" s="533">
        <v>293</v>
      </c>
      <c r="OY7" s="533">
        <v>50</v>
      </c>
      <c r="OZ7" s="533">
        <v>9</v>
      </c>
      <c r="PA7" s="533">
        <v>4</v>
      </c>
      <c r="PB7" s="533">
        <v>4</v>
      </c>
      <c r="PC7" s="533">
        <v>15</v>
      </c>
      <c r="PD7" s="533">
        <v>1</v>
      </c>
      <c r="PE7" s="533">
        <v>39</v>
      </c>
      <c r="PG7" s="533">
        <v>3</v>
      </c>
      <c r="PH7" s="533">
        <v>17</v>
      </c>
      <c r="PI7" s="533">
        <v>1</v>
      </c>
      <c r="PJ7" s="533">
        <v>1</v>
      </c>
      <c r="PK7" s="533">
        <v>17</v>
      </c>
      <c r="PL7" s="533">
        <v>1</v>
      </c>
      <c r="PM7" s="533">
        <v>6</v>
      </c>
      <c r="PN7" s="533">
        <v>87</v>
      </c>
      <c r="PO7" s="533">
        <v>5</v>
      </c>
      <c r="PP7" s="533">
        <v>6</v>
      </c>
      <c r="PQ7" s="533">
        <v>6</v>
      </c>
      <c r="PR7" s="533">
        <v>33</v>
      </c>
      <c r="PS7" s="533">
        <v>1</v>
      </c>
      <c r="PT7" s="533">
        <v>3</v>
      </c>
      <c r="PU7" s="533">
        <v>21</v>
      </c>
      <c r="PV7" s="533">
        <v>60</v>
      </c>
      <c r="PW7" s="533">
        <v>4</v>
      </c>
      <c r="PX7" s="533">
        <v>1</v>
      </c>
      <c r="PY7" s="533">
        <v>4</v>
      </c>
      <c r="PZ7" s="533">
        <v>409</v>
      </c>
      <c r="QA7" s="533">
        <v>58</v>
      </c>
      <c r="QB7" s="533">
        <v>1</v>
      </c>
      <c r="QC7" s="533">
        <v>1</v>
      </c>
      <c r="QD7" s="533">
        <v>15</v>
      </c>
      <c r="QE7" s="533">
        <v>31</v>
      </c>
      <c r="QF7" s="533">
        <v>972</v>
      </c>
      <c r="QG7" s="533">
        <v>1</v>
      </c>
      <c r="QH7" s="533">
        <v>290</v>
      </c>
      <c r="QI7" s="533">
        <v>28</v>
      </c>
      <c r="QJ7" s="533">
        <v>9</v>
      </c>
      <c r="QN7" s="533">
        <v>6</v>
      </c>
      <c r="QO7" s="533">
        <v>15</v>
      </c>
      <c r="QP7" s="533">
        <v>1</v>
      </c>
      <c r="QQ7" s="533">
        <v>16</v>
      </c>
      <c r="QS7" s="533">
        <v>19</v>
      </c>
      <c r="QT7" s="533">
        <v>1</v>
      </c>
      <c r="QV7" s="533">
        <v>19</v>
      </c>
      <c r="QW7" s="533">
        <v>4</v>
      </c>
      <c r="QX7" s="533">
        <v>1</v>
      </c>
      <c r="QY7" s="533">
        <v>48</v>
      </c>
      <c r="RA7" s="533">
        <v>1</v>
      </c>
      <c r="RB7" s="533">
        <v>4</v>
      </c>
      <c r="RC7" s="533">
        <v>25</v>
      </c>
      <c r="RD7" s="533">
        <v>2</v>
      </c>
      <c r="RF7" s="533">
        <v>8</v>
      </c>
      <c r="RG7" s="533">
        <v>13</v>
      </c>
      <c r="RH7" s="533">
        <v>1</v>
      </c>
      <c r="RI7" s="533">
        <v>2</v>
      </c>
      <c r="RK7" s="533">
        <v>3</v>
      </c>
      <c r="RM7" s="533">
        <v>93</v>
      </c>
      <c r="RN7" s="533">
        <v>21</v>
      </c>
      <c r="RO7" s="533">
        <v>2</v>
      </c>
      <c r="RQ7" s="533">
        <v>47</v>
      </c>
      <c r="RR7" s="533">
        <v>75</v>
      </c>
      <c r="RS7" s="533">
        <v>2</v>
      </c>
      <c r="RT7" s="533">
        <v>23</v>
      </c>
      <c r="RW7" s="533">
        <v>1</v>
      </c>
      <c r="RX7" s="533">
        <v>6343</v>
      </c>
      <c r="RY7" s="533">
        <v>6300</v>
      </c>
      <c r="RZ7" s="533">
        <v>5942</v>
      </c>
      <c r="SA7" s="533">
        <v>5965</v>
      </c>
      <c r="SB7" s="533">
        <v>6487</v>
      </c>
      <c r="SC7" s="533">
        <v>6597</v>
      </c>
      <c r="SD7" s="533">
        <v>7646</v>
      </c>
      <c r="SE7" s="533">
        <v>7463</v>
      </c>
      <c r="SF7" s="533">
        <v>5686</v>
      </c>
      <c r="SG7" s="533">
        <v>5636</v>
      </c>
      <c r="SH7" s="533">
        <v>7173</v>
      </c>
      <c r="SI7" s="533">
        <v>7294</v>
      </c>
      <c r="SJ7" s="533">
        <v>4758</v>
      </c>
      <c r="SK7" s="533">
        <v>4669</v>
      </c>
      <c r="SL7" s="533">
        <v>7247</v>
      </c>
      <c r="SM7" s="533">
        <v>7081</v>
      </c>
      <c r="SN7" s="533">
        <v>6592</v>
      </c>
      <c r="SO7" s="533">
        <v>5943</v>
      </c>
      <c r="SP7" s="533">
        <v>7064</v>
      </c>
      <c r="SQ7" s="533">
        <v>6915</v>
      </c>
      <c r="SR7" s="533">
        <v>5791</v>
      </c>
      <c r="SS7" s="533">
        <v>4147</v>
      </c>
      <c r="ST7" s="533">
        <v>5200</v>
      </c>
      <c r="SU7" s="533">
        <v>5390</v>
      </c>
      <c r="SV7" s="533">
        <v>6148</v>
      </c>
      <c r="SW7" s="533">
        <v>8365</v>
      </c>
      <c r="SX7" s="533">
        <v>8553</v>
      </c>
      <c r="SY7" s="533">
        <v>1697</v>
      </c>
      <c r="SZ7" s="533">
        <v>8422</v>
      </c>
      <c r="TA7" s="533">
        <v>8388</v>
      </c>
    </row>
    <row r="8" spans="1:521" x14ac:dyDescent="0.25">
      <c r="A8" s="533" t="s">
        <v>535</v>
      </c>
      <c r="B8" s="533">
        <v>11</v>
      </c>
      <c r="C8" s="533">
        <v>5</v>
      </c>
      <c r="D8" s="533">
        <v>13</v>
      </c>
      <c r="E8" s="533">
        <v>4</v>
      </c>
      <c r="F8" s="533">
        <v>9</v>
      </c>
      <c r="G8" s="533">
        <v>4</v>
      </c>
      <c r="H8" s="533">
        <v>3</v>
      </c>
      <c r="I8" s="533">
        <v>7</v>
      </c>
      <c r="J8" s="533">
        <v>5</v>
      </c>
      <c r="K8" s="533">
        <v>12</v>
      </c>
      <c r="L8" s="533">
        <v>21</v>
      </c>
      <c r="M8" s="533">
        <v>1</v>
      </c>
      <c r="N8" s="533">
        <v>5</v>
      </c>
      <c r="O8" s="533">
        <v>3</v>
      </c>
      <c r="P8" s="533">
        <v>15</v>
      </c>
      <c r="Q8" s="533">
        <v>57</v>
      </c>
      <c r="R8" s="533">
        <v>2</v>
      </c>
      <c r="S8" s="533">
        <v>14</v>
      </c>
      <c r="T8" s="533">
        <v>5</v>
      </c>
      <c r="U8" s="533">
        <v>12</v>
      </c>
      <c r="V8" s="533">
        <v>23</v>
      </c>
      <c r="W8" s="533">
        <v>23</v>
      </c>
      <c r="X8" s="533">
        <v>51</v>
      </c>
      <c r="Y8" s="533">
        <v>13</v>
      </c>
      <c r="AD8" s="533">
        <v>7</v>
      </c>
      <c r="AF8" s="533">
        <v>9</v>
      </c>
      <c r="AH8" s="533">
        <v>7</v>
      </c>
      <c r="AK8" s="533">
        <v>7</v>
      </c>
      <c r="AN8" s="533">
        <v>81</v>
      </c>
      <c r="AO8" s="533">
        <v>1</v>
      </c>
      <c r="AP8" s="533">
        <v>2</v>
      </c>
      <c r="AQ8" s="533">
        <v>3</v>
      </c>
      <c r="AS8" s="533">
        <v>2</v>
      </c>
      <c r="AT8" s="533">
        <v>4</v>
      </c>
      <c r="AU8" s="533">
        <v>13</v>
      </c>
      <c r="AV8" s="533">
        <v>2</v>
      </c>
      <c r="AY8" s="533">
        <v>4</v>
      </c>
      <c r="AZ8" s="533">
        <v>32</v>
      </c>
      <c r="BA8" s="533">
        <v>80</v>
      </c>
      <c r="BC8" s="533">
        <v>4</v>
      </c>
      <c r="BD8" s="533">
        <v>9</v>
      </c>
      <c r="BE8" s="533">
        <v>4</v>
      </c>
      <c r="BG8" s="533">
        <v>26</v>
      </c>
      <c r="BH8" s="533">
        <v>8</v>
      </c>
      <c r="BI8" s="533">
        <v>27</v>
      </c>
      <c r="BJ8" s="533">
        <v>6</v>
      </c>
      <c r="BP8" s="533">
        <v>21</v>
      </c>
      <c r="BR8" s="533">
        <v>2</v>
      </c>
      <c r="BS8" s="533">
        <v>22</v>
      </c>
      <c r="BT8" s="533">
        <v>2</v>
      </c>
      <c r="BU8" s="533">
        <v>6</v>
      </c>
      <c r="BV8" s="533">
        <v>20</v>
      </c>
      <c r="BW8" s="533">
        <v>2</v>
      </c>
      <c r="BX8" s="533">
        <v>2</v>
      </c>
      <c r="BY8" s="533">
        <v>20</v>
      </c>
      <c r="BZ8" s="533">
        <v>1</v>
      </c>
      <c r="CA8" s="533">
        <v>1</v>
      </c>
      <c r="CB8" s="533">
        <v>3</v>
      </c>
      <c r="CC8" s="533">
        <v>77</v>
      </c>
      <c r="CD8" s="533">
        <v>3</v>
      </c>
      <c r="CE8" s="533">
        <v>3</v>
      </c>
      <c r="CF8" s="533">
        <v>1</v>
      </c>
      <c r="CG8" s="533">
        <v>5</v>
      </c>
      <c r="CH8" s="533">
        <v>1</v>
      </c>
      <c r="CJ8" s="533">
        <v>7</v>
      </c>
      <c r="CK8" s="533">
        <v>15</v>
      </c>
      <c r="CL8" s="533">
        <v>4</v>
      </c>
      <c r="CO8" s="533">
        <v>7</v>
      </c>
      <c r="CP8" s="533">
        <v>41</v>
      </c>
      <c r="CQ8" s="533">
        <v>19</v>
      </c>
      <c r="CS8" s="533">
        <v>1</v>
      </c>
      <c r="CT8" s="533">
        <v>2</v>
      </c>
      <c r="CU8" s="533">
        <v>19</v>
      </c>
      <c r="CV8" s="533">
        <v>1</v>
      </c>
      <c r="CW8" s="533">
        <v>1</v>
      </c>
      <c r="CX8" s="533">
        <v>77</v>
      </c>
      <c r="CY8" s="533">
        <v>12</v>
      </c>
      <c r="CZ8" s="533">
        <v>7</v>
      </c>
      <c r="DA8" s="533">
        <v>1</v>
      </c>
      <c r="DE8" s="533">
        <v>10</v>
      </c>
      <c r="DF8" s="533">
        <v>7</v>
      </c>
      <c r="DG8" s="533">
        <v>1</v>
      </c>
      <c r="DH8" s="533">
        <v>14</v>
      </c>
      <c r="DJ8" s="533">
        <v>1</v>
      </c>
      <c r="DK8" s="533">
        <v>14</v>
      </c>
      <c r="DL8" s="533">
        <v>1</v>
      </c>
      <c r="DM8" s="533">
        <v>1</v>
      </c>
      <c r="DN8" s="533">
        <v>14</v>
      </c>
      <c r="DP8" s="533">
        <v>2</v>
      </c>
      <c r="DQ8" s="533">
        <v>26</v>
      </c>
      <c r="DR8" s="533">
        <v>3</v>
      </c>
      <c r="DS8" s="533">
        <v>3</v>
      </c>
      <c r="DU8" s="533">
        <v>1</v>
      </c>
      <c r="DW8" s="533">
        <v>4</v>
      </c>
      <c r="DX8" s="533">
        <v>9</v>
      </c>
      <c r="DY8" s="533">
        <v>43</v>
      </c>
      <c r="DZ8" s="533">
        <v>1</v>
      </c>
      <c r="EC8" s="533">
        <v>1</v>
      </c>
      <c r="ED8" s="533">
        <v>463</v>
      </c>
      <c r="EE8" s="533">
        <v>29</v>
      </c>
      <c r="EF8" s="533">
        <v>7</v>
      </c>
      <c r="EH8" s="533">
        <v>4</v>
      </c>
      <c r="EI8" s="533">
        <v>6</v>
      </c>
      <c r="EJ8" s="533">
        <v>5</v>
      </c>
      <c r="EL8" s="533">
        <v>80</v>
      </c>
      <c r="EM8" s="533">
        <v>5</v>
      </c>
      <c r="EN8" s="533">
        <v>1</v>
      </c>
      <c r="ET8" s="533">
        <v>13</v>
      </c>
      <c r="EV8" s="533">
        <v>15</v>
      </c>
      <c r="EW8" s="533">
        <v>2</v>
      </c>
      <c r="EY8" s="533">
        <v>13</v>
      </c>
      <c r="FA8" s="533">
        <v>1</v>
      </c>
      <c r="FB8" s="533">
        <v>13</v>
      </c>
      <c r="FD8" s="533">
        <v>5</v>
      </c>
      <c r="FE8" s="533">
        <v>25</v>
      </c>
      <c r="FF8" s="533">
        <v>3</v>
      </c>
      <c r="FG8" s="533">
        <v>4</v>
      </c>
      <c r="FH8" s="533">
        <v>2</v>
      </c>
      <c r="FI8" s="533">
        <v>1</v>
      </c>
      <c r="FK8" s="533">
        <v>1</v>
      </c>
      <c r="FL8" s="533">
        <v>9</v>
      </c>
      <c r="FM8" s="533">
        <v>18</v>
      </c>
      <c r="FN8" s="533">
        <v>2</v>
      </c>
      <c r="FP8" s="533">
        <v>2</v>
      </c>
      <c r="FQ8" s="533">
        <v>29</v>
      </c>
      <c r="FR8" s="533">
        <v>3</v>
      </c>
      <c r="FT8" s="533">
        <v>3</v>
      </c>
      <c r="FU8" s="533">
        <v>13</v>
      </c>
      <c r="FV8" s="533">
        <v>6</v>
      </c>
      <c r="FX8" s="533">
        <v>19</v>
      </c>
      <c r="FY8" s="533">
        <v>2</v>
      </c>
      <c r="GF8" s="533">
        <v>8</v>
      </c>
      <c r="GH8" s="533">
        <v>4</v>
      </c>
      <c r="GL8" s="533">
        <v>7</v>
      </c>
      <c r="GM8" s="533">
        <v>1</v>
      </c>
      <c r="GO8" s="533">
        <v>7</v>
      </c>
      <c r="GQ8" s="533">
        <v>4</v>
      </c>
      <c r="GR8" s="533">
        <v>26</v>
      </c>
      <c r="GS8" s="533">
        <v>1</v>
      </c>
      <c r="GT8" s="533">
        <v>1</v>
      </c>
      <c r="GU8" s="533">
        <v>3</v>
      </c>
      <c r="GV8" s="533">
        <v>5</v>
      </c>
      <c r="GX8" s="533">
        <v>1</v>
      </c>
      <c r="GY8" s="533">
        <v>5</v>
      </c>
      <c r="GZ8" s="533">
        <v>20</v>
      </c>
      <c r="HA8" s="533">
        <v>3</v>
      </c>
      <c r="HC8" s="533">
        <v>1</v>
      </c>
      <c r="HD8" s="533">
        <v>180</v>
      </c>
      <c r="HE8" s="533">
        <v>26</v>
      </c>
      <c r="HF8" s="533">
        <v>21</v>
      </c>
      <c r="HI8" s="533">
        <v>2</v>
      </c>
      <c r="HJ8" s="533">
        <v>9</v>
      </c>
      <c r="HK8" s="533">
        <v>1</v>
      </c>
      <c r="HM8" s="533">
        <v>17</v>
      </c>
      <c r="HN8" s="533">
        <v>4</v>
      </c>
      <c r="HU8" s="533">
        <v>17</v>
      </c>
      <c r="HW8" s="533">
        <v>2</v>
      </c>
      <c r="HZ8" s="533">
        <v>15</v>
      </c>
      <c r="IC8" s="533">
        <v>15</v>
      </c>
      <c r="IF8" s="533">
        <v>5</v>
      </c>
      <c r="II8" s="533">
        <v>3</v>
      </c>
      <c r="IJ8" s="533">
        <v>8</v>
      </c>
      <c r="IL8" s="533">
        <v>1</v>
      </c>
      <c r="IM8" s="533">
        <v>3</v>
      </c>
      <c r="IN8" s="533">
        <v>13</v>
      </c>
      <c r="IO8" s="533">
        <v>1</v>
      </c>
      <c r="IS8" s="533">
        <v>23</v>
      </c>
      <c r="IT8" s="533">
        <v>45</v>
      </c>
      <c r="IU8" s="533">
        <v>28</v>
      </c>
      <c r="IW8" s="533">
        <v>2</v>
      </c>
      <c r="IX8" s="533">
        <v>17</v>
      </c>
      <c r="IY8" s="533">
        <v>1</v>
      </c>
      <c r="JB8" s="533">
        <v>30</v>
      </c>
      <c r="JD8" s="533">
        <v>1</v>
      </c>
      <c r="JF8" s="533">
        <v>15</v>
      </c>
      <c r="JJ8" s="533">
        <v>14</v>
      </c>
      <c r="JM8" s="533">
        <v>14</v>
      </c>
      <c r="JO8" s="533">
        <v>2</v>
      </c>
      <c r="JP8" s="533">
        <v>46</v>
      </c>
      <c r="JQ8" s="533">
        <v>2</v>
      </c>
      <c r="JR8" s="533">
        <v>3</v>
      </c>
      <c r="JS8" s="533">
        <v>2</v>
      </c>
      <c r="JT8" s="533">
        <v>7</v>
      </c>
      <c r="JV8" s="533">
        <v>1</v>
      </c>
      <c r="JW8" s="533">
        <v>6</v>
      </c>
      <c r="JX8" s="533">
        <v>10</v>
      </c>
      <c r="JZ8" s="533">
        <v>4573</v>
      </c>
      <c r="KC8" s="533">
        <v>175</v>
      </c>
      <c r="KD8" s="533">
        <v>34</v>
      </c>
      <c r="KE8" s="533">
        <v>17</v>
      </c>
      <c r="KG8" s="533">
        <v>1</v>
      </c>
      <c r="KH8" s="533">
        <v>20</v>
      </c>
      <c r="KI8" s="533">
        <v>10</v>
      </c>
      <c r="KK8" s="533">
        <v>75</v>
      </c>
      <c r="KL8" s="533">
        <v>5</v>
      </c>
      <c r="KM8" s="533">
        <v>1</v>
      </c>
      <c r="KS8" s="533">
        <v>12</v>
      </c>
      <c r="KT8" s="533">
        <v>27</v>
      </c>
      <c r="KX8" s="533">
        <v>13</v>
      </c>
      <c r="KY8" s="533">
        <v>3</v>
      </c>
      <c r="KZ8" s="533">
        <v>13</v>
      </c>
      <c r="LA8" s="533">
        <v>1</v>
      </c>
      <c r="LB8" s="533">
        <v>2</v>
      </c>
      <c r="LC8" s="533">
        <v>54</v>
      </c>
      <c r="LD8" s="533">
        <v>2</v>
      </c>
      <c r="LE8" s="533">
        <v>2</v>
      </c>
      <c r="LF8" s="533">
        <v>2</v>
      </c>
      <c r="LG8" s="533">
        <v>1</v>
      </c>
      <c r="LH8" s="533">
        <v>3</v>
      </c>
      <c r="LI8" s="533">
        <v>14</v>
      </c>
      <c r="LJ8" s="533">
        <v>93</v>
      </c>
      <c r="LK8" s="533">
        <v>17</v>
      </c>
      <c r="LN8" s="533">
        <v>7</v>
      </c>
      <c r="LO8" s="533">
        <v>3</v>
      </c>
      <c r="LP8" s="533">
        <v>37</v>
      </c>
      <c r="LQ8" s="533">
        <v>66</v>
      </c>
      <c r="LS8" s="533">
        <v>1</v>
      </c>
      <c r="LT8" s="533">
        <v>4</v>
      </c>
      <c r="LU8" s="533">
        <v>12</v>
      </c>
      <c r="LV8" s="533">
        <v>20</v>
      </c>
      <c r="LW8" s="533">
        <v>1</v>
      </c>
      <c r="LX8" s="533">
        <v>60</v>
      </c>
      <c r="LY8" s="533">
        <v>7</v>
      </c>
      <c r="LZ8" s="533">
        <v>1</v>
      </c>
      <c r="MC8" s="533">
        <v>2</v>
      </c>
      <c r="MD8" s="533">
        <v>18</v>
      </c>
      <c r="ME8" s="533">
        <v>1</v>
      </c>
      <c r="MF8" s="533">
        <v>6</v>
      </c>
      <c r="MH8" s="533">
        <v>5</v>
      </c>
      <c r="MI8" s="533">
        <v>1</v>
      </c>
      <c r="MJ8" s="533">
        <v>23</v>
      </c>
      <c r="MM8" s="533">
        <v>23</v>
      </c>
      <c r="MO8" s="533">
        <v>4</v>
      </c>
      <c r="MP8" s="533">
        <v>3</v>
      </c>
      <c r="MQ8" s="533">
        <v>19</v>
      </c>
      <c r="MR8" s="533">
        <v>1</v>
      </c>
      <c r="MS8" s="533">
        <v>2</v>
      </c>
      <c r="MT8" s="533">
        <v>1</v>
      </c>
      <c r="MU8" s="533">
        <v>4</v>
      </c>
      <c r="MV8" s="533">
        <v>2</v>
      </c>
      <c r="MW8" s="533">
        <v>6</v>
      </c>
      <c r="MX8" s="533">
        <v>32</v>
      </c>
      <c r="MY8" s="533">
        <v>3</v>
      </c>
      <c r="MZ8" s="533">
        <v>1</v>
      </c>
      <c r="NA8" s="533">
        <v>2</v>
      </c>
      <c r="NB8" s="533">
        <v>141</v>
      </c>
      <c r="NC8" s="533">
        <v>44</v>
      </c>
      <c r="ND8" s="533">
        <v>5</v>
      </c>
      <c r="NF8" s="533">
        <v>4</v>
      </c>
      <c r="NG8" s="533">
        <v>2</v>
      </c>
      <c r="NH8" s="533">
        <v>137</v>
      </c>
      <c r="NI8" s="533">
        <v>8</v>
      </c>
      <c r="NJ8" s="533">
        <v>4</v>
      </c>
      <c r="NK8" s="533">
        <v>26</v>
      </c>
      <c r="NL8" s="533">
        <v>2</v>
      </c>
      <c r="NM8" s="533">
        <v>2</v>
      </c>
      <c r="NN8" s="533">
        <v>2</v>
      </c>
      <c r="NQ8" s="533">
        <v>11</v>
      </c>
      <c r="NT8" s="533">
        <v>10</v>
      </c>
      <c r="NW8" s="533">
        <v>10</v>
      </c>
      <c r="NY8" s="533">
        <v>1</v>
      </c>
      <c r="NZ8" s="533">
        <v>10</v>
      </c>
      <c r="OA8" s="533">
        <v>1</v>
      </c>
      <c r="OC8" s="533">
        <v>42</v>
      </c>
      <c r="OD8" s="533">
        <v>1</v>
      </c>
      <c r="OE8" s="533">
        <v>1</v>
      </c>
      <c r="OF8" s="533">
        <v>3</v>
      </c>
      <c r="OG8" s="533">
        <v>1</v>
      </c>
      <c r="OH8" s="533">
        <v>1</v>
      </c>
      <c r="OI8" s="533">
        <v>4</v>
      </c>
      <c r="OJ8" s="533">
        <v>6</v>
      </c>
      <c r="OK8" s="533">
        <v>35</v>
      </c>
      <c r="OL8" s="533">
        <v>2</v>
      </c>
      <c r="OO8" s="533">
        <v>48</v>
      </c>
      <c r="OP8" s="533">
        <v>18</v>
      </c>
      <c r="OQ8" s="533">
        <v>8</v>
      </c>
      <c r="OS8" s="533">
        <v>1</v>
      </c>
      <c r="OT8" s="533">
        <v>4</v>
      </c>
      <c r="OU8" s="533">
        <v>6</v>
      </c>
      <c r="OV8" s="533">
        <v>1360</v>
      </c>
      <c r="OW8" s="533">
        <v>1</v>
      </c>
      <c r="OX8" s="533">
        <v>66</v>
      </c>
      <c r="OY8" s="533">
        <v>123</v>
      </c>
      <c r="PB8" s="533">
        <v>3</v>
      </c>
      <c r="PC8" s="533">
        <v>24</v>
      </c>
      <c r="PE8" s="533">
        <v>56</v>
      </c>
      <c r="PG8" s="533">
        <v>2</v>
      </c>
      <c r="PH8" s="533">
        <v>27</v>
      </c>
      <c r="PJ8" s="533">
        <v>1</v>
      </c>
      <c r="PK8" s="533">
        <v>28</v>
      </c>
      <c r="PM8" s="533">
        <v>2</v>
      </c>
      <c r="PN8" s="533">
        <v>94</v>
      </c>
      <c r="PO8" s="533">
        <v>3</v>
      </c>
      <c r="PP8" s="533">
        <v>3</v>
      </c>
      <c r="PQ8" s="533">
        <v>6</v>
      </c>
      <c r="PR8" s="533">
        <v>2</v>
      </c>
      <c r="PT8" s="533">
        <v>1</v>
      </c>
      <c r="PU8" s="533">
        <v>16</v>
      </c>
      <c r="PV8" s="533">
        <v>57</v>
      </c>
      <c r="PW8" s="533">
        <v>12</v>
      </c>
      <c r="PY8" s="533">
        <v>1</v>
      </c>
      <c r="PZ8" s="533">
        <v>220</v>
      </c>
      <c r="QA8" s="533">
        <v>43</v>
      </c>
      <c r="QD8" s="533">
        <v>9</v>
      </c>
      <c r="QE8" s="533">
        <v>30</v>
      </c>
      <c r="QF8" s="533">
        <v>232</v>
      </c>
      <c r="QH8" s="533">
        <v>297</v>
      </c>
      <c r="QI8" s="533">
        <v>16</v>
      </c>
      <c r="QJ8" s="533">
        <v>1</v>
      </c>
      <c r="QO8" s="533">
        <v>22</v>
      </c>
      <c r="QQ8" s="533">
        <v>20</v>
      </c>
      <c r="QR8" s="533">
        <v>1</v>
      </c>
      <c r="QS8" s="533">
        <v>19</v>
      </c>
      <c r="QU8" s="533">
        <v>1</v>
      </c>
      <c r="QV8" s="533">
        <v>19</v>
      </c>
      <c r="QW8" s="533">
        <v>1</v>
      </c>
      <c r="QY8" s="533">
        <v>28</v>
      </c>
      <c r="QZ8" s="533">
        <v>1</v>
      </c>
      <c r="RA8" s="533">
        <v>1</v>
      </c>
      <c r="RB8" s="533">
        <v>2</v>
      </c>
      <c r="RC8" s="533">
        <v>5</v>
      </c>
      <c r="RD8" s="533">
        <v>1</v>
      </c>
      <c r="RE8" s="533">
        <v>5</v>
      </c>
      <c r="RF8" s="533">
        <v>10</v>
      </c>
      <c r="RG8" s="533">
        <v>35</v>
      </c>
      <c r="RH8" s="533">
        <v>2</v>
      </c>
      <c r="RJ8" s="533">
        <v>2</v>
      </c>
      <c r="RK8" s="533">
        <v>2</v>
      </c>
      <c r="RL8" s="533">
        <v>1</v>
      </c>
      <c r="RM8" s="533">
        <v>56</v>
      </c>
      <c r="RN8" s="533">
        <v>6</v>
      </c>
      <c r="RO8" s="533">
        <v>1</v>
      </c>
      <c r="RP8" s="533">
        <v>5</v>
      </c>
      <c r="RQ8" s="533">
        <v>30</v>
      </c>
      <c r="RR8" s="533">
        <v>5</v>
      </c>
      <c r="RS8" s="533">
        <v>1</v>
      </c>
      <c r="RT8" s="533">
        <v>20</v>
      </c>
      <c r="RU8" s="533">
        <v>5</v>
      </c>
      <c r="RV8" s="533">
        <v>3</v>
      </c>
      <c r="RX8" s="533">
        <v>2593</v>
      </c>
      <c r="RY8" s="533">
        <v>2653</v>
      </c>
      <c r="RZ8" s="533">
        <v>2116</v>
      </c>
      <c r="SA8" s="533">
        <v>2116</v>
      </c>
      <c r="SB8" s="533">
        <v>4601</v>
      </c>
      <c r="SC8" s="533">
        <v>4693</v>
      </c>
      <c r="SD8" s="533">
        <v>4085</v>
      </c>
      <c r="SE8" s="533">
        <v>4020</v>
      </c>
      <c r="SF8" s="533">
        <v>1799</v>
      </c>
      <c r="SG8" s="533">
        <v>1792</v>
      </c>
      <c r="SH8" s="533">
        <v>3787</v>
      </c>
      <c r="SI8" s="533">
        <v>3570</v>
      </c>
      <c r="SJ8" s="533">
        <v>1948</v>
      </c>
      <c r="SK8" s="533">
        <v>2001</v>
      </c>
      <c r="SL8" s="533">
        <v>4701</v>
      </c>
      <c r="SM8" s="533">
        <v>5327</v>
      </c>
      <c r="SN8" s="533">
        <v>3409</v>
      </c>
      <c r="SO8" s="533">
        <v>4888</v>
      </c>
      <c r="SP8" s="533">
        <v>4335</v>
      </c>
      <c r="SQ8" s="533">
        <v>5942</v>
      </c>
      <c r="SR8" s="533">
        <v>2128</v>
      </c>
      <c r="SS8" s="533">
        <v>331</v>
      </c>
      <c r="ST8" s="533">
        <v>4740</v>
      </c>
      <c r="SU8" s="533">
        <v>3112</v>
      </c>
      <c r="SV8" s="533">
        <v>1775</v>
      </c>
      <c r="SW8" s="533">
        <v>2373</v>
      </c>
      <c r="SX8" s="533">
        <v>4327</v>
      </c>
      <c r="SY8" s="533">
        <v>2791</v>
      </c>
      <c r="SZ8" s="533">
        <v>3738</v>
      </c>
      <c r="TA8" s="533">
        <v>4160</v>
      </c>
    </row>
    <row r="9" spans="1:521" x14ac:dyDescent="0.25">
      <c r="A9" s="533" t="s">
        <v>536</v>
      </c>
      <c r="AH9" s="533">
        <v>1</v>
      </c>
      <c r="AK9" s="533">
        <v>1</v>
      </c>
      <c r="AL9" s="533">
        <v>1</v>
      </c>
      <c r="AR9" s="533">
        <v>1</v>
      </c>
      <c r="AZ9" s="533">
        <v>1</v>
      </c>
      <c r="BB9" s="533">
        <v>1</v>
      </c>
      <c r="BD9" s="533">
        <v>6</v>
      </c>
      <c r="BF9" s="533">
        <v>1</v>
      </c>
      <c r="BV9" s="533">
        <v>1</v>
      </c>
      <c r="BY9" s="533">
        <v>1</v>
      </c>
      <c r="CA9" s="533">
        <v>1</v>
      </c>
      <c r="CH9" s="533">
        <v>1</v>
      </c>
      <c r="CP9" s="533">
        <v>1</v>
      </c>
      <c r="CS9" s="533">
        <v>1</v>
      </c>
      <c r="CU9" s="533">
        <v>4</v>
      </c>
      <c r="CW9" s="533">
        <v>1</v>
      </c>
      <c r="DK9" s="533">
        <v>1</v>
      </c>
      <c r="DN9" s="533">
        <v>1</v>
      </c>
      <c r="DO9" s="533">
        <v>1</v>
      </c>
      <c r="DV9" s="533">
        <v>1</v>
      </c>
      <c r="EE9" s="533">
        <v>1</v>
      </c>
      <c r="EG9" s="533">
        <v>1</v>
      </c>
      <c r="EI9" s="533">
        <v>3</v>
      </c>
      <c r="EK9" s="533">
        <v>1</v>
      </c>
      <c r="EY9" s="533">
        <v>1</v>
      </c>
      <c r="FB9" s="533">
        <v>1</v>
      </c>
      <c r="FC9" s="533">
        <v>1</v>
      </c>
      <c r="FJ9" s="533">
        <v>1</v>
      </c>
      <c r="FQ9" s="533">
        <v>1</v>
      </c>
      <c r="FS9" s="533">
        <v>1</v>
      </c>
      <c r="FU9" s="533">
        <v>5</v>
      </c>
      <c r="FW9" s="533">
        <v>1</v>
      </c>
      <c r="GL9" s="533">
        <v>1</v>
      </c>
      <c r="GO9" s="533">
        <v>1</v>
      </c>
      <c r="GP9" s="533">
        <v>1</v>
      </c>
      <c r="GW9" s="533">
        <v>1</v>
      </c>
      <c r="HE9" s="533">
        <v>1</v>
      </c>
      <c r="HH9" s="533">
        <v>1</v>
      </c>
      <c r="HJ9" s="533">
        <v>2</v>
      </c>
      <c r="HL9" s="533">
        <v>1</v>
      </c>
      <c r="HU9" s="533">
        <v>1</v>
      </c>
      <c r="HW9" s="533">
        <v>1</v>
      </c>
      <c r="HZ9" s="533">
        <v>2</v>
      </c>
      <c r="IC9" s="533">
        <v>2</v>
      </c>
      <c r="ID9" s="533">
        <v>1</v>
      </c>
      <c r="IF9" s="533">
        <v>3</v>
      </c>
      <c r="IH9" s="533">
        <v>1</v>
      </c>
      <c r="IJ9" s="533">
        <v>2</v>
      </c>
      <c r="IK9" s="533">
        <v>1</v>
      </c>
      <c r="IT9" s="533">
        <v>4</v>
      </c>
      <c r="IU9" s="533">
        <v>3</v>
      </c>
      <c r="IV9" s="533">
        <v>1</v>
      </c>
      <c r="IX9" s="533">
        <v>3</v>
      </c>
      <c r="IZ9" s="533">
        <v>1</v>
      </c>
      <c r="JF9" s="533">
        <v>1</v>
      </c>
      <c r="JJ9" s="533">
        <v>2</v>
      </c>
      <c r="JM9" s="533">
        <v>2</v>
      </c>
      <c r="JN9" s="533">
        <v>1</v>
      </c>
      <c r="JP9" s="533">
        <v>1</v>
      </c>
      <c r="JT9" s="533">
        <v>1</v>
      </c>
      <c r="JU9" s="533">
        <v>1</v>
      </c>
      <c r="KD9" s="533">
        <v>3</v>
      </c>
      <c r="KE9" s="533">
        <v>1</v>
      </c>
      <c r="KF9" s="533">
        <v>1</v>
      </c>
      <c r="KH9" s="533">
        <v>8</v>
      </c>
      <c r="KJ9" s="533">
        <v>1</v>
      </c>
      <c r="KX9" s="533">
        <v>1</v>
      </c>
      <c r="KZ9" s="533">
        <v>1</v>
      </c>
      <c r="LA9" s="533">
        <v>1</v>
      </c>
      <c r="LC9" s="533">
        <v>2</v>
      </c>
      <c r="LG9" s="533">
        <v>1</v>
      </c>
      <c r="LP9" s="533">
        <v>1</v>
      </c>
      <c r="LQ9" s="533">
        <v>1</v>
      </c>
      <c r="LS9" s="533">
        <v>1</v>
      </c>
      <c r="LU9" s="533">
        <v>2</v>
      </c>
      <c r="LW9" s="533">
        <v>1</v>
      </c>
      <c r="MC9" s="533">
        <v>1</v>
      </c>
      <c r="MJ9" s="533">
        <v>3</v>
      </c>
      <c r="MM9" s="533">
        <v>3</v>
      </c>
      <c r="MO9" s="533">
        <v>2</v>
      </c>
      <c r="MQ9" s="533">
        <v>4</v>
      </c>
      <c r="MU9" s="533">
        <v>2</v>
      </c>
      <c r="MW9" s="533">
        <v>1</v>
      </c>
      <c r="MX9" s="533">
        <v>2</v>
      </c>
      <c r="NC9" s="533">
        <v>2</v>
      </c>
      <c r="ND9" s="533">
        <v>2</v>
      </c>
      <c r="NF9" s="533">
        <v>2</v>
      </c>
      <c r="NH9" s="533">
        <v>110</v>
      </c>
      <c r="NJ9" s="533">
        <v>2</v>
      </c>
      <c r="NW9" s="533">
        <v>1</v>
      </c>
      <c r="NZ9" s="533">
        <v>1</v>
      </c>
      <c r="OA9" s="533">
        <v>1</v>
      </c>
      <c r="OC9" s="533">
        <v>1</v>
      </c>
      <c r="OH9" s="533">
        <v>1</v>
      </c>
      <c r="OP9" s="533">
        <v>1</v>
      </c>
      <c r="OQ9" s="533">
        <v>1</v>
      </c>
      <c r="OS9" s="533">
        <v>1</v>
      </c>
      <c r="OU9" s="533">
        <v>2</v>
      </c>
      <c r="OW9" s="533">
        <v>1</v>
      </c>
      <c r="PH9" s="533">
        <v>1</v>
      </c>
      <c r="PK9" s="533">
        <v>1</v>
      </c>
      <c r="PL9" s="533">
        <v>1</v>
      </c>
      <c r="PS9" s="533">
        <v>1</v>
      </c>
      <c r="QA9" s="533">
        <v>1</v>
      </c>
      <c r="QC9" s="533">
        <v>1</v>
      </c>
      <c r="QE9" s="533">
        <v>2</v>
      </c>
      <c r="QG9" s="533">
        <v>1</v>
      </c>
      <c r="QN9" s="533">
        <v>1</v>
      </c>
      <c r="QO9" s="533">
        <v>1</v>
      </c>
      <c r="QS9" s="533">
        <v>1</v>
      </c>
      <c r="QV9" s="533">
        <v>1</v>
      </c>
      <c r="QW9" s="533">
        <v>1</v>
      </c>
      <c r="QY9" s="533">
        <v>3</v>
      </c>
      <c r="RC9" s="533">
        <v>4</v>
      </c>
      <c r="RD9" s="533">
        <v>1</v>
      </c>
      <c r="RK9" s="533">
        <v>1</v>
      </c>
      <c r="RM9" s="533">
        <v>1</v>
      </c>
      <c r="RN9" s="533">
        <v>1</v>
      </c>
      <c r="RO9" s="533">
        <v>1</v>
      </c>
      <c r="RQ9" s="533">
        <v>2</v>
      </c>
      <c r="RS9" s="533">
        <v>1</v>
      </c>
      <c r="RZ9" s="533">
        <v>83</v>
      </c>
      <c r="SA9" s="533">
        <v>61</v>
      </c>
      <c r="SM9" s="533">
        <v>1</v>
      </c>
    </row>
    <row r="10" spans="1:521" x14ac:dyDescent="0.25">
      <c r="A10" s="533" t="s">
        <v>537</v>
      </c>
      <c r="BV10" s="533">
        <v>1</v>
      </c>
      <c r="BY10" s="533">
        <v>1</v>
      </c>
      <c r="CA10" s="533">
        <v>1</v>
      </c>
      <c r="CH10" s="533">
        <v>1</v>
      </c>
      <c r="CN10" s="533">
        <v>1</v>
      </c>
      <c r="CP10" s="533">
        <v>1</v>
      </c>
      <c r="CS10" s="533">
        <v>1</v>
      </c>
      <c r="CW10" s="533">
        <v>1</v>
      </c>
      <c r="GL10" s="533">
        <v>1</v>
      </c>
      <c r="GO10" s="533">
        <v>1</v>
      </c>
      <c r="GP10" s="533">
        <v>1</v>
      </c>
      <c r="GW10" s="533">
        <v>1</v>
      </c>
      <c r="HE10" s="533">
        <v>2</v>
      </c>
      <c r="HH10" s="533">
        <v>1</v>
      </c>
      <c r="HJ10" s="533">
        <v>1</v>
      </c>
      <c r="HL10" s="533">
        <v>1</v>
      </c>
      <c r="NH10" s="533">
        <v>77</v>
      </c>
      <c r="RZ10" s="533">
        <v>72</v>
      </c>
      <c r="SA10" s="533">
        <v>54</v>
      </c>
    </row>
    <row r="11" spans="1:521" x14ac:dyDescent="0.25">
      <c r="A11" s="533" t="s">
        <v>538</v>
      </c>
      <c r="AD11" s="533">
        <v>4</v>
      </c>
      <c r="AF11" s="533">
        <v>4</v>
      </c>
      <c r="AH11" s="533">
        <v>3</v>
      </c>
      <c r="AK11" s="533">
        <v>3</v>
      </c>
      <c r="AL11" s="533">
        <v>1</v>
      </c>
      <c r="AQ11" s="533">
        <v>2</v>
      </c>
      <c r="AR11" s="533">
        <v>1</v>
      </c>
      <c r="AX11" s="533">
        <v>2</v>
      </c>
      <c r="AZ11" s="533">
        <v>5</v>
      </c>
      <c r="BB11" s="533">
        <v>1</v>
      </c>
      <c r="BD11" s="533">
        <v>9</v>
      </c>
      <c r="BF11" s="533">
        <v>1</v>
      </c>
      <c r="BP11" s="533">
        <v>3</v>
      </c>
      <c r="BS11" s="533">
        <v>1</v>
      </c>
      <c r="BV11" s="533">
        <v>4</v>
      </c>
      <c r="BY11" s="533">
        <v>4</v>
      </c>
      <c r="CA11" s="533">
        <v>2</v>
      </c>
      <c r="CC11" s="533">
        <v>7</v>
      </c>
      <c r="CF11" s="533">
        <v>1</v>
      </c>
      <c r="CG11" s="533">
        <v>3</v>
      </c>
      <c r="CH11" s="533">
        <v>2</v>
      </c>
      <c r="CN11" s="533">
        <v>1</v>
      </c>
      <c r="CP11" s="533">
        <v>4</v>
      </c>
      <c r="CQ11" s="533">
        <v>7</v>
      </c>
      <c r="CS11" s="533">
        <v>2</v>
      </c>
      <c r="CU11" s="533">
        <v>11</v>
      </c>
      <c r="CW11" s="533">
        <v>2</v>
      </c>
      <c r="DF11" s="533">
        <v>3</v>
      </c>
      <c r="DH11" s="533">
        <v>2</v>
      </c>
      <c r="DK11" s="533">
        <v>3</v>
      </c>
      <c r="DM11" s="533">
        <v>1</v>
      </c>
      <c r="DN11" s="533">
        <v>3</v>
      </c>
      <c r="DO11" s="533">
        <v>2</v>
      </c>
      <c r="DQ11" s="533">
        <v>7</v>
      </c>
      <c r="DV11" s="533">
        <v>2</v>
      </c>
      <c r="DX11" s="533">
        <v>1</v>
      </c>
      <c r="EE11" s="533">
        <v>4</v>
      </c>
      <c r="EF11" s="533">
        <v>5</v>
      </c>
      <c r="EG11" s="533">
        <v>2</v>
      </c>
      <c r="EI11" s="533">
        <v>7</v>
      </c>
      <c r="EJ11" s="533">
        <v>1</v>
      </c>
      <c r="EK11" s="533">
        <v>2</v>
      </c>
      <c r="ET11" s="533">
        <v>2</v>
      </c>
      <c r="EV11" s="533">
        <v>1</v>
      </c>
      <c r="EY11" s="533">
        <v>3</v>
      </c>
      <c r="FB11" s="533">
        <v>3</v>
      </c>
      <c r="FC11" s="533">
        <v>1</v>
      </c>
      <c r="FE11" s="533">
        <v>2</v>
      </c>
      <c r="FI11" s="533">
        <v>2</v>
      </c>
      <c r="FJ11" s="533">
        <v>1</v>
      </c>
      <c r="FQ11" s="533">
        <v>2</v>
      </c>
      <c r="FR11" s="533">
        <v>2</v>
      </c>
      <c r="FS11" s="533">
        <v>1</v>
      </c>
      <c r="FU11" s="533">
        <v>7</v>
      </c>
      <c r="FW11" s="533">
        <v>1</v>
      </c>
      <c r="GF11" s="533">
        <v>1</v>
      </c>
      <c r="GL11" s="533">
        <v>2</v>
      </c>
      <c r="GO11" s="533">
        <v>2</v>
      </c>
      <c r="GP11" s="533">
        <v>2</v>
      </c>
      <c r="GR11" s="533">
        <v>3</v>
      </c>
      <c r="GV11" s="533">
        <v>3</v>
      </c>
      <c r="GW11" s="533">
        <v>2</v>
      </c>
      <c r="HE11" s="533">
        <v>2</v>
      </c>
      <c r="HF11" s="533">
        <v>2</v>
      </c>
      <c r="HH11" s="533">
        <v>2</v>
      </c>
      <c r="HJ11" s="533">
        <v>3</v>
      </c>
      <c r="HL11" s="533">
        <v>2</v>
      </c>
      <c r="HZ11" s="533">
        <v>2</v>
      </c>
      <c r="IB11" s="533">
        <v>1</v>
      </c>
      <c r="IC11" s="533">
        <v>2</v>
      </c>
      <c r="ID11" s="533">
        <v>2</v>
      </c>
      <c r="IF11" s="533">
        <v>1</v>
      </c>
      <c r="IK11" s="533">
        <v>2</v>
      </c>
      <c r="IO11" s="533">
        <v>1</v>
      </c>
      <c r="IT11" s="533">
        <v>2</v>
      </c>
      <c r="IU11" s="533">
        <v>1</v>
      </c>
      <c r="IV11" s="533">
        <v>2</v>
      </c>
      <c r="IX11" s="533">
        <v>2</v>
      </c>
      <c r="IZ11" s="533">
        <v>2</v>
      </c>
      <c r="RX11" s="533">
        <v>1</v>
      </c>
      <c r="RY11" s="533">
        <v>2</v>
      </c>
      <c r="SB11" s="533">
        <v>5</v>
      </c>
      <c r="SC11" s="533">
        <v>4</v>
      </c>
      <c r="SD11" s="533">
        <v>4</v>
      </c>
      <c r="SE11" s="533">
        <v>3</v>
      </c>
      <c r="SF11" s="533">
        <v>13</v>
      </c>
      <c r="SG11" s="533">
        <v>13</v>
      </c>
      <c r="SH11" s="533">
        <v>4</v>
      </c>
      <c r="SI11" s="533">
        <v>4</v>
      </c>
      <c r="SJ11" s="533">
        <v>3</v>
      </c>
      <c r="SK11" s="533">
        <v>3</v>
      </c>
      <c r="SL11" s="533">
        <v>6</v>
      </c>
      <c r="SM11" s="533">
        <v>6</v>
      </c>
      <c r="SZ11" s="533">
        <v>2</v>
      </c>
      <c r="TA11" s="533">
        <v>2</v>
      </c>
    </row>
    <row r="12" spans="1:521" x14ac:dyDescent="0.25">
      <c r="A12" s="533" t="s">
        <v>539</v>
      </c>
      <c r="B12" s="533">
        <v>0</v>
      </c>
      <c r="C12" s="533">
        <v>6</v>
      </c>
      <c r="D12" s="533">
        <v>3</v>
      </c>
      <c r="E12" s="533">
        <v>1</v>
      </c>
      <c r="F12" s="533">
        <v>14</v>
      </c>
      <c r="G12" s="533">
        <v>0</v>
      </c>
      <c r="H12" s="533">
        <v>2</v>
      </c>
      <c r="I12" s="533">
        <v>1</v>
      </c>
      <c r="J12" s="533">
        <v>20</v>
      </c>
      <c r="K12" s="533">
        <v>0</v>
      </c>
      <c r="L12" s="533">
        <v>48</v>
      </c>
      <c r="M12" s="533">
        <v>3</v>
      </c>
      <c r="N12" s="533">
        <v>1</v>
      </c>
      <c r="O12" s="533">
        <v>2</v>
      </c>
      <c r="P12" s="533">
        <v>0</v>
      </c>
      <c r="Q12" s="533">
        <v>1</v>
      </c>
      <c r="R12" s="533">
        <v>1</v>
      </c>
      <c r="S12" s="533">
        <v>1</v>
      </c>
      <c r="T12" s="533">
        <v>5</v>
      </c>
      <c r="U12" s="533">
        <v>16</v>
      </c>
      <c r="V12" s="533">
        <v>7</v>
      </c>
      <c r="W12" s="533">
        <v>1</v>
      </c>
      <c r="X12" s="533">
        <v>6</v>
      </c>
      <c r="Y12" s="533">
        <v>2</v>
      </c>
      <c r="AD12" s="533">
        <v>2</v>
      </c>
      <c r="AF12" s="533">
        <v>4</v>
      </c>
      <c r="AH12" s="533">
        <v>3</v>
      </c>
      <c r="AK12" s="533">
        <v>3</v>
      </c>
      <c r="AL12" s="533">
        <v>1</v>
      </c>
      <c r="AN12" s="533">
        <v>30</v>
      </c>
      <c r="AP12" s="533">
        <v>1</v>
      </c>
      <c r="AR12" s="533">
        <v>1</v>
      </c>
      <c r="AS12" s="533">
        <v>1</v>
      </c>
      <c r="AU12" s="533">
        <v>8</v>
      </c>
      <c r="AZ12" s="533">
        <v>3</v>
      </c>
      <c r="BA12" s="533">
        <v>28</v>
      </c>
      <c r="BB12" s="533">
        <v>1</v>
      </c>
      <c r="BD12" s="533">
        <v>5</v>
      </c>
      <c r="BE12" s="533">
        <v>1</v>
      </c>
      <c r="BF12" s="533">
        <v>1</v>
      </c>
      <c r="BG12" s="533">
        <v>21</v>
      </c>
      <c r="BH12" s="533">
        <v>1</v>
      </c>
      <c r="BI12" s="533">
        <v>2</v>
      </c>
      <c r="BP12" s="533">
        <v>9</v>
      </c>
      <c r="BR12" s="533">
        <v>2</v>
      </c>
      <c r="BS12" s="533">
        <v>12</v>
      </c>
      <c r="BU12" s="533">
        <v>1</v>
      </c>
      <c r="BV12" s="533">
        <v>12</v>
      </c>
      <c r="BW12" s="533">
        <v>1</v>
      </c>
      <c r="BY12" s="533">
        <v>12</v>
      </c>
      <c r="CA12" s="533">
        <v>4</v>
      </c>
      <c r="CC12" s="533">
        <v>22</v>
      </c>
      <c r="CD12" s="533">
        <v>1</v>
      </c>
      <c r="CE12" s="533">
        <v>1</v>
      </c>
      <c r="CF12" s="533">
        <v>5</v>
      </c>
      <c r="CG12" s="533">
        <v>7</v>
      </c>
      <c r="CH12" s="533">
        <v>4</v>
      </c>
      <c r="CI12" s="533">
        <v>1</v>
      </c>
      <c r="CJ12" s="533">
        <v>4</v>
      </c>
      <c r="CK12" s="533">
        <v>2</v>
      </c>
      <c r="CL12" s="533">
        <v>2</v>
      </c>
      <c r="CN12" s="533">
        <v>2</v>
      </c>
      <c r="CP12" s="533">
        <v>21</v>
      </c>
      <c r="CQ12" s="533">
        <v>2</v>
      </c>
      <c r="CS12" s="533">
        <v>4</v>
      </c>
      <c r="CU12" s="533">
        <v>24</v>
      </c>
      <c r="CW12" s="533">
        <v>4</v>
      </c>
      <c r="CX12" s="533">
        <v>28</v>
      </c>
      <c r="CY12" s="533">
        <v>1</v>
      </c>
      <c r="DE12" s="533">
        <v>38</v>
      </c>
      <c r="DF12" s="533">
        <v>3</v>
      </c>
      <c r="DH12" s="533">
        <v>17</v>
      </c>
      <c r="DK12" s="533">
        <v>35</v>
      </c>
      <c r="DM12" s="533">
        <v>2</v>
      </c>
      <c r="DN12" s="533">
        <v>35</v>
      </c>
      <c r="DO12" s="533">
        <v>1</v>
      </c>
      <c r="DP12" s="533">
        <v>3</v>
      </c>
      <c r="DQ12" s="533">
        <v>8</v>
      </c>
      <c r="DR12" s="533">
        <v>1</v>
      </c>
      <c r="DS12" s="533">
        <v>1</v>
      </c>
      <c r="DU12" s="533">
        <v>6</v>
      </c>
      <c r="DV12" s="533">
        <v>1</v>
      </c>
      <c r="DW12" s="533">
        <v>4</v>
      </c>
      <c r="DX12" s="533">
        <v>16</v>
      </c>
      <c r="DY12" s="533">
        <v>44</v>
      </c>
      <c r="EC12" s="533">
        <v>5</v>
      </c>
      <c r="ED12" s="533">
        <v>154</v>
      </c>
      <c r="EE12" s="533">
        <v>87</v>
      </c>
      <c r="EF12" s="533">
        <v>4</v>
      </c>
      <c r="EG12" s="533">
        <v>1</v>
      </c>
      <c r="EH12" s="533">
        <v>8</v>
      </c>
      <c r="EI12" s="533">
        <v>10</v>
      </c>
      <c r="EJ12" s="533">
        <v>6</v>
      </c>
      <c r="EK12" s="533">
        <v>1</v>
      </c>
      <c r="EL12" s="533">
        <v>36</v>
      </c>
      <c r="EM12" s="533">
        <v>11</v>
      </c>
      <c r="EN12" s="533">
        <v>2</v>
      </c>
      <c r="EV12" s="533">
        <v>2</v>
      </c>
      <c r="EW12" s="533">
        <v>2</v>
      </c>
      <c r="EY12" s="533">
        <v>1</v>
      </c>
      <c r="EZ12" s="533">
        <v>1</v>
      </c>
      <c r="FB12" s="533">
        <v>1</v>
      </c>
      <c r="FC12" s="533">
        <v>1</v>
      </c>
      <c r="FD12" s="533">
        <v>1</v>
      </c>
      <c r="FE12" s="533">
        <v>6</v>
      </c>
      <c r="FF12" s="533">
        <v>2</v>
      </c>
      <c r="FG12" s="533">
        <v>2</v>
      </c>
      <c r="FI12" s="533">
        <v>8</v>
      </c>
      <c r="FJ12" s="533">
        <v>1</v>
      </c>
      <c r="FL12" s="533">
        <v>2</v>
      </c>
      <c r="FM12" s="533">
        <v>1</v>
      </c>
      <c r="FQ12" s="533">
        <v>5</v>
      </c>
      <c r="FR12" s="533">
        <v>3</v>
      </c>
      <c r="FS12" s="533">
        <v>1</v>
      </c>
      <c r="FT12" s="533">
        <v>1</v>
      </c>
      <c r="FU12" s="533">
        <v>2</v>
      </c>
      <c r="FW12" s="533">
        <v>1</v>
      </c>
      <c r="FX12" s="533">
        <v>4</v>
      </c>
      <c r="FY12" s="533">
        <v>1</v>
      </c>
      <c r="GF12" s="533">
        <v>1</v>
      </c>
      <c r="GK12" s="533">
        <v>1</v>
      </c>
      <c r="GL12" s="533">
        <v>2</v>
      </c>
      <c r="GO12" s="533">
        <v>2</v>
      </c>
      <c r="GP12" s="533">
        <v>1</v>
      </c>
      <c r="GR12" s="533">
        <v>30</v>
      </c>
      <c r="GS12" s="533">
        <v>1</v>
      </c>
      <c r="GT12" s="533">
        <v>1</v>
      </c>
      <c r="GU12" s="533">
        <v>17</v>
      </c>
      <c r="GV12" s="533">
        <v>10</v>
      </c>
      <c r="GW12" s="533">
        <v>1</v>
      </c>
      <c r="GY12" s="533">
        <v>4</v>
      </c>
      <c r="GZ12" s="533">
        <v>5</v>
      </c>
      <c r="HA12" s="533">
        <v>1</v>
      </c>
      <c r="HD12" s="533">
        <v>331</v>
      </c>
      <c r="HE12" s="533">
        <v>3</v>
      </c>
      <c r="HF12" s="533">
        <v>30</v>
      </c>
      <c r="HH12" s="533">
        <v>1</v>
      </c>
      <c r="HJ12" s="533">
        <v>2</v>
      </c>
      <c r="HL12" s="533">
        <v>1</v>
      </c>
      <c r="HM12" s="533">
        <v>19</v>
      </c>
      <c r="HN12" s="533">
        <v>1</v>
      </c>
      <c r="HO12" s="533">
        <v>1</v>
      </c>
      <c r="HS12" s="533">
        <v>1</v>
      </c>
      <c r="HU12" s="533">
        <v>5</v>
      </c>
      <c r="HW12" s="533">
        <v>2</v>
      </c>
      <c r="HZ12" s="533">
        <v>7</v>
      </c>
      <c r="IC12" s="533">
        <v>7</v>
      </c>
      <c r="ID12" s="533">
        <v>1</v>
      </c>
      <c r="IF12" s="533">
        <v>11</v>
      </c>
      <c r="IJ12" s="533">
        <v>7</v>
      </c>
      <c r="IK12" s="533">
        <v>1</v>
      </c>
      <c r="IM12" s="533">
        <v>4</v>
      </c>
      <c r="IN12" s="533">
        <v>7</v>
      </c>
      <c r="IO12" s="533">
        <v>1</v>
      </c>
      <c r="IP12" s="533">
        <v>1</v>
      </c>
      <c r="IS12" s="533">
        <v>75</v>
      </c>
      <c r="IT12" s="533">
        <v>23</v>
      </c>
      <c r="IU12" s="533">
        <v>14</v>
      </c>
      <c r="IV12" s="533">
        <v>1</v>
      </c>
      <c r="IW12" s="533">
        <v>2</v>
      </c>
      <c r="IX12" s="533">
        <v>3</v>
      </c>
      <c r="IY12" s="533">
        <v>3</v>
      </c>
      <c r="IZ12" s="533">
        <v>1</v>
      </c>
      <c r="JA12" s="533">
        <v>3</v>
      </c>
      <c r="JB12" s="533">
        <v>54</v>
      </c>
      <c r="JF12" s="533">
        <v>6</v>
      </c>
      <c r="JI12" s="533">
        <v>1</v>
      </c>
      <c r="JJ12" s="533">
        <v>8</v>
      </c>
      <c r="JM12" s="533">
        <v>8</v>
      </c>
      <c r="JN12" s="533">
        <v>2</v>
      </c>
      <c r="JO12" s="533">
        <v>1</v>
      </c>
      <c r="JP12" s="533">
        <v>18</v>
      </c>
      <c r="JQ12" s="533">
        <v>1</v>
      </c>
      <c r="JR12" s="533">
        <v>1</v>
      </c>
      <c r="JT12" s="533">
        <v>8</v>
      </c>
      <c r="JU12" s="533">
        <v>2</v>
      </c>
      <c r="JV12" s="533">
        <v>1</v>
      </c>
      <c r="JW12" s="533">
        <v>2</v>
      </c>
      <c r="JX12" s="533">
        <v>11</v>
      </c>
      <c r="JY12" s="533">
        <v>1</v>
      </c>
      <c r="JZ12" s="533">
        <v>1463</v>
      </c>
      <c r="KC12" s="533">
        <v>38</v>
      </c>
      <c r="KD12" s="533">
        <v>17</v>
      </c>
      <c r="KE12" s="533">
        <v>5</v>
      </c>
      <c r="KF12" s="533">
        <v>2</v>
      </c>
      <c r="KG12" s="533">
        <v>1</v>
      </c>
      <c r="KH12" s="533">
        <v>12</v>
      </c>
      <c r="KI12" s="533">
        <v>5</v>
      </c>
      <c r="KJ12" s="533">
        <v>2</v>
      </c>
      <c r="KK12" s="533">
        <v>20</v>
      </c>
      <c r="KL12" s="533">
        <v>1</v>
      </c>
      <c r="KP12" s="533">
        <v>1</v>
      </c>
      <c r="KS12" s="533">
        <v>1</v>
      </c>
      <c r="KT12" s="533">
        <v>2</v>
      </c>
      <c r="KX12" s="533">
        <v>3</v>
      </c>
      <c r="KZ12" s="533">
        <v>3</v>
      </c>
      <c r="LA12" s="533">
        <v>1</v>
      </c>
      <c r="LB12" s="533">
        <v>1</v>
      </c>
      <c r="LC12" s="533">
        <v>8</v>
      </c>
      <c r="LD12" s="533">
        <v>1</v>
      </c>
      <c r="LE12" s="533">
        <v>1</v>
      </c>
      <c r="LF12" s="533">
        <v>1</v>
      </c>
      <c r="LG12" s="533">
        <v>1</v>
      </c>
      <c r="LI12" s="533">
        <v>3</v>
      </c>
      <c r="LJ12" s="533">
        <v>3</v>
      </c>
      <c r="LP12" s="533">
        <v>8</v>
      </c>
      <c r="LQ12" s="533">
        <v>21</v>
      </c>
      <c r="LS12" s="533">
        <v>1</v>
      </c>
      <c r="LU12" s="533">
        <v>4</v>
      </c>
      <c r="LV12" s="533">
        <v>1</v>
      </c>
      <c r="LW12" s="533">
        <v>1</v>
      </c>
      <c r="LX12" s="533">
        <v>5</v>
      </c>
      <c r="MD12" s="533">
        <v>1</v>
      </c>
      <c r="MF12" s="533">
        <v>1</v>
      </c>
      <c r="MJ12" s="533">
        <v>2</v>
      </c>
      <c r="MM12" s="533">
        <v>2</v>
      </c>
      <c r="MO12" s="533">
        <v>1</v>
      </c>
      <c r="MQ12" s="533">
        <v>37</v>
      </c>
      <c r="MR12" s="533">
        <v>2</v>
      </c>
      <c r="MS12" s="533">
        <v>2</v>
      </c>
      <c r="MU12" s="533">
        <v>1</v>
      </c>
      <c r="MV12" s="533">
        <v>1</v>
      </c>
      <c r="MW12" s="533">
        <v>6</v>
      </c>
      <c r="MX12" s="533">
        <v>5</v>
      </c>
      <c r="NA12" s="533">
        <v>4</v>
      </c>
      <c r="NB12" s="533">
        <v>190</v>
      </c>
      <c r="NC12" s="533">
        <v>6</v>
      </c>
      <c r="ND12" s="533">
        <v>1</v>
      </c>
      <c r="NF12" s="533">
        <v>1</v>
      </c>
      <c r="NH12" s="533">
        <v>114</v>
      </c>
      <c r="NJ12" s="533">
        <v>1</v>
      </c>
      <c r="NK12" s="533">
        <v>18</v>
      </c>
      <c r="NM12" s="533">
        <v>2</v>
      </c>
      <c r="NP12" s="533">
        <v>2</v>
      </c>
      <c r="NQ12" s="533">
        <v>10</v>
      </c>
      <c r="NT12" s="533">
        <v>9</v>
      </c>
      <c r="NW12" s="533">
        <v>12</v>
      </c>
      <c r="NY12" s="533">
        <v>1</v>
      </c>
      <c r="NZ12" s="533">
        <v>12</v>
      </c>
      <c r="OA12" s="533">
        <v>3</v>
      </c>
      <c r="OB12" s="533">
        <v>6</v>
      </c>
      <c r="OC12" s="533">
        <v>58</v>
      </c>
      <c r="OD12" s="533">
        <v>1</v>
      </c>
      <c r="OE12" s="533">
        <v>1</v>
      </c>
      <c r="OG12" s="533">
        <v>9</v>
      </c>
      <c r="OH12" s="533">
        <v>3</v>
      </c>
      <c r="OI12" s="533">
        <v>4</v>
      </c>
      <c r="OJ12" s="533">
        <v>3</v>
      </c>
      <c r="OK12" s="533">
        <v>26</v>
      </c>
      <c r="OL12" s="533">
        <v>1</v>
      </c>
      <c r="OM12" s="533">
        <v>2907</v>
      </c>
      <c r="OO12" s="533">
        <v>13</v>
      </c>
      <c r="OP12" s="533">
        <v>16</v>
      </c>
      <c r="OQ12" s="533">
        <v>61</v>
      </c>
      <c r="OS12" s="533">
        <v>3</v>
      </c>
      <c r="OT12" s="533">
        <v>6</v>
      </c>
      <c r="OU12" s="533">
        <v>13</v>
      </c>
      <c r="OV12" s="533">
        <v>2931</v>
      </c>
      <c r="OW12" s="533">
        <v>3</v>
      </c>
      <c r="OX12" s="533">
        <v>72</v>
      </c>
      <c r="OY12" s="533">
        <v>9</v>
      </c>
      <c r="OZ12" s="533">
        <v>1</v>
      </c>
      <c r="PA12" s="533">
        <v>2</v>
      </c>
      <c r="PC12" s="533">
        <v>10</v>
      </c>
      <c r="PE12" s="533">
        <v>10</v>
      </c>
      <c r="PH12" s="533">
        <v>10</v>
      </c>
      <c r="PK12" s="533">
        <v>10</v>
      </c>
      <c r="PL12" s="533">
        <v>1</v>
      </c>
      <c r="PN12" s="533">
        <v>26</v>
      </c>
      <c r="PO12" s="533">
        <v>2</v>
      </c>
      <c r="PP12" s="533">
        <v>2</v>
      </c>
      <c r="PR12" s="533">
        <v>9</v>
      </c>
      <c r="PS12" s="533">
        <v>1</v>
      </c>
      <c r="PU12" s="533">
        <v>9</v>
      </c>
      <c r="PV12" s="533">
        <v>1</v>
      </c>
      <c r="PW12" s="533">
        <v>3</v>
      </c>
      <c r="PX12" s="533">
        <v>1</v>
      </c>
      <c r="PY12" s="533">
        <v>1</v>
      </c>
      <c r="PZ12" s="533">
        <v>73</v>
      </c>
      <c r="QA12" s="533">
        <v>24</v>
      </c>
      <c r="QC12" s="533">
        <v>1</v>
      </c>
      <c r="QD12" s="533">
        <v>2</v>
      </c>
      <c r="QE12" s="533">
        <v>16</v>
      </c>
      <c r="QF12" s="533">
        <v>17</v>
      </c>
      <c r="QG12" s="533">
        <v>1</v>
      </c>
      <c r="QH12" s="533">
        <v>116</v>
      </c>
      <c r="QI12" s="533">
        <v>4</v>
      </c>
      <c r="QJ12" s="533">
        <v>4</v>
      </c>
      <c r="QN12" s="533">
        <v>2</v>
      </c>
      <c r="QO12" s="533">
        <v>13</v>
      </c>
      <c r="QP12" s="533">
        <v>2</v>
      </c>
      <c r="QQ12" s="533">
        <v>13</v>
      </c>
      <c r="QS12" s="533">
        <v>13</v>
      </c>
      <c r="QT12" s="533">
        <v>1</v>
      </c>
      <c r="QU12" s="533">
        <v>1</v>
      </c>
      <c r="QV12" s="533">
        <v>13</v>
      </c>
      <c r="QW12" s="533">
        <v>3</v>
      </c>
      <c r="QY12" s="533">
        <v>21</v>
      </c>
      <c r="RA12" s="533">
        <v>3</v>
      </c>
      <c r="RB12" s="533">
        <v>1</v>
      </c>
      <c r="RC12" s="533">
        <v>5</v>
      </c>
      <c r="RD12" s="533">
        <v>3</v>
      </c>
      <c r="RF12" s="533">
        <v>3</v>
      </c>
      <c r="RG12" s="533">
        <v>15</v>
      </c>
      <c r="RH12" s="533">
        <v>2</v>
      </c>
      <c r="RM12" s="533">
        <v>24</v>
      </c>
      <c r="RO12" s="533">
        <v>3</v>
      </c>
      <c r="RQ12" s="533">
        <v>31</v>
      </c>
      <c r="RR12" s="533">
        <v>1</v>
      </c>
      <c r="RS12" s="533">
        <v>3</v>
      </c>
      <c r="RT12" s="533">
        <v>19</v>
      </c>
      <c r="RX12" s="533">
        <v>961</v>
      </c>
      <c r="RY12" s="533">
        <v>808</v>
      </c>
      <c r="RZ12" s="533">
        <v>788</v>
      </c>
      <c r="SA12" s="533">
        <v>780</v>
      </c>
      <c r="SB12" s="533">
        <v>2108</v>
      </c>
      <c r="SC12" s="533">
        <v>2168</v>
      </c>
      <c r="SD12" s="533">
        <v>1830</v>
      </c>
      <c r="SE12" s="533">
        <v>1832</v>
      </c>
      <c r="SF12" s="533">
        <v>117</v>
      </c>
      <c r="SG12" s="533">
        <v>117</v>
      </c>
      <c r="SH12" s="533">
        <v>187</v>
      </c>
      <c r="SI12" s="533">
        <v>185</v>
      </c>
      <c r="SJ12" s="533">
        <v>1610</v>
      </c>
      <c r="SK12" s="533">
        <v>1487</v>
      </c>
      <c r="SL12" s="533">
        <v>2224</v>
      </c>
      <c r="SM12" s="533">
        <v>2076</v>
      </c>
      <c r="SN12" s="533">
        <v>765</v>
      </c>
      <c r="SO12" s="533">
        <v>645</v>
      </c>
      <c r="SP12" s="533">
        <v>1762</v>
      </c>
      <c r="SQ12" s="533">
        <v>3617</v>
      </c>
      <c r="SR12" s="533">
        <v>2299</v>
      </c>
      <c r="SS12" s="533">
        <v>954</v>
      </c>
      <c r="ST12" s="533">
        <v>1492</v>
      </c>
      <c r="SU12" s="533">
        <v>1080</v>
      </c>
      <c r="SV12" s="533">
        <v>3109</v>
      </c>
      <c r="SW12" s="533">
        <v>2887</v>
      </c>
      <c r="SX12" s="533">
        <v>3567</v>
      </c>
      <c r="SY12" s="533">
        <v>979</v>
      </c>
      <c r="SZ12" s="533">
        <v>1849</v>
      </c>
      <c r="TA12" s="533">
        <v>2011</v>
      </c>
    </row>
    <row r="13" spans="1:521" x14ac:dyDescent="0.25">
      <c r="A13" s="533" t="s">
        <v>540</v>
      </c>
      <c r="B13" s="533">
        <v>11</v>
      </c>
      <c r="C13" s="533">
        <v>12</v>
      </c>
      <c r="D13" s="533">
        <v>17</v>
      </c>
      <c r="E13" s="533">
        <v>19</v>
      </c>
      <c r="F13" s="533">
        <v>54</v>
      </c>
      <c r="G13" s="533">
        <v>5</v>
      </c>
      <c r="H13" s="533">
        <v>15</v>
      </c>
      <c r="I13" s="533">
        <v>51</v>
      </c>
      <c r="J13" s="533">
        <v>4</v>
      </c>
      <c r="K13" s="533">
        <v>14</v>
      </c>
      <c r="L13" s="533">
        <v>34</v>
      </c>
      <c r="M13" s="533">
        <v>18</v>
      </c>
      <c r="N13" s="533">
        <v>53</v>
      </c>
      <c r="O13" s="533">
        <v>2</v>
      </c>
      <c r="P13" s="533">
        <v>22</v>
      </c>
      <c r="Q13" s="533">
        <v>16</v>
      </c>
      <c r="R13" s="533">
        <v>8</v>
      </c>
      <c r="S13" s="533">
        <v>26</v>
      </c>
      <c r="T13" s="533">
        <v>5</v>
      </c>
      <c r="U13" s="533">
        <v>23</v>
      </c>
      <c r="V13" s="533">
        <v>17</v>
      </c>
      <c r="W13" s="533">
        <v>20</v>
      </c>
      <c r="X13" s="533">
        <v>8</v>
      </c>
      <c r="Y13" s="533">
        <v>68</v>
      </c>
      <c r="Z13" s="533">
        <v>1</v>
      </c>
      <c r="AA13" s="533">
        <v>2</v>
      </c>
      <c r="AB13" s="533">
        <v>2</v>
      </c>
      <c r="AC13" s="533">
        <v>1</v>
      </c>
      <c r="AD13" s="533">
        <v>32</v>
      </c>
      <c r="AF13" s="533">
        <v>48</v>
      </c>
      <c r="AH13" s="533">
        <v>39</v>
      </c>
      <c r="AJ13" s="533">
        <v>7</v>
      </c>
      <c r="AK13" s="533">
        <v>39</v>
      </c>
      <c r="AL13" s="533">
        <v>4</v>
      </c>
      <c r="AM13" s="533">
        <v>4</v>
      </c>
      <c r="AN13" s="533">
        <v>158</v>
      </c>
      <c r="AO13" s="533">
        <v>3</v>
      </c>
      <c r="AP13" s="533">
        <v>4</v>
      </c>
      <c r="AQ13" s="533">
        <v>5</v>
      </c>
      <c r="AR13" s="533">
        <v>4</v>
      </c>
      <c r="AS13" s="533">
        <v>9</v>
      </c>
      <c r="AT13" s="533">
        <v>16</v>
      </c>
      <c r="AU13" s="533">
        <v>45</v>
      </c>
      <c r="AV13" s="533">
        <v>8</v>
      </c>
      <c r="AY13" s="533">
        <v>15</v>
      </c>
      <c r="AZ13" s="533">
        <v>52</v>
      </c>
      <c r="BA13" s="533">
        <v>141</v>
      </c>
      <c r="BB13" s="533">
        <v>4</v>
      </c>
      <c r="BC13" s="533">
        <v>7</v>
      </c>
      <c r="BD13" s="533">
        <v>120</v>
      </c>
      <c r="BE13" s="533">
        <v>15</v>
      </c>
      <c r="BF13" s="533">
        <v>4</v>
      </c>
      <c r="BG13" s="533">
        <v>116</v>
      </c>
      <c r="BH13" s="533">
        <v>21</v>
      </c>
      <c r="BI13" s="533">
        <v>166</v>
      </c>
      <c r="BJ13" s="533">
        <v>4</v>
      </c>
      <c r="BK13" s="533">
        <v>1</v>
      </c>
      <c r="BL13" s="533">
        <v>1</v>
      </c>
      <c r="BM13" s="533">
        <v>2</v>
      </c>
      <c r="BN13" s="533">
        <v>2</v>
      </c>
      <c r="BO13" s="533">
        <v>5</v>
      </c>
      <c r="BP13" s="533">
        <v>12</v>
      </c>
      <c r="BR13" s="533">
        <v>1</v>
      </c>
      <c r="BS13" s="533">
        <v>24</v>
      </c>
      <c r="BU13" s="533">
        <v>11</v>
      </c>
      <c r="BV13" s="533">
        <v>19</v>
      </c>
      <c r="BW13" s="533">
        <v>1</v>
      </c>
      <c r="BX13" s="533">
        <v>2</v>
      </c>
      <c r="BY13" s="533">
        <v>19</v>
      </c>
      <c r="CA13" s="533">
        <v>3</v>
      </c>
      <c r="CB13" s="533">
        <v>4</v>
      </c>
      <c r="CC13" s="533">
        <v>112</v>
      </c>
      <c r="CD13" s="533">
        <v>1</v>
      </c>
      <c r="CE13" s="533">
        <v>3</v>
      </c>
      <c r="CF13" s="533">
        <v>3</v>
      </c>
      <c r="CG13" s="533">
        <v>116</v>
      </c>
      <c r="CH13" s="533">
        <v>3</v>
      </c>
      <c r="CI13" s="533">
        <v>1</v>
      </c>
      <c r="CJ13" s="533">
        <v>8</v>
      </c>
      <c r="CK13" s="533">
        <v>29</v>
      </c>
      <c r="CL13" s="533">
        <v>7</v>
      </c>
      <c r="CO13" s="533">
        <v>22</v>
      </c>
      <c r="CP13" s="533">
        <v>39</v>
      </c>
      <c r="CQ13" s="533">
        <v>10</v>
      </c>
      <c r="CR13" s="533">
        <v>1</v>
      </c>
      <c r="CS13" s="533">
        <v>3</v>
      </c>
      <c r="CT13" s="533">
        <v>2</v>
      </c>
      <c r="CU13" s="533">
        <v>27</v>
      </c>
      <c r="CV13" s="533">
        <v>7</v>
      </c>
      <c r="CW13" s="533">
        <v>3</v>
      </c>
      <c r="CX13" s="533">
        <v>73</v>
      </c>
      <c r="CY13" s="533">
        <v>4</v>
      </c>
      <c r="CZ13" s="533">
        <v>2</v>
      </c>
      <c r="DB13" s="533">
        <v>1</v>
      </c>
      <c r="DC13" s="533">
        <v>1</v>
      </c>
      <c r="DD13" s="533">
        <v>1</v>
      </c>
      <c r="DE13" s="533">
        <v>5</v>
      </c>
      <c r="DF13" s="533">
        <v>13</v>
      </c>
      <c r="DH13" s="533">
        <v>28</v>
      </c>
      <c r="DJ13" s="533">
        <v>1</v>
      </c>
      <c r="DK13" s="533">
        <v>21</v>
      </c>
      <c r="DM13" s="533">
        <v>3</v>
      </c>
      <c r="DN13" s="533">
        <v>21</v>
      </c>
      <c r="DO13" s="533">
        <v>1</v>
      </c>
      <c r="DQ13" s="533">
        <v>44</v>
      </c>
      <c r="DR13" s="533">
        <v>4</v>
      </c>
      <c r="DS13" s="533">
        <v>5</v>
      </c>
      <c r="DT13" s="533">
        <v>2</v>
      </c>
      <c r="DU13" s="533">
        <v>131</v>
      </c>
      <c r="DV13" s="533">
        <v>1</v>
      </c>
      <c r="DW13" s="533">
        <v>3</v>
      </c>
      <c r="DX13" s="533">
        <v>17</v>
      </c>
      <c r="DY13" s="533">
        <v>34</v>
      </c>
      <c r="DZ13" s="533">
        <v>7</v>
      </c>
      <c r="EB13" s="533">
        <v>1</v>
      </c>
      <c r="EC13" s="533">
        <v>4</v>
      </c>
      <c r="ED13" s="533">
        <v>1290</v>
      </c>
      <c r="EE13" s="533">
        <v>49</v>
      </c>
      <c r="EF13" s="533">
        <v>4</v>
      </c>
      <c r="EG13" s="533">
        <v>1</v>
      </c>
      <c r="EH13" s="533">
        <v>5</v>
      </c>
      <c r="EI13" s="533">
        <v>13</v>
      </c>
      <c r="EJ13" s="533">
        <v>9</v>
      </c>
      <c r="EK13" s="533">
        <v>1</v>
      </c>
      <c r="EL13" s="533">
        <v>89</v>
      </c>
      <c r="EM13" s="533">
        <v>45</v>
      </c>
      <c r="EN13" s="533">
        <v>7</v>
      </c>
      <c r="EO13" s="533">
        <v>2</v>
      </c>
      <c r="EP13" s="533">
        <v>1</v>
      </c>
      <c r="EQ13" s="533">
        <v>1</v>
      </c>
      <c r="ER13" s="533">
        <v>1</v>
      </c>
      <c r="ES13" s="533">
        <v>2</v>
      </c>
      <c r="ET13" s="533">
        <v>13</v>
      </c>
      <c r="EU13" s="533">
        <v>1</v>
      </c>
      <c r="EV13" s="533">
        <v>13</v>
      </c>
      <c r="EY13" s="533">
        <v>17</v>
      </c>
      <c r="EZ13" s="533">
        <v>1</v>
      </c>
      <c r="FA13" s="533">
        <v>2</v>
      </c>
      <c r="FB13" s="533">
        <v>17</v>
      </c>
      <c r="FC13" s="533">
        <v>1</v>
      </c>
      <c r="FD13" s="533">
        <v>7</v>
      </c>
      <c r="FE13" s="533">
        <v>63</v>
      </c>
      <c r="FF13" s="533">
        <v>5</v>
      </c>
      <c r="FG13" s="533">
        <v>5</v>
      </c>
      <c r="FH13" s="533">
        <v>2</v>
      </c>
      <c r="FI13" s="533">
        <v>131</v>
      </c>
      <c r="FJ13" s="533">
        <v>1</v>
      </c>
      <c r="FK13" s="533">
        <v>14</v>
      </c>
      <c r="FL13" s="533">
        <v>14</v>
      </c>
      <c r="FM13" s="533">
        <v>123</v>
      </c>
      <c r="FN13" s="533">
        <v>2</v>
      </c>
      <c r="FP13" s="533">
        <v>11</v>
      </c>
      <c r="FQ13" s="533">
        <v>48</v>
      </c>
      <c r="FR13" s="533">
        <v>6</v>
      </c>
      <c r="FS13" s="533">
        <v>1</v>
      </c>
      <c r="FT13" s="533">
        <v>13</v>
      </c>
      <c r="FU13" s="533">
        <v>11</v>
      </c>
      <c r="FV13" s="533">
        <v>15</v>
      </c>
      <c r="FW13" s="533">
        <v>1</v>
      </c>
      <c r="FX13" s="533">
        <v>31</v>
      </c>
      <c r="FY13" s="533">
        <v>17</v>
      </c>
      <c r="FZ13" s="533">
        <v>5</v>
      </c>
      <c r="GA13" s="533">
        <v>6</v>
      </c>
      <c r="GB13" s="533">
        <v>1</v>
      </c>
      <c r="GC13" s="533">
        <v>1</v>
      </c>
      <c r="GD13" s="533">
        <v>1</v>
      </c>
      <c r="GE13" s="533">
        <v>1</v>
      </c>
      <c r="GF13" s="533">
        <v>17</v>
      </c>
      <c r="GH13" s="533">
        <v>14</v>
      </c>
      <c r="GK13" s="533">
        <v>2</v>
      </c>
      <c r="GL13" s="533">
        <v>21</v>
      </c>
      <c r="GO13" s="533">
        <v>21</v>
      </c>
      <c r="GQ13" s="533">
        <v>1</v>
      </c>
      <c r="GR13" s="533">
        <v>50</v>
      </c>
      <c r="GS13" s="533">
        <v>2</v>
      </c>
      <c r="GT13" s="533">
        <v>3</v>
      </c>
      <c r="GU13" s="533">
        <v>4</v>
      </c>
      <c r="GV13" s="533">
        <v>117</v>
      </c>
      <c r="GX13" s="533">
        <v>1</v>
      </c>
      <c r="GY13" s="533">
        <v>8</v>
      </c>
      <c r="GZ13" s="533">
        <v>25</v>
      </c>
      <c r="HD13" s="533">
        <v>556</v>
      </c>
      <c r="HE13" s="533">
        <v>40</v>
      </c>
      <c r="HF13" s="533">
        <v>44</v>
      </c>
      <c r="HG13" s="533">
        <v>1</v>
      </c>
      <c r="HI13" s="533">
        <v>1</v>
      </c>
      <c r="HJ13" s="533">
        <v>14</v>
      </c>
      <c r="HK13" s="533">
        <v>5</v>
      </c>
      <c r="HM13" s="533">
        <v>187</v>
      </c>
      <c r="HN13" s="533">
        <v>1</v>
      </c>
      <c r="HO13" s="533">
        <v>1</v>
      </c>
      <c r="HQ13" s="533">
        <v>2</v>
      </c>
      <c r="HR13" s="533">
        <v>2</v>
      </c>
      <c r="HS13" s="533">
        <v>1</v>
      </c>
      <c r="HT13" s="533">
        <v>1</v>
      </c>
      <c r="HU13" s="533">
        <v>21</v>
      </c>
      <c r="HW13" s="533">
        <v>24</v>
      </c>
      <c r="HX13" s="533">
        <v>6</v>
      </c>
      <c r="HY13" s="533">
        <v>4</v>
      </c>
      <c r="HZ13" s="533">
        <v>25</v>
      </c>
      <c r="IB13" s="533">
        <v>2</v>
      </c>
      <c r="IC13" s="533">
        <v>25</v>
      </c>
      <c r="ID13" s="533">
        <v>1</v>
      </c>
      <c r="IE13" s="533">
        <v>3</v>
      </c>
      <c r="IF13" s="533">
        <v>53</v>
      </c>
      <c r="IG13" s="533">
        <v>3</v>
      </c>
      <c r="IH13" s="533">
        <v>3</v>
      </c>
      <c r="II13" s="533">
        <v>5</v>
      </c>
      <c r="IJ13" s="533">
        <v>114</v>
      </c>
      <c r="IK13" s="533">
        <v>1</v>
      </c>
      <c r="IL13" s="533">
        <v>5</v>
      </c>
      <c r="IM13" s="533">
        <v>14</v>
      </c>
      <c r="IN13" s="533">
        <v>45</v>
      </c>
      <c r="IO13" s="533">
        <v>2</v>
      </c>
      <c r="IQ13" s="533">
        <v>1</v>
      </c>
      <c r="IR13" s="533">
        <v>7</v>
      </c>
      <c r="IS13" s="533">
        <v>671</v>
      </c>
      <c r="IT13" s="533">
        <v>83</v>
      </c>
      <c r="IU13" s="533">
        <v>39</v>
      </c>
      <c r="IV13" s="533">
        <v>1</v>
      </c>
      <c r="IW13" s="533">
        <v>10</v>
      </c>
      <c r="IX13" s="533">
        <v>14</v>
      </c>
      <c r="IY13" s="533">
        <v>29</v>
      </c>
      <c r="IZ13" s="533">
        <v>1</v>
      </c>
      <c r="JA13" s="533">
        <v>82</v>
      </c>
      <c r="JB13" s="533">
        <v>27</v>
      </c>
      <c r="JC13" s="533">
        <v>6</v>
      </c>
      <c r="JD13" s="533">
        <v>1</v>
      </c>
      <c r="JF13" s="533">
        <v>16</v>
      </c>
      <c r="JH13" s="533">
        <v>1</v>
      </c>
      <c r="JI13" s="533">
        <v>2</v>
      </c>
      <c r="JJ13" s="533">
        <v>17</v>
      </c>
      <c r="JM13" s="533">
        <v>17</v>
      </c>
      <c r="JN13" s="533">
        <v>2</v>
      </c>
      <c r="JO13" s="533">
        <v>2</v>
      </c>
      <c r="JP13" s="533">
        <v>59</v>
      </c>
      <c r="JQ13" s="533">
        <v>3</v>
      </c>
      <c r="JR13" s="533">
        <v>3</v>
      </c>
      <c r="JS13" s="533">
        <v>5</v>
      </c>
      <c r="JT13" s="533">
        <v>119</v>
      </c>
      <c r="JU13" s="533">
        <v>1</v>
      </c>
      <c r="JV13" s="533">
        <v>2</v>
      </c>
      <c r="JW13" s="533">
        <v>10</v>
      </c>
      <c r="JX13" s="533">
        <v>22</v>
      </c>
      <c r="JY13" s="533">
        <v>1</v>
      </c>
      <c r="JZ13" s="533">
        <v>4404</v>
      </c>
      <c r="KA13" s="533">
        <v>1</v>
      </c>
      <c r="KB13" s="533">
        <v>1</v>
      </c>
      <c r="KC13" s="533">
        <v>113</v>
      </c>
      <c r="KD13" s="533">
        <v>47</v>
      </c>
      <c r="KE13" s="533">
        <v>43</v>
      </c>
      <c r="KF13" s="533">
        <v>1</v>
      </c>
      <c r="KG13" s="533">
        <v>2</v>
      </c>
      <c r="KH13" s="533">
        <v>25</v>
      </c>
      <c r="KI13" s="533">
        <v>11</v>
      </c>
      <c r="KJ13" s="533">
        <v>1</v>
      </c>
      <c r="KK13" s="533">
        <v>51</v>
      </c>
      <c r="KL13" s="533">
        <v>7</v>
      </c>
      <c r="KM13" s="533">
        <v>4</v>
      </c>
      <c r="KS13" s="533">
        <v>7</v>
      </c>
      <c r="KT13" s="533">
        <v>12</v>
      </c>
      <c r="KX13" s="533">
        <v>7</v>
      </c>
      <c r="KZ13" s="533">
        <v>7</v>
      </c>
      <c r="LB13" s="533">
        <v>1</v>
      </c>
      <c r="LC13" s="533">
        <v>41</v>
      </c>
      <c r="LD13" s="533">
        <v>5</v>
      </c>
      <c r="LE13" s="533">
        <v>7</v>
      </c>
      <c r="LF13" s="533">
        <v>2</v>
      </c>
      <c r="LH13" s="533">
        <v>2</v>
      </c>
      <c r="LI13" s="533">
        <v>12</v>
      </c>
      <c r="LJ13" s="533">
        <v>31</v>
      </c>
      <c r="LK13" s="533">
        <v>2</v>
      </c>
      <c r="LN13" s="533">
        <v>2</v>
      </c>
      <c r="LO13" s="533">
        <v>3</v>
      </c>
      <c r="LP13" s="533">
        <v>50</v>
      </c>
      <c r="LQ13" s="533">
        <v>122</v>
      </c>
      <c r="LT13" s="533">
        <v>6</v>
      </c>
      <c r="LU13" s="533">
        <v>6</v>
      </c>
      <c r="LV13" s="533">
        <v>12</v>
      </c>
      <c r="LX13" s="533">
        <v>37</v>
      </c>
      <c r="LY13" s="533">
        <v>15</v>
      </c>
      <c r="LZ13" s="533">
        <v>5</v>
      </c>
      <c r="MC13" s="533">
        <v>14</v>
      </c>
      <c r="MD13" s="533">
        <v>15</v>
      </c>
      <c r="MF13" s="533">
        <v>7</v>
      </c>
      <c r="MH13" s="533">
        <v>16</v>
      </c>
      <c r="MI13" s="533">
        <v>1</v>
      </c>
      <c r="MJ13" s="533">
        <v>27</v>
      </c>
      <c r="ML13" s="533">
        <v>5</v>
      </c>
      <c r="MM13" s="533">
        <v>27</v>
      </c>
      <c r="MO13" s="533">
        <v>1</v>
      </c>
      <c r="MP13" s="533">
        <v>9</v>
      </c>
      <c r="MQ13" s="533">
        <v>75</v>
      </c>
      <c r="MR13" s="533">
        <v>4</v>
      </c>
      <c r="MS13" s="533">
        <v>4</v>
      </c>
      <c r="MT13" s="533">
        <v>4</v>
      </c>
      <c r="MU13" s="533">
        <v>1</v>
      </c>
      <c r="MV13" s="533">
        <v>3</v>
      </c>
      <c r="MW13" s="533">
        <v>18</v>
      </c>
      <c r="MX13" s="533">
        <v>66</v>
      </c>
      <c r="MY13" s="533">
        <v>9</v>
      </c>
      <c r="MZ13" s="533">
        <v>1</v>
      </c>
      <c r="NA13" s="533">
        <v>12</v>
      </c>
      <c r="NB13" s="533">
        <v>1064</v>
      </c>
      <c r="NC13" s="533">
        <v>60</v>
      </c>
      <c r="ND13" s="533">
        <v>10</v>
      </c>
      <c r="NF13" s="533">
        <v>1</v>
      </c>
      <c r="NG13" s="533">
        <v>3</v>
      </c>
      <c r="NH13" s="533">
        <v>116</v>
      </c>
      <c r="NI13" s="533">
        <v>19</v>
      </c>
      <c r="NJ13" s="533">
        <v>1</v>
      </c>
      <c r="NK13" s="533">
        <v>61</v>
      </c>
      <c r="NL13" s="533">
        <v>3</v>
      </c>
      <c r="NM13" s="533">
        <v>9</v>
      </c>
      <c r="NQ13" s="533">
        <v>12</v>
      </c>
      <c r="NT13" s="533">
        <v>17</v>
      </c>
      <c r="NU13" s="533">
        <v>1</v>
      </c>
      <c r="NV13" s="533">
        <v>1</v>
      </c>
      <c r="NW13" s="533">
        <v>12</v>
      </c>
      <c r="NY13" s="533">
        <v>1</v>
      </c>
      <c r="NZ13" s="533">
        <v>12</v>
      </c>
      <c r="OB13" s="533">
        <v>5</v>
      </c>
      <c r="OC13" s="533">
        <v>90</v>
      </c>
      <c r="OD13" s="533">
        <v>3</v>
      </c>
      <c r="OE13" s="533">
        <v>4</v>
      </c>
      <c r="OF13" s="533">
        <v>4</v>
      </c>
      <c r="OG13" s="533">
        <v>87</v>
      </c>
      <c r="OI13" s="533">
        <v>5</v>
      </c>
      <c r="OJ13" s="533">
        <v>8</v>
      </c>
      <c r="OK13" s="533">
        <v>50</v>
      </c>
      <c r="OL13" s="533">
        <v>2</v>
      </c>
      <c r="OM13" s="533">
        <v>6225</v>
      </c>
      <c r="ON13" s="533">
        <v>1</v>
      </c>
      <c r="OO13" s="533">
        <v>61</v>
      </c>
      <c r="OP13" s="533">
        <v>26</v>
      </c>
      <c r="OQ13" s="533">
        <v>36</v>
      </c>
      <c r="OT13" s="533">
        <v>6</v>
      </c>
      <c r="OU13" s="533">
        <v>9</v>
      </c>
      <c r="OV13" s="533">
        <v>2715</v>
      </c>
      <c r="OX13" s="533">
        <v>154</v>
      </c>
      <c r="OY13" s="533">
        <v>8</v>
      </c>
      <c r="OZ13" s="533">
        <v>7</v>
      </c>
      <c r="PA13" s="533">
        <v>2</v>
      </c>
      <c r="PB13" s="533">
        <v>5</v>
      </c>
      <c r="PC13" s="533">
        <v>21</v>
      </c>
      <c r="PE13" s="533">
        <v>32</v>
      </c>
      <c r="PF13" s="533">
        <v>1</v>
      </c>
      <c r="PG13" s="533">
        <v>1</v>
      </c>
      <c r="PH13" s="533">
        <v>24</v>
      </c>
      <c r="PJ13" s="533">
        <v>1</v>
      </c>
      <c r="PK13" s="533">
        <v>24</v>
      </c>
      <c r="PL13" s="533">
        <v>1</v>
      </c>
      <c r="PM13" s="533">
        <v>9</v>
      </c>
      <c r="PN13" s="533">
        <v>160</v>
      </c>
      <c r="PO13" s="533">
        <v>3</v>
      </c>
      <c r="PP13" s="533">
        <v>5</v>
      </c>
      <c r="PQ13" s="533">
        <v>4</v>
      </c>
      <c r="PR13" s="533">
        <v>130</v>
      </c>
      <c r="PS13" s="533">
        <v>1</v>
      </c>
      <c r="PT13" s="533">
        <v>4</v>
      </c>
      <c r="PU13" s="533">
        <v>31</v>
      </c>
      <c r="PV13" s="533">
        <v>53</v>
      </c>
      <c r="PW13" s="533">
        <v>4</v>
      </c>
      <c r="PX13" s="533">
        <v>1</v>
      </c>
      <c r="PY13" s="533">
        <v>7</v>
      </c>
      <c r="PZ13" s="533">
        <v>558</v>
      </c>
      <c r="QA13" s="533">
        <v>60</v>
      </c>
      <c r="QB13" s="533">
        <v>14</v>
      </c>
      <c r="QC13" s="533">
        <v>1</v>
      </c>
      <c r="QD13" s="533">
        <v>8</v>
      </c>
      <c r="QE13" s="533">
        <v>37</v>
      </c>
      <c r="QF13" s="533">
        <v>62</v>
      </c>
      <c r="QG13" s="533">
        <v>1</v>
      </c>
      <c r="QH13" s="533">
        <v>375</v>
      </c>
      <c r="QI13" s="533">
        <v>17</v>
      </c>
      <c r="QJ13" s="533">
        <v>5</v>
      </c>
      <c r="QN13" s="533">
        <v>5</v>
      </c>
      <c r="QO13" s="533">
        <v>20</v>
      </c>
      <c r="QP13" s="533">
        <v>3</v>
      </c>
      <c r="QQ13" s="533">
        <v>33</v>
      </c>
      <c r="QS13" s="533">
        <v>21</v>
      </c>
      <c r="QT13" s="533">
        <v>2</v>
      </c>
      <c r="QV13" s="533">
        <v>24</v>
      </c>
      <c r="QW13" s="533">
        <v>1</v>
      </c>
      <c r="QX13" s="533">
        <v>11</v>
      </c>
      <c r="QY13" s="533">
        <v>39</v>
      </c>
      <c r="QZ13" s="533">
        <v>4</v>
      </c>
      <c r="RA13" s="533">
        <v>5</v>
      </c>
      <c r="RB13" s="533">
        <v>3</v>
      </c>
      <c r="RC13" s="533">
        <v>125</v>
      </c>
      <c r="RD13" s="533">
        <v>1</v>
      </c>
      <c r="RE13" s="533">
        <v>6</v>
      </c>
      <c r="RF13" s="533">
        <v>17</v>
      </c>
      <c r="RG13" s="533">
        <v>123</v>
      </c>
      <c r="RH13" s="533">
        <v>7</v>
      </c>
      <c r="RL13" s="533">
        <v>17</v>
      </c>
      <c r="RM13" s="533">
        <v>52</v>
      </c>
      <c r="RN13" s="533">
        <v>2</v>
      </c>
      <c r="RO13" s="533">
        <v>1</v>
      </c>
      <c r="RP13" s="533">
        <v>7</v>
      </c>
      <c r="RQ13" s="533">
        <v>36</v>
      </c>
      <c r="RR13" s="533">
        <v>34</v>
      </c>
      <c r="RS13" s="533">
        <v>1</v>
      </c>
      <c r="RT13" s="533">
        <v>101</v>
      </c>
      <c r="RU13" s="533">
        <v>7</v>
      </c>
      <c r="RV13" s="533">
        <v>9</v>
      </c>
      <c r="RW13" s="533">
        <v>3</v>
      </c>
      <c r="RX13" s="533">
        <v>6453</v>
      </c>
      <c r="RY13" s="533">
        <v>6489</v>
      </c>
      <c r="RZ13" s="533">
        <v>4038</v>
      </c>
      <c r="SA13" s="533">
        <v>4021</v>
      </c>
      <c r="SB13" s="533">
        <v>7831</v>
      </c>
      <c r="SC13" s="533">
        <v>7755</v>
      </c>
      <c r="SD13" s="533">
        <v>7335</v>
      </c>
      <c r="SE13" s="533">
        <v>7522</v>
      </c>
      <c r="SF13" s="533">
        <v>4573</v>
      </c>
      <c r="SG13" s="533">
        <v>4586</v>
      </c>
      <c r="SH13" s="533">
        <v>4869</v>
      </c>
      <c r="SI13" s="533">
        <v>4790</v>
      </c>
      <c r="SJ13" s="533">
        <v>5549</v>
      </c>
      <c r="SK13" s="533">
        <v>5981</v>
      </c>
      <c r="SL13" s="533">
        <v>7586</v>
      </c>
      <c r="SM13" s="533">
        <v>7843</v>
      </c>
      <c r="SN13" s="533">
        <v>5824</v>
      </c>
      <c r="SO13" s="533">
        <v>4984</v>
      </c>
      <c r="SP13" s="533">
        <v>7207</v>
      </c>
      <c r="SQ13" s="533">
        <v>8285</v>
      </c>
      <c r="SR13" s="533">
        <v>4603</v>
      </c>
      <c r="SS13" s="533">
        <v>4944</v>
      </c>
      <c r="ST13" s="533">
        <v>4493</v>
      </c>
      <c r="SU13" s="533">
        <v>7154</v>
      </c>
      <c r="SV13" s="533">
        <v>6952</v>
      </c>
      <c r="SW13" s="533">
        <v>6352</v>
      </c>
      <c r="SX13" s="533">
        <v>6870</v>
      </c>
      <c r="SY13" s="533">
        <v>8146</v>
      </c>
      <c r="SZ13" s="533">
        <v>8168</v>
      </c>
      <c r="TA13" s="533">
        <v>7516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FFFF00"/>
  </sheetPr>
  <dimension ref="A1:BO154"/>
  <sheetViews>
    <sheetView topLeftCell="A13" workbookViewId="0">
      <selection activeCell="B31" sqref="B31"/>
    </sheetView>
  </sheetViews>
  <sheetFormatPr defaultRowHeight="15" x14ac:dyDescent="0.25"/>
  <cols>
    <col min="1" max="1" width="18.5703125" customWidth="1"/>
    <col min="2" max="2" width="13.28515625" customWidth="1"/>
    <col min="4" max="4" width="20.140625" customWidth="1"/>
    <col min="5" max="5" width="15.28515625" customWidth="1"/>
    <col min="6" max="6" width="15.7109375" customWidth="1"/>
    <col min="7" max="7" width="17.140625" customWidth="1"/>
    <col min="8" max="8" width="21" customWidth="1"/>
    <col min="10" max="10" width="11.85546875" customWidth="1"/>
    <col min="11" max="11" width="15.7109375" bestFit="1" customWidth="1"/>
    <col min="12" max="12" width="11.140625" customWidth="1"/>
    <col min="13" max="13" width="50.85546875" style="35" customWidth="1"/>
    <col min="14" max="15" width="8.85546875" style="35" customWidth="1"/>
    <col min="16" max="16" width="8.85546875" style="35" hidden="1" customWidth="1"/>
    <col min="17" max="17" width="8" style="35" hidden="1" customWidth="1"/>
    <col min="18" max="18" width="15.85546875" style="35" hidden="1" customWidth="1"/>
    <col min="19" max="19" width="8.85546875" style="35" hidden="1" customWidth="1"/>
    <col min="20" max="20" width="10" style="35" hidden="1" customWidth="1"/>
    <col min="21" max="21" width="11.7109375" style="35" hidden="1" customWidth="1"/>
    <col min="22" max="25" width="8.85546875" style="35" hidden="1" customWidth="1"/>
    <col min="26" max="26" width="16.140625" style="35" hidden="1" customWidth="1"/>
    <col min="27" max="27" width="15.5703125" style="35" hidden="1" customWidth="1"/>
    <col min="28" max="28" width="13.42578125" style="35" hidden="1" customWidth="1"/>
    <col min="29" max="30" width="9.140625" hidden="1" customWidth="1"/>
    <col min="31" max="31" width="10.140625" hidden="1" customWidth="1"/>
    <col min="32" max="33" width="9.28515625" hidden="1" customWidth="1"/>
    <col min="34" max="66" width="9.140625" hidden="1" customWidth="1"/>
    <col min="67" max="67" width="0" hidden="1" customWidth="1"/>
  </cols>
  <sheetData>
    <row r="1" spans="1:67" s="2" customFormat="1" ht="15.75" thickBot="1" x14ac:dyDescent="0.3">
      <c r="A1" s="329" t="s">
        <v>5</v>
      </c>
      <c r="B1" s="398"/>
      <c r="C1" s="416" t="s">
        <v>125</v>
      </c>
      <c r="D1" s="659" t="s">
        <v>171</v>
      </c>
      <c r="E1" s="660"/>
      <c r="F1" s="660"/>
      <c r="G1" s="660"/>
      <c r="H1" s="660"/>
      <c r="I1" s="660"/>
      <c r="J1" s="661"/>
      <c r="K1" s="417" t="str">
        <f>CONCATENATE("Revision ",MAX('REV Hist.'!A:A)," | ",TEXT(MAX('REV Hist.'!B:B),"MM/DD/YY")," | Bryce Steffens")</f>
        <v>Revision 5.21 | 09/18/20 | Bryce Steffens</v>
      </c>
      <c r="L1" s="374"/>
      <c r="M1" s="418"/>
      <c r="P1" s="35"/>
      <c r="Q1" s="505"/>
      <c r="R1" s="22" t="s">
        <v>528</v>
      </c>
      <c r="X1" s="35" t="s">
        <v>295</v>
      </c>
      <c r="Y1" s="35" t="str">
        <f ca="1">SUBSTITUTE(X1,"SMF1",'Site Setup'!$R$5)</f>
        <v>https://w.amazon.com/bin/view/SLAM-Report/SLAM/?Marketplace=DSM5&amp;</v>
      </c>
      <c r="Z1" s="35" t="s">
        <v>296</v>
      </c>
      <c r="AA1" s="35" t="s">
        <v>297</v>
      </c>
      <c r="AB1" s="35" t="s">
        <v>298</v>
      </c>
      <c r="AC1" s="35" t="s">
        <v>299</v>
      </c>
      <c r="AD1" s="35" t="s">
        <v>300</v>
      </c>
      <c r="AE1" s="35"/>
      <c r="AF1" s="35"/>
      <c r="AG1" s="35"/>
      <c r="AH1" s="533"/>
      <c r="AJ1" s="22"/>
      <c r="BL1"/>
      <c r="BN1" s="402"/>
    </row>
    <row r="2" spans="1:67" ht="15.75" thickBot="1" x14ac:dyDescent="0.3">
      <c r="A2" s="235" t="s">
        <v>199</v>
      </c>
      <c r="B2" s="242" t="s">
        <v>213</v>
      </c>
      <c r="C2" s="204" t="s">
        <v>124</v>
      </c>
      <c r="D2" s="662" t="s">
        <v>153</v>
      </c>
      <c r="E2" s="663"/>
      <c r="F2" s="663"/>
      <c r="G2" s="663"/>
      <c r="H2" s="663"/>
      <c r="I2" s="663"/>
      <c r="J2" s="664"/>
      <c r="K2" s="419" t="s">
        <v>154</v>
      </c>
      <c r="L2" s="369"/>
      <c r="M2" s="420"/>
      <c r="R2" s="22"/>
      <c r="X2" s="35" t="s">
        <v>294</v>
      </c>
      <c r="Y2" s="35" t="str">
        <f ca="1">SUBSTITUTE(X2,"SMF1",'Site Setup'!$R$5)</f>
        <v>https://w.amazon.com/bin/view/SLAM-Report/SLAMLine/?Marketplace=DSM5&amp;</v>
      </c>
      <c r="Z2" s="35" t="s">
        <v>301</v>
      </c>
      <c r="AC2" s="35"/>
      <c r="AD2" s="35"/>
      <c r="AE2" s="35"/>
      <c r="AF2" s="35"/>
      <c r="AG2" s="35"/>
    </row>
    <row r="3" spans="1:67" x14ac:dyDescent="0.25">
      <c r="A3" t="s">
        <v>2316</v>
      </c>
      <c r="B3" s="244" t="str">
        <f ca="1">(S4-U4)&amp;" Days"</f>
        <v>55309 Days</v>
      </c>
      <c r="C3" s="204" t="s">
        <v>124</v>
      </c>
      <c r="D3" s="359" t="s">
        <v>180</v>
      </c>
      <c r="E3" s="360"/>
      <c r="F3" s="653" t="s">
        <v>179</v>
      </c>
      <c r="G3" s="653"/>
      <c r="H3" s="653"/>
      <c r="I3" s="653"/>
      <c r="J3" s="654"/>
      <c r="K3" s="369" t="s">
        <v>214</v>
      </c>
      <c r="L3" s="423">
        <f ca="1">R4</f>
        <v>100089</v>
      </c>
      <c r="M3" s="420"/>
      <c r="R3" s="343" t="str">
        <f>UPPER(B8)</f>
        <v>DSM5</v>
      </c>
      <c r="X3" s="22" t="s">
        <v>302</v>
      </c>
      <c r="Y3" s="35" t="str">
        <f ca="1">SUBSTITUTE(X3,"SMF1",'Site Setup'!$R$5)</f>
        <v>https://w.amazon.com/bin/view/SLAM-Report/OP/?Marketplace=DSM5&amp;</v>
      </c>
      <c r="Z3" s="35" t="s">
        <v>301</v>
      </c>
      <c r="AA3" s="35" t="s">
        <v>518</v>
      </c>
      <c r="AB3" s="35" t="s">
        <v>519</v>
      </c>
      <c r="AC3" s="35" t="s">
        <v>520</v>
      </c>
      <c r="AD3" s="35" t="s">
        <v>186</v>
      </c>
      <c r="AE3" s="35" t="s">
        <v>187</v>
      </c>
      <c r="AF3" s="35" t="s">
        <v>195</v>
      </c>
      <c r="AG3" s="35" t="s">
        <v>185</v>
      </c>
      <c r="AH3" s="533" t="s">
        <v>526</v>
      </c>
      <c r="AI3" s="35" t="s">
        <v>190</v>
      </c>
      <c r="AJ3" s="35" t="s">
        <v>188</v>
      </c>
      <c r="AK3" t="s">
        <v>189</v>
      </c>
      <c r="AL3" t="s">
        <v>191</v>
      </c>
      <c r="AM3" t="s">
        <v>192</v>
      </c>
      <c r="AN3" t="s">
        <v>216</v>
      </c>
      <c r="AO3" t="s">
        <v>303</v>
      </c>
      <c r="AP3" t="s">
        <v>304</v>
      </c>
      <c r="AQ3" t="s">
        <v>305</v>
      </c>
      <c r="AR3" t="s">
        <v>306</v>
      </c>
      <c r="AS3" t="s">
        <v>307</v>
      </c>
      <c r="AT3" t="s">
        <v>308</v>
      </c>
      <c r="AU3" t="s">
        <v>309</v>
      </c>
      <c r="AV3" t="s">
        <v>310</v>
      </c>
      <c r="AW3" t="s">
        <v>311</v>
      </c>
      <c r="AX3" t="s">
        <v>312</v>
      </c>
      <c r="AY3" t="s">
        <v>313</v>
      </c>
      <c r="AZ3" t="s">
        <v>314</v>
      </c>
      <c r="BA3" t="s">
        <v>315</v>
      </c>
      <c r="BB3" t="s">
        <v>316</v>
      </c>
      <c r="BC3" t="s">
        <v>317</v>
      </c>
      <c r="BD3" t="s">
        <v>318</v>
      </c>
      <c r="BE3" t="s">
        <v>319</v>
      </c>
      <c r="BF3" t="s">
        <v>320</v>
      </c>
      <c r="BG3" t="s">
        <v>321</v>
      </c>
      <c r="BH3" t="s">
        <v>322</v>
      </c>
      <c r="BI3" t="s">
        <v>323</v>
      </c>
      <c r="BJ3" t="s">
        <v>324</v>
      </c>
      <c r="BK3" t="s">
        <v>325</v>
      </c>
      <c r="BL3" t="s">
        <v>326</v>
      </c>
      <c r="BM3" t="s">
        <v>327</v>
      </c>
      <c r="BN3" t="s">
        <v>328</v>
      </c>
      <c r="BO3" t="s">
        <v>329</v>
      </c>
    </row>
    <row r="4" spans="1:67" s="22" customFormat="1" x14ac:dyDescent="0.25">
      <c r="A4" s="422" t="s">
        <v>0</v>
      </c>
      <c r="B4" s="203" t="str">
        <f ca="1">HYPERLINK(R1&amp;'Site Setup'!$R$5)</f>
        <v>https://w.amazon.com/bin/view/FCShip/SLAM/Auto-SLAM_MetricsDashboards/NA/DSM5</v>
      </c>
      <c r="C4" s="204" t="s">
        <v>124</v>
      </c>
      <c r="D4" s="201" t="s">
        <v>169</v>
      </c>
      <c r="E4" s="202"/>
      <c r="F4" s="655" t="s">
        <v>168</v>
      </c>
      <c r="G4" s="655"/>
      <c r="H4" s="655"/>
      <c r="I4" s="655"/>
      <c r="J4" s="656"/>
      <c r="K4" s="486"/>
      <c r="L4" s="486"/>
      <c r="M4" s="424"/>
      <c r="P4" s="35"/>
      <c r="Q4" s="35"/>
      <c r="R4" s="241">
        <f ca="1">Convert!M3</f>
        <v>100089</v>
      </c>
      <c r="S4" s="35">
        <f ca="1">Convert!M3</f>
        <v>100089</v>
      </c>
      <c r="T4" s="241">
        <f ca="1">TODAY()</f>
        <v>44780</v>
      </c>
      <c r="U4" s="243">
        <f ca="1">T4</f>
        <v>44780</v>
      </c>
      <c r="V4" s="35" t="str">
        <f ca="1">(S4-U4)&amp;" Days"</f>
        <v>55309 Days</v>
      </c>
      <c r="W4" s="35"/>
      <c r="X4" s="35" t="s">
        <v>385</v>
      </c>
      <c r="Y4" s="35" t="str">
        <f ca="1">SUBSTITUTE(X4,"SMF1",'Site Setup'!$R$5)</f>
        <v>https://w.amazon.com/bin/view/SLAM-Report/Smartpac/?Marketplace=DSM5&amp;</v>
      </c>
      <c r="Z4" s="35" t="s">
        <v>301</v>
      </c>
      <c r="AA4" s="22" t="s">
        <v>456</v>
      </c>
      <c r="AB4" s="22" t="s">
        <v>457</v>
      </c>
      <c r="AC4" s="22" t="s">
        <v>458</v>
      </c>
      <c r="AD4" s="22" t="s">
        <v>459</v>
      </c>
      <c r="AE4" s="22" t="s">
        <v>460</v>
      </c>
      <c r="AF4" s="22" t="s">
        <v>461</v>
      </c>
      <c r="AG4" s="22" t="s">
        <v>462</v>
      </c>
      <c r="AH4" s="22" t="s">
        <v>463</v>
      </c>
      <c r="AI4" s="22" t="s">
        <v>427</v>
      </c>
      <c r="AJ4" s="22" t="s">
        <v>428</v>
      </c>
      <c r="AK4" s="22" t="s">
        <v>429</v>
      </c>
      <c r="AL4" s="22" t="s">
        <v>430</v>
      </c>
      <c r="AM4" s="22" t="s">
        <v>431</v>
      </c>
      <c r="AN4" s="22" t="s">
        <v>432</v>
      </c>
      <c r="AO4" s="22" t="s">
        <v>433</v>
      </c>
      <c r="AP4" s="22" t="s">
        <v>434</v>
      </c>
      <c r="AQ4" s="22" t="s">
        <v>435</v>
      </c>
      <c r="AR4" s="22" t="s">
        <v>436</v>
      </c>
      <c r="AS4" s="22" t="s">
        <v>437</v>
      </c>
      <c r="AT4" s="22" t="s">
        <v>438</v>
      </c>
      <c r="AU4" s="22" t="s">
        <v>439</v>
      </c>
      <c r="AV4" s="22" t="s">
        <v>440</v>
      </c>
      <c r="AW4" s="22" t="s">
        <v>441</v>
      </c>
      <c r="AX4" s="22" t="s">
        <v>442</v>
      </c>
      <c r="AY4" s="22" t="s">
        <v>443</v>
      </c>
      <c r="AZ4" s="22" t="s">
        <v>444</v>
      </c>
      <c r="BA4" s="22" t="s">
        <v>445</v>
      </c>
      <c r="BB4" s="22" t="s">
        <v>446</v>
      </c>
      <c r="BC4" s="22" t="s">
        <v>447</v>
      </c>
      <c r="BD4" s="22" t="s">
        <v>448</v>
      </c>
      <c r="BE4" s="22" t="s">
        <v>449</v>
      </c>
      <c r="BF4" s="22" t="s">
        <v>450</v>
      </c>
      <c r="BG4" s="22" t="s">
        <v>451</v>
      </c>
      <c r="BH4" s="22" t="s">
        <v>452</v>
      </c>
      <c r="BI4" s="22" t="s">
        <v>453</v>
      </c>
      <c r="BJ4" s="22" t="s">
        <v>454</v>
      </c>
      <c r="BK4" s="22" t="s">
        <v>523</v>
      </c>
      <c r="BL4" s="22" t="s">
        <v>455</v>
      </c>
    </row>
    <row r="5" spans="1:67" s="22" customFormat="1" ht="15.75" thickBot="1" x14ac:dyDescent="0.3">
      <c r="A5" s="425"/>
      <c r="B5" s="203"/>
      <c r="C5" s="205" t="s">
        <v>124</v>
      </c>
      <c r="D5" s="206" t="s">
        <v>172</v>
      </c>
      <c r="E5" s="207"/>
      <c r="F5" s="657" t="s">
        <v>170</v>
      </c>
      <c r="G5" s="657"/>
      <c r="H5" s="657"/>
      <c r="I5" s="657"/>
      <c r="J5" s="658"/>
      <c r="K5" s="369"/>
      <c r="L5" s="369"/>
      <c r="M5" s="424"/>
      <c r="P5" s="35"/>
      <c r="Q5" s="35" t="s">
        <v>204</v>
      </c>
      <c r="R5" t="str">
        <f ca="1">IF(OR(Convert!O2,Convert!Q2),"EXPIRED",R3)</f>
        <v>DSM5</v>
      </c>
      <c r="S5" s="35" t="s">
        <v>521</v>
      </c>
      <c r="T5" s="22" t="s">
        <v>288</v>
      </c>
      <c r="U5" s="35" t="s">
        <v>215</v>
      </c>
      <c r="V5" s="22" t="s">
        <v>291</v>
      </c>
      <c r="W5" s="35"/>
      <c r="X5" s="35"/>
      <c r="Y5" s="35"/>
      <c r="Z5" s="35"/>
      <c r="AA5" s="35"/>
      <c r="AB5" s="35"/>
    </row>
    <row r="6" spans="1:67" s="22" customFormat="1" ht="15.75" thickBot="1" x14ac:dyDescent="0.3">
      <c r="A6" s="426"/>
      <c r="B6" s="369"/>
      <c r="C6" s="369"/>
      <c r="D6" s="369"/>
      <c r="E6" s="369"/>
      <c r="F6" s="369"/>
      <c r="G6" s="369"/>
      <c r="H6" s="370"/>
      <c r="I6" s="371"/>
      <c r="J6" s="372"/>
      <c r="K6" s="369"/>
      <c r="L6" s="369"/>
      <c r="M6" s="424"/>
      <c r="P6" s="35"/>
      <c r="S6" s="35" t="s">
        <v>521</v>
      </c>
      <c r="T6" s="22" t="s">
        <v>289</v>
      </c>
      <c r="U6" s="35" t="s">
        <v>215</v>
      </c>
      <c r="V6" s="533" t="s">
        <v>531</v>
      </c>
      <c r="AA6" s="35"/>
      <c r="AB6" s="35"/>
    </row>
    <row r="7" spans="1:67" s="2" customFormat="1" ht="15.75" thickBot="1" x14ac:dyDescent="0.3">
      <c r="A7" s="182" t="s">
        <v>33</v>
      </c>
      <c r="B7" s="183"/>
      <c r="C7" s="369"/>
      <c r="D7" s="377"/>
      <c r="E7" s="378" t="s">
        <v>484</v>
      </c>
      <c r="F7" s="379" t="s">
        <v>482</v>
      </c>
      <c r="G7" s="380" t="s">
        <v>483</v>
      </c>
      <c r="H7" s="385" t="s">
        <v>491</v>
      </c>
      <c r="I7" s="381" t="str">
        <f ca="1">IF(J7="","GOOD","ERROR")</f>
        <v>GOOD</v>
      </c>
      <c r="J7" s="427" t="str">
        <f ca="1">IF($R$5=$E$8,"",IF($R$5="EXPIRED","**INVALID VERSION KEY**",""))</f>
        <v/>
      </c>
      <c r="K7" s="369"/>
      <c r="L7" s="116"/>
      <c r="M7" s="424"/>
      <c r="P7" s="35"/>
      <c r="S7" s="35" t="s">
        <v>521</v>
      </c>
      <c r="T7" s="2" t="s">
        <v>465</v>
      </c>
      <c r="U7" s="35" t="s">
        <v>215</v>
      </c>
      <c r="V7" s="22" t="s">
        <v>522</v>
      </c>
    </row>
    <row r="8" spans="1:67" s="2" customFormat="1" x14ac:dyDescent="0.25">
      <c r="A8" s="184" t="s">
        <v>488</v>
      </c>
      <c r="B8" s="343" t="s">
        <v>2315</v>
      </c>
      <c r="C8" s="369"/>
      <c r="D8" s="375" t="s">
        <v>504</v>
      </c>
      <c r="E8" s="365" t="str">
        <f>_xlfn.IFNA(IF(COUNTBLANK(DATA!A1)=1,"BLANK",MID(DATA!B1,12+SEARCH("Marketplace=",DATA!B1),4)),"")</f>
        <v>DSM5</v>
      </c>
      <c r="F8" s="366" t="str">
        <f>_xlfn.IFNA(IF(COUNTBLANK(OP_DATA!A1)=1,"BLANK",MID(OP_DATA!B1,12+SEARCH("Marketplace=",OP_DATA!B1),4)),"")</f>
        <v>GEG1</v>
      </c>
      <c r="G8" s="366" t="str">
        <f>_xlfn.IFNA(IF(COUNTBLANK(Smartpac_DATA!A1)=1,"BLANK",MID(Smartpac_DATA!B1,12+SEARCH("Marketplace=",Smartpac_DATA!B1),4)),"")</f>
        <v>GEG1</v>
      </c>
      <c r="H8" s="386" t="s">
        <v>485</v>
      </c>
      <c r="I8" s="382" t="str">
        <f>IF(AND(J8="",E8=F8,E8=G8,F8=G8,E9=F9,E9=G9,F9=G9,E11=F11,E11=G11,F11=G11,E12=F12,E12=G12,F12=G12),"GOOD","WARNING")</f>
        <v>WARNING</v>
      </c>
      <c r="J8" s="428" t="str">
        <f>IF(AND('SLAM REPORT'!B1='Op Report'!B1,'SLAM REPORT'!C1='Op Report'!C1,'SLAM REPORT'!B2='Op Report'!B2,'SLAM REPORT'!C2='Op Report'!C2),"","**SLAM and OP Data Time Ranges are different**")</f>
        <v>**SLAM and OP Data Time Ranges are different**</v>
      </c>
      <c r="K8" s="369"/>
      <c r="L8" s="369"/>
      <c r="M8" s="424"/>
      <c r="P8" s="35"/>
      <c r="R8" s="178" t="s">
        <v>4</v>
      </c>
      <c r="S8" s="119" t="s">
        <v>4</v>
      </c>
      <c r="T8" s="178" t="s">
        <v>290</v>
      </c>
      <c r="U8" s="270" t="s">
        <v>290</v>
      </c>
      <c r="V8" s="178" t="s">
        <v>109</v>
      </c>
      <c r="W8" s="270" t="s">
        <v>109</v>
      </c>
    </row>
    <row r="9" spans="1:67" s="2" customFormat="1" ht="15.75" thickBot="1" x14ac:dyDescent="0.3">
      <c r="A9" s="185" t="s">
        <v>134</v>
      </c>
      <c r="B9" s="344" t="s">
        <v>79</v>
      </c>
      <c r="C9" s="369"/>
      <c r="D9" s="375" t="s">
        <v>505</v>
      </c>
      <c r="E9" s="365" t="str">
        <f>RIGHT(DATA!A7,3)</f>
        <v>CDT</v>
      </c>
      <c r="F9" s="366" t="str">
        <f>RIGHT(OP_DATA!A7,3)</f>
        <v>PDT</v>
      </c>
      <c r="G9" s="366" t="str">
        <f>RIGHT(Smartpac_DATA!A7,3)</f>
        <v>PDT</v>
      </c>
      <c r="H9" s="387" t="s">
        <v>484</v>
      </c>
      <c r="I9" s="382" t="str">
        <f>IF(AG25,"GOOD","ERROR")</f>
        <v>GOOD</v>
      </c>
      <c r="J9" s="427" t="str">
        <f>IF(I9="GOOD","","**Site and "&amp;H9&amp;" do not match. Update the site or data.**")</f>
        <v/>
      </c>
      <c r="K9" s="369"/>
      <c r="L9" s="369"/>
      <c r="M9" s="424"/>
      <c r="P9" s="35"/>
      <c r="Q9" s="267"/>
      <c r="R9" s="271" t="s">
        <v>95</v>
      </c>
      <c r="S9" s="267" t="s">
        <v>71</v>
      </c>
      <c r="T9" s="271" t="s">
        <v>95</v>
      </c>
      <c r="U9" s="272" t="s">
        <v>71</v>
      </c>
      <c r="V9" s="271" t="s">
        <v>95</v>
      </c>
      <c r="W9" s="272" t="s">
        <v>71</v>
      </c>
      <c r="X9" s="269" t="s">
        <v>218</v>
      </c>
      <c r="Y9" s="35" t="s">
        <v>219</v>
      </c>
      <c r="Z9" s="35" t="s">
        <v>220</v>
      </c>
      <c r="AA9" s="35" t="s">
        <v>222</v>
      </c>
      <c r="AB9" s="35" t="s">
        <v>221</v>
      </c>
    </row>
    <row r="10" spans="1:67" ht="15.75" thickBot="1" x14ac:dyDescent="0.3">
      <c r="A10" s="185" t="s">
        <v>210</v>
      </c>
      <c r="B10" s="344" t="s">
        <v>207</v>
      </c>
      <c r="C10" s="369"/>
      <c r="D10" s="375" t="s">
        <v>506</v>
      </c>
      <c r="E10" s="365" t="str">
        <f>RIGHT(DATA!B1,LEN(DATA!B1)-SEARCH(",Period=",DATA!B1)-7)</f>
        <v>OneHour</v>
      </c>
      <c r="F10" s="366" t="str">
        <f>RIGHT(OP_DATA!B1,LEN(OP_DATA!B1)-SEARCH(",Period=",OP_DATA!B1)-7)</f>
        <v>OneDay</v>
      </c>
      <c r="G10" s="366" t="str">
        <f>RIGHT(Smartpac_DATA!B1,LEN(Smartpac_DATA!B1)-SEARCH(",Period=",Smartpac_DATA!B1)-7)</f>
        <v>OneDay</v>
      </c>
      <c r="H10" s="388" t="s">
        <v>482</v>
      </c>
      <c r="I10" s="382" t="str">
        <f>IF(AH25,"GOOD","ERROR")</f>
        <v>ERROR</v>
      </c>
      <c r="J10" s="427" t="str">
        <f>IF(I10="GOOD","","**Site and "&amp;H10&amp;" do not match. Update the site or data.**")</f>
        <v>**Site and OP_DATA do not match. Update the site or data.**</v>
      </c>
      <c r="K10" s="369"/>
      <c r="L10" s="369"/>
      <c r="M10" s="420"/>
      <c r="Q10" s="267" t="s">
        <v>98</v>
      </c>
      <c r="R10" s="274" t="str">
        <f>SUBSTITUTE(SUBSTITUTE(V5,AA9,AB9),Y9,Z9)</f>
        <v>https://monitorportal.amazon.com/igraph?SchemaName1=Search&amp;Pattern1=marketplace%3D%24SMF1%24%20methodname%3D%24ALL%24%20metric%3DSMF1-SLAM%20%28LabelScan%20OR%20LabelZone%20OR%20PackageCleared%20OR%20NoRead%20OR%20MultiRead%29&amp;Period1=OneHour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T12H&amp;EndTime1=-PT0H</v>
      </c>
      <c r="S10" s="268" t="str">
        <f>V5</f>
        <v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v>
      </c>
      <c r="T10" s="271" t="str">
        <f>SUBSTITUTE(SUBSTITUTE(V6,AA9,AB9),Y9,Z9)</f>
        <v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T12H&amp;EndTime1=-PT0H</v>
      </c>
      <c r="U10" s="272" t="str">
        <f>V6</f>
        <v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v>
      </c>
      <c r="V10" s="341" t="str">
        <f>SUBSTITUTE(SUBSTITUTE(V7,AA9,AB9),Y9,Z9)</f>
        <v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12H&amp;EndTime1=-PT0H</v>
      </c>
      <c r="W10" s="273" t="str">
        <f>V7</f>
        <v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v>
      </c>
      <c r="AC10" s="2"/>
    </row>
    <row r="11" spans="1:67" ht="15.75" thickBot="1" x14ac:dyDescent="0.3">
      <c r="A11" s="178" t="s">
        <v>101</v>
      </c>
      <c r="B11" s="345">
        <v>10</v>
      </c>
      <c r="C11" s="369"/>
      <c r="D11" s="375" t="s">
        <v>507</v>
      </c>
      <c r="E11" s="365" t="str">
        <f>TEXT(DATEVALUE(LEFT(DATA!A7,10)),"MM/DD/YY")&amp;"@"&amp;MID(DATA!A7,11,6)</f>
        <v>08/07/22@ 11:00</v>
      </c>
      <c r="F11" s="366" t="str">
        <f>TEXT(DATEVALUE(LEFT(OP_DATA!A7,10)),"MM/DD/YY")&amp;"@"&amp;MID(OP_DATA!A7,11,6)</f>
        <v>09/11/20@ 01:00</v>
      </c>
      <c r="G11" s="366" t="str">
        <f>TEXT(DATEVALUE(LEFT(Smartpac_DATA!A7,10)),"MM/DD/YY")&amp;"@"&amp;MID(Smartpac_DATA!A7,11,6)</f>
        <v>09/11/20@ 01:00</v>
      </c>
      <c r="H11" s="389" t="s">
        <v>483</v>
      </c>
      <c r="I11" s="383" t="str">
        <f>IF(AI25,"GOOD","ERROR")</f>
        <v>ERROR</v>
      </c>
      <c r="J11" s="427" t="str">
        <f>IF(I11="GOOD","","**Site and "&amp;H11&amp;" do not match. Update the site or data.**")</f>
        <v>**Site and Smartpac_DATA do not match. Update the site or data.**</v>
      </c>
      <c r="K11" s="369"/>
      <c r="L11" s="369"/>
      <c r="M11" s="420"/>
      <c r="Q11" s="267" t="s">
        <v>99</v>
      </c>
      <c r="R11" s="274" t="str">
        <f>SUBSTITUTE(SUBSTITUTE(V5,X9,""),Y9,Z9)</f>
        <v>https://monitorportal.amazon.com/igraph?SchemaName1=Search&amp;Pattern1=marketplace%3D%24SMF1%24%20methodname%3D%24ALL%24%20metric%3DSMF1-SLAM%20%28LabelScan%20OR%20LabelZone%20OR%20PackageCleared%20OR%20NoRead%20OR%20MultiRead%29&amp;Period1=OneHour&amp;Stat1=sum&amp;SchemaName2=Search&amp;Pattern2=marketplace%3D%24SMF1%24%20methodname%3D%24processPackageVerified%24%20metric%3DSMF1%20Shipped%20&amp;Stat2=n&amp;HeightInPixels=250&amp;WidthInPixels=600&amp;GraphTitle=SLAM%20REPORT%20v5</v>
      </c>
      <c r="S11" s="268" t="str">
        <f>SUBSTITUTE(V5,X9,"")</f>
        <v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</v>
      </c>
      <c r="T11" s="271" t="str">
        <f>SUBSTITUTE(SUBSTITUTE(V6,X9,""),Y9,Z9)</f>
        <v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SMF1%24%20methodname%3D%24processPackageVerified%24%20metric%3DSMF1%20Shipped%20&amp;Stat2=n&amp;HeightInPixels=250&amp;WidthInPixels=600&amp;GraphTitle=OP%20REPORT%20v5.2</v>
      </c>
      <c r="U11" s="272" t="str">
        <f>SUBSTITUTE(SUBSTITUTE(V6,X9,""),Y9,Z9)</f>
        <v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SMF1%24%20methodname%3D%24processPackageVerified%24%20metric%3DSMF1%20Shipped%20&amp;Stat2=n&amp;HeightInPixels=250&amp;WidthInPixels=600&amp;GraphTitle=OP%20REPORT%20v5.2</v>
      </c>
      <c r="V11" s="341" t="str">
        <f>SUBSTITUTE(SUBSTITUTE(V7,X9,""),Y9,Z9)</f>
        <v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</v>
      </c>
      <c r="W11" s="273" t="str">
        <f>SUBSTITUTE(SUBSTITUTE(V7,X9,""),Y9,Z9)</f>
        <v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</v>
      </c>
    </row>
    <row r="12" spans="1:67" ht="15.75" thickBot="1" x14ac:dyDescent="0.3">
      <c r="A12" s="175" t="s">
        <v>121</v>
      </c>
      <c r="B12" s="346">
        <v>0.3</v>
      </c>
      <c r="C12" s="369"/>
      <c r="D12" s="375" t="s">
        <v>508</v>
      </c>
      <c r="E12" s="365" t="str">
        <f>TEXT(DATEVALUE(LEFT(LOOKUP(2,1/(DATA!A:A&lt;&gt;""),DATA!A:A),10)),"MM/DD/YY")&amp;"@"&amp;MID(LOOKUP(2,1/(DATA!A:A&lt;&gt;""),DATA!A:A),11,6)</f>
        <v>08/07/22@ 20:00</v>
      </c>
      <c r="F12" s="366" t="str">
        <f>TEXT(DATEVALUE(LEFT(LOOKUP(2,1/(OP_DATA!A:A&lt;&gt;""),OP_DATA!A:A),10)),"MM/DD/YY")&amp;"@"&amp;MID(LOOKUP(2,1/(OP_DATA!A:A&lt;&gt;""),OP_DATA!A:A),11,6)</f>
        <v>09/17/20@ 01:00</v>
      </c>
      <c r="G12" s="407" t="str">
        <f>TEXT(DATEVALUE(LEFT(LOOKUP(2,1/(Smartpac_DATA!A:A&lt;&gt;""),Smartpac_DATA!A:A),10)),"MM/DD/YY")&amp;"@"&amp;MID(LOOKUP(2,1/(Smartpac_DATA!A:A&lt;&gt;""),Smartpac_DATA!A:A),11,6)</f>
        <v>09/17/20@ 01:00</v>
      </c>
      <c r="H12" s="369"/>
      <c r="I12" s="369"/>
      <c r="J12" s="369"/>
      <c r="K12" s="369"/>
      <c r="L12" s="369"/>
      <c r="M12" s="420"/>
      <c r="N12" s="22"/>
      <c r="O12" s="2"/>
      <c r="Q12" s="35" t="s">
        <v>162</v>
      </c>
      <c r="R12" s="275" t="str">
        <f>SUBSTITUTE(S10,"igraph?","mws?Action=GetGraph&amp;Version=2007-07-07&amp;")&amp;"&amp;OutputFormat=CSV_TRANSPOSE"</f>
        <v>https://monitorportal.amazon.com/mws?Action=GetGraph&amp;Version=2007-07-07&amp;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&amp;OutputFormat=CSV_TRANSPOSE</v>
      </c>
      <c r="S12" s="277"/>
      <c r="T12" s="275" t="str">
        <f>SUBSTITUTE(U10,"igraph?","mws?Action=GetGraph&amp;Version=2007-07-07&amp;")&amp;"&amp;OutputFormat=CSV_TRANSPOSE"</f>
        <v>https://monitorportal.amazon.com/mws?Action=GetGraph&amp;Version=2007-07-07&amp;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&amp;OutputFormat=CSV_TRANSPOSE</v>
      </c>
      <c r="U12" s="273"/>
      <c r="V12" s="275" t="str">
        <f>SUBSTITUTE(W10,"igraph?","mws?Action=GetGraph&amp;Version=2007-07-07&amp;")&amp;"&amp;OutputFormat=CSV_TRANSPOSE"</f>
        <v>https://monitorportal.amazon.com/mws?Action=GetGraph&amp;Version=2007-07-07&amp;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&amp;OutputFormat=CSV_TRANSPOSE</v>
      </c>
      <c r="W12" s="273"/>
    </row>
    <row r="13" spans="1:67" s="22" customFormat="1" ht="15.75" thickBot="1" x14ac:dyDescent="0.3">
      <c r="A13" s="175" t="s">
        <v>141</v>
      </c>
      <c r="B13" s="346">
        <v>0.53</v>
      </c>
      <c r="C13" s="369"/>
      <c r="D13" s="376" t="s">
        <v>503</v>
      </c>
      <c r="E13" s="367" t="str">
        <f>IF(AG25,"",$R$3&amp;" ≠ "&amp;E$8)</f>
        <v/>
      </c>
      <c r="F13" s="367" t="str">
        <f>IF(AH25,"",$R$3&amp;" ≠ "&amp;F$8)</f>
        <v>DSM5 ≠ GEG1</v>
      </c>
      <c r="G13" s="367" t="str">
        <f>IF(AI25,"",$R$3&amp;" ≠ "&amp;G$8)</f>
        <v>DSM5 ≠ GEG1</v>
      </c>
      <c r="H13" s="190" t="s">
        <v>27</v>
      </c>
      <c r="I13" s="192"/>
      <c r="J13" s="369"/>
      <c r="K13" s="369"/>
      <c r="L13" s="369"/>
      <c r="M13" s="424"/>
      <c r="O13" s="2"/>
      <c r="P13" s="35"/>
      <c r="Q13" s="35" t="s">
        <v>163</v>
      </c>
      <c r="R13" s="14" t="str">
        <f>SUBSTITUTE(R12,"StartTime1=-P8D","StartTime1=-P2D")</f>
        <v>https://monitorportal.amazon.com/mws?Action=GetGraph&amp;Version=2007-07-07&amp;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2D&amp;EndTime1=-PT0H&amp;OutputFormat=CSV_TRANSPOSE</v>
      </c>
      <c r="S13" s="278"/>
      <c r="T13" s="14" t="str">
        <f>SUBSTITUTE(T12,"StartTime1=-P8D","StartTime1=-P2D")</f>
        <v>https://monitorportal.amazon.com/mws?Action=GetGraph&amp;Version=2007-07-07&amp;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2D&amp;EndTime1=-PT0H&amp;OutputFormat=CSV_TRANSPOSE</v>
      </c>
      <c r="U13" s="273"/>
      <c r="V13" s="14" t="str">
        <f>SUBSTITUTE(V12,"StartTime1=-P8D","StartTime1=-P2D")</f>
        <v>https://monitorportal.amazon.com/mws?Action=GetGraph&amp;Version=2007-07-07&amp;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2D&amp;EndTime1=-PT0H&amp;OutputFormat=CSV_TRANSPOSE</v>
      </c>
      <c r="W13" s="273"/>
      <c r="X13" s="35"/>
      <c r="Y13" s="35"/>
      <c r="Z13" s="35"/>
      <c r="AA13" s="35"/>
      <c r="AB13" s="35"/>
      <c r="AC13"/>
    </row>
    <row r="14" spans="1:67" s="22" customFormat="1" ht="15.75" thickBot="1" x14ac:dyDescent="0.3">
      <c r="A14" s="426"/>
      <c r="B14" s="369"/>
      <c r="C14" s="369"/>
      <c r="D14" s="369"/>
      <c r="E14" s="369"/>
      <c r="F14" s="369"/>
      <c r="G14" s="369"/>
      <c r="H14" s="351" t="s">
        <v>123</v>
      </c>
      <c r="I14" s="347"/>
      <c r="J14" s="369"/>
      <c r="K14" s="369"/>
      <c r="L14" s="369"/>
      <c r="M14" s="424"/>
      <c r="N14" s="36"/>
      <c r="O14" s="35"/>
      <c r="P14" s="35"/>
      <c r="Q14" s="35" t="s">
        <v>164</v>
      </c>
      <c r="R14" s="276" t="str">
        <f>SUBSTITUTE(SUBSTITUTE(R13,"&amp;Period1=OneDay","&amp;Period1=OneHour"),"&amp;StartTime1=-P2D&amp;EndTime1=-PT0H","&amp;StartTime1=-PT9H&amp;EndTime1=-PT0M")</f>
        <v>https://monitorportal.amazon.com/mws?Action=GetGraph&amp;Version=2007-07-07&amp;SchemaName1=Search&amp;Pattern1=marketplace%3D%24SMF1%24%20methodname%3D%24ALL%24%20metric%3DSMF1-SLAM%20%28LabelScan%20OR%20LabelZone%20OR%20PackageCleared%20OR%20NoRead%20OR%20MultiRead%29&amp;Period1=OneHour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T9H&amp;EndTime1=-PT0M&amp;OutputFormat=CSV_TRANSPOSE</v>
      </c>
      <c r="S14" s="279"/>
      <c r="T14" s="276" t="str">
        <f>SUBSTITUTE(SUBSTITUTE(T13,"&amp;Period1=OneDay","&amp;Period1=OneHour"),"&amp;StartTime1=-P2D&amp;EndTime1=-PT0H","&amp;StartTime1=-PT9H&amp;EndTime1=-PT0M")</f>
        <v>https://monitorportal.amazon.com/mws?Action=GetGraph&amp;Version=2007-07-07&amp;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T9H&amp;EndTime1=-PT0M&amp;OutputFormat=CSV_TRANSPOSE</v>
      </c>
      <c r="U14" s="269"/>
      <c r="V14" s="276" t="str">
        <f>SUBSTITUTE(SUBSTITUTE(V13,"&amp;Period1=OneDay","&amp;Period1=OneHour"),"&amp;StartTime1=-P2D&amp;EndTime1=-PT0H","&amp;StartTime1=-PT9H&amp;EndTime1=-PT0M")</f>
        <v>https://monitorportal.amazon.com/mws?Action=GetGraph&amp;Version=2007-07-07&amp;SchemaName1=Search&amp;Pattern1=marketplace%3D%24SMF1%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9H&amp;EndTime1=-PT0M&amp;OutputFormat=CSV_TRANSPOSE</v>
      </c>
      <c r="W14" s="269"/>
      <c r="X14" s="35"/>
      <c r="Y14" s="35"/>
      <c r="Z14" s="35"/>
      <c r="AA14" s="35"/>
      <c r="AB14" s="35"/>
      <c r="AE14" s="22" t="s">
        <v>165</v>
      </c>
    </row>
    <row r="15" spans="1:67" s="22" customFormat="1" ht="15.75" thickBot="1" x14ac:dyDescent="0.3">
      <c r="A15" s="390" t="s">
        <v>490</v>
      </c>
      <c r="B15" s="391"/>
      <c r="C15" s="392"/>
      <c r="D15" s="392"/>
      <c r="E15" s="393"/>
      <c r="F15" s="369"/>
      <c r="G15" s="369"/>
      <c r="H15" s="384" t="s">
        <v>122</v>
      </c>
      <c r="I15" s="193"/>
      <c r="J15" s="369"/>
      <c r="K15" s="369"/>
      <c r="L15" s="369"/>
      <c r="M15" s="424"/>
      <c r="P15" s="35"/>
      <c r="Q15" s="38" t="s">
        <v>100</v>
      </c>
      <c r="R15" s="35" t="str">
        <f ca="1">CONCATENATE(X15,R16,Z15,R17,AB15)</f>
        <v>&amp;StartTime1=2022-08-06T11%3A00%3A00Z&amp;EndTime1=2022-08-07T11%3A00%3A00Z</v>
      </c>
      <c r="S15" s="35"/>
      <c r="T15" s="35"/>
      <c r="U15" s="35"/>
      <c r="V15" s="35"/>
      <c r="W15" s="35"/>
      <c r="X15" s="35" t="s">
        <v>90</v>
      </c>
      <c r="Y15" s="35"/>
      <c r="Z15" s="35" t="s">
        <v>91</v>
      </c>
      <c r="AA15" s="35"/>
      <c r="AB15" s="35" t="s">
        <v>92</v>
      </c>
    </row>
    <row r="16" spans="1:67" ht="16.5" thickBot="1" x14ac:dyDescent="0.3">
      <c r="A16" s="394" t="s">
        <v>489</v>
      </c>
      <c r="B16" s="410" t="s">
        <v>292</v>
      </c>
      <c r="C16" s="411" t="s">
        <v>293</v>
      </c>
      <c r="D16" s="412" t="s">
        <v>481</v>
      </c>
      <c r="E16" s="395"/>
      <c r="F16" s="369"/>
      <c r="G16" s="369"/>
      <c r="H16" s="397"/>
      <c r="I16" s="397"/>
      <c r="J16" s="369"/>
      <c r="K16" s="369"/>
      <c r="L16" s="369"/>
      <c r="M16" s="420"/>
      <c r="Q16" s="35" t="s">
        <v>93</v>
      </c>
      <c r="R16" s="39" t="str">
        <f ca="1">TEXT($A$24+$B$24+TIME($R$18,,),"yyyy-mm-ddThh")</f>
        <v>2022-08-06T11</v>
      </c>
      <c r="X16" s="37" t="s">
        <v>89</v>
      </c>
      <c r="AF16" s="362" t="s">
        <v>471</v>
      </c>
      <c r="AG16" s="22" t="s">
        <v>349</v>
      </c>
    </row>
    <row r="17" spans="1:54" ht="15.75" thickBot="1" x14ac:dyDescent="0.3">
      <c r="A17" s="396" t="s">
        <v>72</v>
      </c>
      <c r="B17" s="413" t="str">
        <f ca="1">SUBSTITUTE(R10&amp;R19,"SMF1",'Site Setup'!$R$5)</f>
        <v>https://monitorportal.amazon.com/igraph?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T12H&amp;EndTime1=-PT0H&amp;TZ=CST6CDT@TZ%3A%20CST6CDT</v>
      </c>
      <c r="C17" s="413" t="str">
        <f ca="1">SUBSTITUTE(T10&amp;R19,"SMF1",'Site Setup'!$R$5)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T12H&amp;EndTime1=-PT0H&amp;TZ=CST6CDT@TZ%3A%20CST6CDT</v>
      </c>
      <c r="D17" s="413" t="str">
        <f ca="1">SUBSTITUTE(V10&amp;R19,"SMF1",'Site Setup'!$R$5)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12H&amp;EndTime1=-PT0H&amp;TZ=CST6CDT@TZ%3A%20CST6CDT</v>
      </c>
      <c r="E17" s="409" t="s">
        <v>107</v>
      </c>
      <c r="F17" s="369"/>
      <c r="G17" s="369"/>
      <c r="H17" s="364" t="s">
        <v>480</v>
      </c>
      <c r="I17" s="363"/>
      <c r="J17" s="369"/>
      <c r="K17" s="369"/>
      <c r="L17" s="369"/>
      <c r="M17" s="420"/>
      <c r="Q17" s="35" t="s">
        <v>94</v>
      </c>
      <c r="R17" s="39" t="str">
        <f ca="1">TEXT($D$24+$E$24+TIME($R$18,,),"yyyy-mm-ddThh")</f>
        <v>2022-08-07T11</v>
      </c>
      <c r="W17" s="35" t="s">
        <v>87</v>
      </c>
      <c r="Z17" s="35" t="s">
        <v>21</v>
      </c>
      <c r="AF17" s="22" t="s">
        <v>472</v>
      </c>
      <c r="AG17" t="str">
        <f ca="1">Y1</f>
        <v>https://w.amazon.com/bin/view/SLAM-Report/SLAM/?Marketplace=DSM5&amp;</v>
      </c>
    </row>
    <row r="18" spans="1:54" ht="15.75" thickBot="1" x14ac:dyDescent="0.3">
      <c r="A18" s="478" t="s">
        <v>73</v>
      </c>
      <c r="B18" s="479" t="str">
        <f ca="1">SUBSTITUTE(S10&amp;R19,"SMF1",'Site Setup'!$R$5)</f>
        <v>https://monitorportal.amazon.com/igraph?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8D&amp;EndTime1=-PT0H&amp;TZ=CST6CDT@TZ%3A%20CST6CDT</v>
      </c>
      <c r="C18" s="479" t="str">
        <f ca="1">SUBSTITUTE(U10&amp;R19,"SMF1",'Site Setup'!$R$5)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8D&amp;EndTime1=-PT0H&amp;TZ=CST6CDT@TZ%3A%20CST6CDT</v>
      </c>
      <c r="D18" s="479" t="str">
        <f ca="1">SUBSTITUTE(W10&amp;R19,"SMF1",'Site Setup'!$R$5)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&amp;TZ=CST6CDT@TZ%3A%20CST6CDT</v>
      </c>
      <c r="E18" s="480" t="s">
        <v>107</v>
      </c>
      <c r="F18" s="369"/>
      <c r="G18" s="369"/>
      <c r="H18" s="629" t="str">
        <f t="shared" ref="H18:H24" si="0">HYPERLINK(AG16,AF16)</f>
        <v>HOME</v>
      </c>
      <c r="I18" s="630"/>
      <c r="J18" s="369"/>
      <c r="K18" s="369"/>
      <c r="L18" s="369"/>
      <c r="M18" s="420"/>
      <c r="Q18" s="38" t="s">
        <v>88</v>
      </c>
      <c r="R18" s="35">
        <f ca="1">INDEX(Q21:S24,MATCH(B9,Q21:Q24,),3)+INDEX(Q26:S28,MATCH(B10,Q26:Q28,),3)</f>
        <v>5</v>
      </c>
      <c r="U18" s="35">
        <v>1</v>
      </c>
      <c r="V18" s="40">
        <v>0</v>
      </c>
      <c r="W18" s="41">
        <f t="shared" ref="W18:W25" si="1">TIME(V18,0,0)</f>
        <v>0</v>
      </c>
      <c r="Z18" s="42">
        <f t="shared" ref="Z18:Z41" ca="1" si="2">$A$24+W18</f>
        <v>44779</v>
      </c>
      <c r="AA18" s="39">
        <f t="shared" ref="AA18:AA25" ca="1" si="3">Z18+TIME($R$18,,)</f>
        <v>44779.208333333336</v>
      </c>
      <c r="AF18" s="22" t="s">
        <v>473</v>
      </c>
      <c r="AG18" s="22" t="str">
        <f t="shared" ref="AG18:AG20" ca="1" si="4">Y2</f>
        <v>https://w.amazon.com/bin/view/SLAM-Report/SLAMLine/?Marketplace=DSM5&amp;</v>
      </c>
    </row>
    <row r="19" spans="1:54" ht="15.75" thickBot="1" x14ac:dyDescent="0.3">
      <c r="A19" s="482"/>
      <c r="B19" s="415"/>
      <c r="C19" s="415"/>
      <c r="D19" s="415"/>
      <c r="E19" s="481"/>
      <c r="F19" s="429"/>
      <c r="G19" s="369"/>
      <c r="H19" s="631" t="str">
        <f t="shared" ca="1" si="0"/>
        <v>SLAM Report By Line</v>
      </c>
      <c r="I19" s="632"/>
      <c r="J19" s="369"/>
      <c r="K19" s="369"/>
      <c r="L19" s="116"/>
      <c r="M19" s="420"/>
      <c r="Q19" s="38" t="s">
        <v>84</v>
      </c>
      <c r="R19" s="35" t="str">
        <f>INDEX(Q21:S27,MATCH(B9,Q21:Q27,),2)</f>
        <v>&amp;TZ=CST6CDT@TZ%3A%20CST6CDT</v>
      </c>
      <c r="U19" s="35">
        <v>2</v>
      </c>
      <c r="V19" s="40">
        <v>4.1666666666666699E-2</v>
      </c>
      <c r="W19" s="41">
        <f t="shared" si="1"/>
        <v>0</v>
      </c>
      <c r="Z19" s="42">
        <f t="shared" ca="1" si="2"/>
        <v>44779</v>
      </c>
      <c r="AA19" s="39">
        <f t="shared" ca="1" si="3"/>
        <v>44779.208333333336</v>
      </c>
      <c r="AF19" s="22" t="s">
        <v>474</v>
      </c>
      <c r="AG19" s="22" t="str">
        <f t="shared" ca="1" si="4"/>
        <v>https://w.amazon.com/bin/view/SLAM-Report/OP/?Marketplace=DSM5&amp;</v>
      </c>
    </row>
    <row r="20" spans="1:54" ht="15.75" thickBot="1" x14ac:dyDescent="0.3">
      <c r="A20" s="506" t="s">
        <v>96</v>
      </c>
      <c r="B20" s="408" t="str">
        <f ca="1">SUBSTITUTE(R11&amp;R19&amp;R15,"SMF1",'Site Setup'!$R$5)</f>
        <v>https://monitorportal.amazon.com/igraph?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CST6CDT@TZ%3A%20CST6CDT&amp;StartTime1=2022-08-06T11%3A00%3A00Z&amp;EndTime1=2022-08-07T11%3A00%3A00Z</v>
      </c>
      <c r="C20" s="408" t="str">
        <f ca="1">SUBSTITUTE(T11&amp;R19&amp;R15,"SMF1",'Site Setup'!$R$5)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CST6CDT@TZ%3A%20CST6CDT&amp;StartTime1=2022-08-06T11%3A00%3A00Z&amp;EndTime1=2022-08-07T11%3A00%3A00Z</v>
      </c>
      <c r="D20" s="408" t="str">
        <f ca="1">SUBSTITUTE(V11&amp;R19&amp;R15,"SMF1",'Site Setup'!$R$5)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CST6CDT@TZ%3A%20CST6CDT&amp;StartTime1=2022-08-06T11%3A00%3A00Z&amp;EndTime1=2022-08-07T11%3A00%3A00Z</v>
      </c>
      <c r="E20" s="507" t="s">
        <v>107</v>
      </c>
      <c r="F20" s="429"/>
      <c r="G20" s="369"/>
      <c r="H20" s="631" t="str">
        <f t="shared" ca="1" si="0"/>
        <v>SLAM Report By Category</v>
      </c>
      <c r="I20" s="632"/>
      <c r="J20" s="369"/>
      <c r="K20" s="369"/>
      <c r="L20" s="369"/>
      <c r="M20" s="420"/>
      <c r="Q20" s="35" t="s">
        <v>82</v>
      </c>
      <c r="R20" s="35" t="s">
        <v>83</v>
      </c>
      <c r="U20" s="35">
        <v>3</v>
      </c>
      <c r="V20" s="40">
        <v>8.3333333333333301E-2</v>
      </c>
      <c r="W20" s="41">
        <f t="shared" si="1"/>
        <v>0</v>
      </c>
      <c r="Z20" s="42">
        <f t="shared" ca="1" si="2"/>
        <v>44779</v>
      </c>
      <c r="AA20" s="39">
        <f t="shared" ca="1" si="3"/>
        <v>44779.208333333336</v>
      </c>
      <c r="AF20" s="361" t="s">
        <v>475</v>
      </c>
      <c r="AG20" s="22" t="str">
        <f t="shared" ca="1" si="4"/>
        <v>https://w.amazon.com/bin/view/SLAM-Report/Smartpac/?Marketplace=DSM5&amp;</v>
      </c>
    </row>
    <row r="21" spans="1:54" ht="15.75" thickBot="1" x14ac:dyDescent="0.3">
      <c r="A21" s="506" t="s">
        <v>97</v>
      </c>
      <c r="B21" s="414" t="str">
        <f ca="1">SUBSTITUTE(S11&amp;R19&amp;R15,"SMF1",'Site Setup'!$R$5)</f>
        <v>https://monitorportal.amazon.com/igraph?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CST6CDT@TZ%3A%20CST6CDT&amp;StartTime1=2022-08-06T11%3A00%3A00Z&amp;EndTime1=2022-08-07T11%3A00%3A00Z</v>
      </c>
      <c r="C21" s="414" t="str">
        <f ca="1">SUBSTITUTE(U11&amp;R19&amp;R15,"SMF1",'Site Setup'!$R$5)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CST6CDT@TZ%3A%20CST6CDT&amp;StartTime1=2022-08-06T11%3A00%3A00Z&amp;EndTime1=2022-08-07T11%3A00%3A00Z</v>
      </c>
      <c r="D21" s="414" t="str">
        <f ca="1">SUBSTITUTE(V11&amp;R19&amp;R15,"SMF1",'Site Setup'!$R$5)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CST6CDT@TZ%3A%20CST6CDT&amp;StartTime1=2022-08-06T11%3A00%3A00Z&amp;EndTime1=2022-08-07T11%3A00%3A00Z</v>
      </c>
      <c r="E21" s="508" t="s">
        <v>107</v>
      </c>
      <c r="F21" s="429"/>
      <c r="G21" s="369"/>
      <c r="H21" s="631" t="str">
        <f t="shared" ca="1" si="0"/>
        <v>OP Report By Category</v>
      </c>
      <c r="I21" s="632"/>
      <c r="J21" s="369"/>
      <c r="K21" s="369"/>
      <c r="L21" s="369"/>
      <c r="M21" s="420"/>
      <c r="Q21" s="35" t="s">
        <v>78</v>
      </c>
      <c r="R21" s="37" t="s">
        <v>74</v>
      </c>
      <c r="S21" s="35">
        <v>5</v>
      </c>
      <c r="U21" s="35">
        <v>4</v>
      </c>
      <c r="V21" s="40">
        <v>0.125</v>
      </c>
      <c r="W21" s="41">
        <f t="shared" si="1"/>
        <v>0</v>
      </c>
      <c r="Z21" s="42">
        <f t="shared" ca="1" si="2"/>
        <v>44779</v>
      </c>
      <c r="AA21" s="39">
        <f t="shared" ca="1" si="3"/>
        <v>44779.208333333336</v>
      </c>
      <c r="AF21" s="361" t="s">
        <v>476</v>
      </c>
      <c r="AG21" s="22" t="s">
        <v>478</v>
      </c>
    </row>
    <row r="22" spans="1:54" ht="16.5" thickBot="1" x14ac:dyDescent="0.3">
      <c r="A22" s="635" t="s">
        <v>104</v>
      </c>
      <c r="B22" s="636"/>
      <c r="C22" s="636"/>
      <c r="D22" s="636"/>
      <c r="E22" s="637"/>
      <c r="F22" s="429"/>
      <c r="G22" s="369"/>
      <c r="H22" s="631" t="str">
        <f t="shared" ca="1" si="0"/>
        <v>Smartpac Report</v>
      </c>
      <c r="I22" s="632"/>
      <c r="J22" s="369"/>
      <c r="K22" s="369"/>
      <c r="L22" s="369"/>
      <c r="M22" s="420"/>
      <c r="Q22" s="35" t="s">
        <v>79</v>
      </c>
      <c r="R22" s="37" t="s">
        <v>75</v>
      </c>
      <c r="S22" s="35">
        <v>6</v>
      </c>
      <c r="U22" s="35">
        <v>5</v>
      </c>
      <c r="V22" s="40">
        <v>0.16666666666666699</v>
      </c>
      <c r="W22" s="41">
        <f t="shared" si="1"/>
        <v>0</v>
      </c>
      <c r="Z22" s="42">
        <f t="shared" ca="1" si="2"/>
        <v>44779</v>
      </c>
      <c r="AA22" s="39">
        <f t="shared" ca="1" si="3"/>
        <v>44779.208333333336</v>
      </c>
      <c r="AE22" s="22"/>
      <c r="AF22" s="361" t="s">
        <v>477</v>
      </c>
      <c r="AG22" s="22" t="s">
        <v>479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</row>
    <row r="23" spans="1:54" s="22" customFormat="1" ht="15.75" x14ac:dyDescent="0.25">
      <c r="A23" s="430" t="s">
        <v>85</v>
      </c>
      <c r="B23" s="34" t="s">
        <v>229</v>
      </c>
      <c r="C23" s="32"/>
      <c r="D23" s="33" t="s">
        <v>86</v>
      </c>
      <c r="E23" s="475" t="s">
        <v>230</v>
      </c>
      <c r="F23" s="429"/>
      <c r="G23" s="369"/>
      <c r="H23" s="631" t="str">
        <f t="shared" si="0"/>
        <v xml:space="preserve">Instructions </v>
      </c>
      <c r="I23" s="632"/>
      <c r="J23" s="369"/>
      <c r="K23" s="369"/>
      <c r="L23" s="369"/>
      <c r="M23" s="424"/>
      <c r="O23" s="35"/>
      <c r="P23" s="35"/>
      <c r="Q23" s="35" t="s">
        <v>80</v>
      </c>
      <c r="R23" s="37" t="s">
        <v>76</v>
      </c>
      <c r="S23" s="35">
        <v>7</v>
      </c>
      <c r="T23" s="35"/>
      <c r="U23" s="35">
        <v>6</v>
      </c>
      <c r="V23" s="40">
        <v>0.20833333333333301</v>
      </c>
      <c r="W23" s="41">
        <f t="shared" si="1"/>
        <v>0</v>
      </c>
      <c r="X23" s="35"/>
      <c r="Y23" s="35"/>
      <c r="Z23" s="42">
        <f t="shared" ca="1" si="2"/>
        <v>44779</v>
      </c>
      <c r="AA23" s="39">
        <f t="shared" ca="1" si="3"/>
        <v>44779.208333333336</v>
      </c>
      <c r="AB23" s="35"/>
    </row>
    <row r="24" spans="1:54" s="22" customFormat="1" ht="15.75" thickBot="1" x14ac:dyDescent="0.3">
      <c r="A24" s="476">
        <f ca="1">TODAY()-1</f>
        <v>44779</v>
      </c>
      <c r="B24" s="472">
        <v>0.25</v>
      </c>
      <c r="C24" s="473"/>
      <c r="D24" s="474">
        <f ca="1">TODAY()</f>
        <v>44780</v>
      </c>
      <c r="E24" s="477">
        <v>0.25</v>
      </c>
      <c r="F24" s="429"/>
      <c r="G24" s="369"/>
      <c r="H24" s="633" t="str">
        <f t="shared" si="0"/>
        <v>Revison Notes</v>
      </c>
      <c r="I24" s="634"/>
      <c r="J24" s="369"/>
      <c r="K24" s="369"/>
      <c r="L24" s="369"/>
      <c r="M24" s="424"/>
      <c r="O24" s="35"/>
      <c r="P24" s="35"/>
      <c r="Q24" s="35" t="s">
        <v>81</v>
      </c>
      <c r="R24" s="37" t="s">
        <v>77</v>
      </c>
      <c r="S24" s="35">
        <v>8</v>
      </c>
      <c r="T24" s="35"/>
      <c r="U24" s="35">
        <v>7</v>
      </c>
      <c r="V24" s="40">
        <v>0.25</v>
      </c>
      <c r="W24" s="41">
        <f t="shared" si="1"/>
        <v>0</v>
      </c>
      <c r="X24" s="35"/>
      <c r="Y24" s="35"/>
      <c r="Z24" s="42">
        <f t="shared" ca="1" si="2"/>
        <v>44779</v>
      </c>
      <c r="AA24" s="39">
        <f t="shared" ca="1" si="3"/>
        <v>44779.208333333336</v>
      </c>
      <c r="AB24" s="35"/>
      <c r="AG24" s="22" t="s">
        <v>484</v>
      </c>
      <c r="AH24" s="22" t="s">
        <v>482</v>
      </c>
      <c r="AI24" s="22" t="s">
        <v>483</v>
      </c>
    </row>
    <row r="25" spans="1:54" s="22" customFormat="1" ht="15.75" thickBot="1" x14ac:dyDescent="0.3">
      <c r="A25" s="117"/>
      <c r="B25" s="307"/>
      <c r="C25" s="307"/>
      <c r="D25" s="307"/>
      <c r="E25" s="118"/>
      <c r="F25" s="429"/>
      <c r="G25" s="369"/>
      <c r="H25" s="369"/>
      <c r="I25" s="369"/>
      <c r="J25" s="369"/>
      <c r="K25" s="369"/>
      <c r="L25" s="369"/>
      <c r="M25" s="424"/>
      <c r="O25" s="35"/>
      <c r="P25" s="35"/>
      <c r="Q25" s="35"/>
      <c r="R25" s="37"/>
      <c r="S25" s="35"/>
      <c r="T25" s="35"/>
      <c r="U25" s="35">
        <v>8</v>
      </c>
      <c r="V25" s="40">
        <v>0.29166666666666702</v>
      </c>
      <c r="W25" s="41">
        <f t="shared" si="1"/>
        <v>0</v>
      </c>
      <c r="X25" s="35"/>
      <c r="Y25" s="35"/>
      <c r="Z25" s="42">
        <f t="shared" ca="1" si="2"/>
        <v>44779</v>
      </c>
      <c r="AA25" s="39">
        <f t="shared" ca="1" si="3"/>
        <v>44779.208333333336</v>
      </c>
      <c r="AB25" s="35"/>
      <c r="AF25" s="361" t="s">
        <v>487</v>
      </c>
      <c r="AG25" s="22" t="b">
        <f>IF($R$3=E$8,TRUE,FALSE)</f>
        <v>1</v>
      </c>
      <c r="AH25" s="22" t="b">
        <f>IF($R$3=F$8,TRUE,FALSE)</f>
        <v>0</v>
      </c>
      <c r="AI25" s="22" t="b">
        <f>IF($R$3=G$8,TRUE,FALSE)</f>
        <v>0</v>
      </c>
    </row>
    <row r="26" spans="1:54" s="22" customFormat="1" ht="16.5" thickBot="1" x14ac:dyDescent="0.3">
      <c r="A26" s="644" t="s">
        <v>509</v>
      </c>
      <c r="B26" s="645"/>
      <c r="C26" s="646"/>
      <c r="D26" s="647" t="s">
        <v>510</v>
      </c>
      <c r="E26" s="648"/>
      <c r="F26" s="649"/>
      <c r="G26" s="650" t="s">
        <v>511</v>
      </c>
      <c r="H26" s="651"/>
      <c r="I26" s="652"/>
      <c r="J26" s="369"/>
      <c r="K26" s="369"/>
      <c r="L26" s="369"/>
      <c r="M26" s="424"/>
      <c r="O26" s="35"/>
      <c r="P26" s="35"/>
      <c r="Q26" s="35" t="s">
        <v>207</v>
      </c>
      <c r="R26" s="37">
        <f ca="1">IF(AND(TODAY()&gt;=DATE(YEAR(TODAY()),3,1)+14-WEEKDAY(DATE(YEAR(TODAY()),3,1)-1), TODAY() &lt; DATE(YEAR(TODAY()),11,1)+7-WEEKDAY(DATE(YEAR(TODAY()),11,1)-1)),-1,0)</f>
        <v>-1</v>
      </c>
      <c r="S26" s="35">
        <f ca="1">IF(AND(TODAY()&gt;=DATE(YEAR(TODAY()),3,1)+14-WEEKDAY(DATE(YEAR(TODAY()),3,1)-1), TODAY() &lt; DATE(YEAR(TODAY()),11,1)+7-WEEKDAY(DATE(YEAR(TODAY()),11,1)-1)),-1,0)</f>
        <v>-1</v>
      </c>
      <c r="T26" s="35"/>
      <c r="U26" s="35">
        <v>9</v>
      </c>
      <c r="V26" s="40">
        <v>0.33333333333333298</v>
      </c>
      <c r="W26" s="41">
        <f t="shared" ref="W26:W41" si="5">TIME(V26,0,0)</f>
        <v>0</v>
      </c>
      <c r="X26" s="35"/>
      <c r="Y26" s="35"/>
      <c r="Z26" s="42">
        <f t="shared" ca="1" si="2"/>
        <v>44779</v>
      </c>
      <c r="AA26" s="39">
        <f t="shared" ref="AA26:AA41" ca="1" si="6">Z26+TIME($R$18,,)</f>
        <v>44779.208333333336</v>
      </c>
      <c r="AB26" s="35"/>
    </row>
    <row r="27" spans="1:54" s="22" customFormat="1" ht="15.75" thickBot="1" x14ac:dyDescent="0.3">
      <c r="A27" s="455" t="s">
        <v>158</v>
      </c>
      <c r="B27" s="200" t="s">
        <v>160</v>
      </c>
      <c r="C27" s="456" t="s">
        <v>161</v>
      </c>
      <c r="D27" s="455" t="s">
        <v>158</v>
      </c>
      <c r="E27" s="200" t="s">
        <v>160</v>
      </c>
      <c r="F27" s="456" t="s">
        <v>161</v>
      </c>
      <c r="G27" s="455" t="s">
        <v>158</v>
      </c>
      <c r="H27" s="200" t="s">
        <v>160</v>
      </c>
      <c r="I27" s="456" t="s">
        <v>161</v>
      </c>
      <c r="J27" s="467" t="s">
        <v>87</v>
      </c>
      <c r="K27" s="429" t="s">
        <v>165</v>
      </c>
      <c r="L27" s="369"/>
      <c r="M27" s="15"/>
      <c r="O27" s="35"/>
      <c r="P27" s="35"/>
      <c r="Q27" s="35" t="s">
        <v>208</v>
      </c>
      <c r="R27" s="37">
        <v>-1</v>
      </c>
      <c r="S27" s="35">
        <v>-1</v>
      </c>
      <c r="T27" s="35"/>
      <c r="U27" s="35">
        <v>10</v>
      </c>
      <c r="V27" s="40">
        <v>0.375</v>
      </c>
      <c r="W27" s="41">
        <f t="shared" si="5"/>
        <v>0</v>
      </c>
      <c r="X27" s="35"/>
      <c r="Y27" s="35"/>
      <c r="Z27" s="42">
        <f t="shared" ca="1" si="2"/>
        <v>44779</v>
      </c>
      <c r="AA27" s="39">
        <f t="shared" ca="1" si="6"/>
        <v>44779.208333333336</v>
      </c>
      <c r="AB27" s="35"/>
    </row>
    <row r="28" spans="1:54" x14ac:dyDescent="0.25">
      <c r="A28" s="457" t="s">
        <v>466</v>
      </c>
      <c r="B28" s="348"/>
      <c r="C28" s="464" t="str">
        <f ca="1">SUBSTITUTE(R12&amp;$R$19,"SMF1",'Site Setup'!$R$5)</f>
        <v>https://monitorportal.amazon.com/mws?Action=GetGraph&amp;Version=2007-07-07&amp;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8D&amp;EndTime1=-PT0H&amp;OutputFormat=CSV_TRANSPOSE&amp;TZ=CST6CDT@TZ%3A%20CST6CDT</v>
      </c>
      <c r="D28" s="457" t="s">
        <v>466</v>
      </c>
      <c r="E28" s="348"/>
      <c r="F28" s="458" t="str">
        <f ca="1">SUBSTITUTE(T12&amp;$R$19,"SMF1",'Site Setup'!$R$5)</f>
        <v>https://monitorportal.amazon.com/mws?Action=GetGraph&amp;Version=2007-07-07&amp;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8D&amp;EndTime1=-PT0H&amp;OutputFormat=CSV_TRANSPOSE&amp;TZ=CST6CDT@TZ%3A%20CST6CDT</v>
      </c>
      <c r="G28" s="457" t="s">
        <v>466</v>
      </c>
      <c r="H28" s="348"/>
      <c r="I28" s="470" t="str">
        <f ca="1">SUBSTITUTE(V12&amp;$R$19,"SMF1",'Site Setup'!$R$5)</f>
        <v>https://monitorportal.amazon.com/mws?Action=GetGraph&amp;Version=2007-07-07&amp;SchemaName1=Search&amp;Pattern1=marketplace%3D%24DSM5%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&amp;OutputFormat=CSV_TRANSPOSE&amp;TZ=CST6CDT@TZ%3A%20CST6CDT</v>
      </c>
      <c r="J28" s="468" t="s">
        <v>166</v>
      </c>
      <c r="K28" s="429"/>
      <c r="L28" s="369"/>
      <c r="M28" s="420"/>
      <c r="Q28" s="35" t="s">
        <v>209</v>
      </c>
      <c r="R28" s="35">
        <v>0</v>
      </c>
      <c r="S28" s="35">
        <v>0</v>
      </c>
      <c r="U28" s="35">
        <v>11</v>
      </c>
      <c r="V28" s="40">
        <v>0.41666666666666702</v>
      </c>
      <c r="W28" s="41">
        <f t="shared" si="5"/>
        <v>0</v>
      </c>
      <c r="Z28" s="42">
        <f t="shared" ca="1" si="2"/>
        <v>44779</v>
      </c>
      <c r="AA28" s="39">
        <f t="shared" ca="1" si="6"/>
        <v>44779.208333333336</v>
      </c>
    </row>
    <row r="29" spans="1:54" x14ac:dyDescent="0.25">
      <c r="A29" s="459" t="s">
        <v>467</v>
      </c>
      <c r="B29" s="349"/>
      <c r="C29" s="465" t="str">
        <f ca="1">SUBSTITUTE(R13&amp;$R$19,"SMF1",'Site Setup'!$R$5)</f>
        <v>https://monitorportal.amazon.com/mws?Action=GetGraph&amp;Version=2007-07-07&amp;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2D&amp;EndTime1=-PT0H&amp;OutputFormat=CSV_TRANSPOSE&amp;TZ=CST6CDT@TZ%3A%20CST6CDT</v>
      </c>
      <c r="D29" s="459" t="s">
        <v>467</v>
      </c>
      <c r="E29" s="349"/>
      <c r="F29" s="458" t="str">
        <f ca="1">SUBSTITUTE(T13&amp;$R$19,"SMF1",'Site Setup'!$R$5)</f>
        <v>https://monitorportal.amazon.com/mws?Action=GetGraph&amp;Version=2007-07-07&amp;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2D&amp;EndTime1=-PT0H&amp;OutputFormat=CSV_TRANSPOSE&amp;TZ=CST6CDT@TZ%3A%20CST6CDT</v>
      </c>
      <c r="G29" s="459" t="s">
        <v>467</v>
      </c>
      <c r="H29" s="349"/>
      <c r="I29" s="470" t="str">
        <f ca="1">SUBSTITUTE(V13&amp;$R$19,"SMF1",'Site Setup'!$R$5)</f>
        <v>https://monitorportal.amazon.com/mws?Action=GetGraph&amp;Version=2007-07-07&amp;SchemaName1=Search&amp;Pattern1=marketplace%3D%24DSM5%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2D&amp;EndTime1=-PT0H&amp;OutputFormat=CSV_TRANSPOSE&amp;TZ=CST6CDT@TZ%3A%20CST6CDT</v>
      </c>
      <c r="J29" s="469" t="s">
        <v>163</v>
      </c>
      <c r="K29" s="429"/>
      <c r="L29" s="369"/>
      <c r="M29" s="420"/>
      <c r="U29" s="35">
        <v>12</v>
      </c>
      <c r="V29" s="40">
        <v>0.45833333333333298</v>
      </c>
      <c r="W29" s="41">
        <f t="shared" si="5"/>
        <v>0</v>
      </c>
      <c r="Z29" s="42">
        <f t="shared" ca="1" si="2"/>
        <v>44779</v>
      </c>
      <c r="AA29" s="39">
        <f t="shared" ca="1" si="6"/>
        <v>44779.208333333336</v>
      </c>
    </row>
    <row r="30" spans="1:54" x14ac:dyDescent="0.25">
      <c r="A30" s="459" t="s">
        <v>468</v>
      </c>
      <c r="B30" s="349" t="s">
        <v>2653</v>
      </c>
      <c r="C30" s="465" t="str">
        <f ca="1">SUBSTITUTE(R14&amp;$R$19,"SMF1",'Site Setup'!$R$5)</f>
        <v>https://monitorportal.amazon.com/mws?Action=GetGraph&amp;Version=2007-07-07&amp;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T9H&amp;EndTime1=-PT0M&amp;OutputFormat=CSV_TRANSPOSE&amp;TZ=CST6CDT@TZ%3A%20CST6CDT</v>
      </c>
      <c r="D30" s="459" t="s">
        <v>468</v>
      </c>
      <c r="E30" s="349"/>
      <c r="F30" s="458" t="str">
        <f ca="1">SUBSTITUTE(T14&amp;$R$19,"SMF1",'Site Setup'!$R$5)</f>
        <v>https://monitorportal.amazon.com/mws?Action=GetGraph&amp;Version=2007-07-07&amp;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T9H&amp;EndTime1=-PT0M&amp;OutputFormat=CSV_TRANSPOSE&amp;TZ=CST6CDT@TZ%3A%20CST6CDT</v>
      </c>
      <c r="G30" s="459" t="s">
        <v>468</v>
      </c>
      <c r="H30" s="349"/>
      <c r="I30" s="470" t="str">
        <f ca="1">SUBSTITUTE(V14&amp;$R$19,"SMF1",'Site Setup'!$R$5)</f>
        <v>https://monitorportal.amazon.com/mws?Action=GetGraph&amp;Version=2007-07-07&amp;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9H&amp;EndTime1=-PT0M&amp;OutputFormat=CSV_TRANSPOSE&amp;TZ=CST6CDT@TZ%3A%20CST6CDT</v>
      </c>
      <c r="J30" s="469" t="s">
        <v>167</v>
      </c>
      <c r="K30" s="431"/>
      <c r="L30" s="369"/>
      <c r="M30" s="420"/>
      <c r="S30" s="35">
        <v>3</v>
      </c>
      <c r="T30" s="35">
        <v>4</v>
      </c>
      <c r="U30" s="35">
        <v>13</v>
      </c>
      <c r="V30" s="40">
        <v>0.5</v>
      </c>
      <c r="W30" s="41">
        <f t="shared" si="5"/>
        <v>0</v>
      </c>
      <c r="Z30" s="42">
        <f t="shared" ca="1" si="2"/>
        <v>44779</v>
      </c>
      <c r="AA30" s="39">
        <f t="shared" ca="1" si="6"/>
        <v>44779.208333333336</v>
      </c>
    </row>
    <row r="31" spans="1:54" ht="15.75" thickBot="1" x14ac:dyDescent="0.3">
      <c r="A31" s="460" t="s">
        <v>469</v>
      </c>
      <c r="B31" s="461" t="s">
        <v>2654</v>
      </c>
      <c r="C31" s="466" t="str">
        <f ca="1">SUBSTITUTE(C30,"StartTime1=-PT9H","StartTime1=-PT"&amp;J31+1&amp;"H")</f>
        <v>https://monitorportal.amazon.com/mws?Action=GetGraph&amp;Version=2007-07-07&amp;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T11H&amp;EndTime1=-PT0M&amp;OutputFormat=CSV_TRANSPOSE&amp;TZ=CST6CDT@TZ%3A%20CST6CDT</v>
      </c>
      <c r="D31" s="460" t="s">
        <v>469</v>
      </c>
      <c r="E31" s="461"/>
      <c r="F31" s="462" t="str">
        <f ca="1">SUBSTITUTE(F30,"StartTime1=-PT9H","StartTime1=-PT"&amp;J31+1&amp;"H")</f>
        <v>https://monitorportal.amazon.com/mws?Action=GetGraph&amp;Version=2007-07-07&amp;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T11H&amp;EndTime1=-PT0M&amp;OutputFormat=CSV_TRANSPOSE&amp;TZ=CST6CDT@TZ%3A%20CST6CDT</v>
      </c>
      <c r="G31" s="460" t="s">
        <v>469</v>
      </c>
      <c r="H31" s="461"/>
      <c r="I31" s="471" t="str">
        <f ca="1">SUBSTITUTE(I30,"StartTime1=-PT9H","StartTime1=-PT"&amp;J31+1&amp;"H")</f>
        <v>https://monitorportal.amazon.com/mws?Action=GetGraph&amp;Version=2007-07-07&amp;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11H&amp;EndTime1=-PT0M&amp;OutputFormat=CSV_TRANSPOSE&amp;TZ=CST6CDT@TZ%3A%20CST6CDT</v>
      </c>
      <c r="J31" s="373">
        <v>10</v>
      </c>
      <c r="K31" s="373" t="s">
        <v>228</v>
      </c>
      <c r="L31" s="369"/>
      <c r="M31" s="420"/>
      <c r="Q31" s="35" t="str">
        <f>Names!U4</f>
        <v>Index#</v>
      </c>
      <c r="R31" s="35" t="str">
        <f>Names!V4</f>
        <v>LINE#</v>
      </c>
      <c r="S31" s="35" t="str">
        <f>Names!W4</f>
        <v>SLAM#</v>
      </c>
      <c r="T31" s="35" t="str">
        <f>Names!X4</f>
        <v>SMARTPAC#</v>
      </c>
      <c r="U31" s="35">
        <v>14</v>
      </c>
      <c r="V31" s="40">
        <v>0.54166666666666696</v>
      </c>
      <c r="W31" s="41">
        <f t="shared" si="5"/>
        <v>0</v>
      </c>
      <c r="Z31" s="42">
        <f t="shared" ca="1" si="2"/>
        <v>44779</v>
      </c>
      <c r="AA31" s="39">
        <f t="shared" ca="1" si="6"/>
        <v>44779.208333333336</v>
      </c>
    </row>
    <row r="32" spans="1:54" ht="15.75" thickBot="1" x14ac:dyDescent="0.3">
      <c r="A32" s="426"/>
      <c r="B32" s="463" t="s">
        <v>176</v>
      </c>
      <c r="C32" s="369"/>
      <c r="D32" s="369"/>
      <c r="E32" s="369"/>
      <c r="F32" s="369"/>
      <c r="G32" s="369"/>
      <c r="H32" s="369"/>
      <c r="I32" s="369"/>
      <c r="J32" s="624" t="s">
        <v>173</v>
      </c>
      <c r="K32" s="625"/>
      <c r="L32" s="626"/>
      <c r="M32" s="424"/>
      <c r="Q32" s="35">
        <f ca="1">Names!U5</f>
        <v>1</v>
      </c>
      <c r="R32" s="35">
        <f ca="1">Names!V5</f>
        <v>1</v>
      </c>
      <c r="S32" s="35">
        <f ca="1">Names!W5</f>
        <v>101</v>
      </c>
      <c r="T32" s="35">
        <f ca="1">Names!X5</f>
        <v>801</v>
      </c>
      <c r="U32" s="35">
        <v>15</v>
      </c>
      <c r="V32" s="40">
        <v>0.58333333333333304</v>
      </c>
      <c r="W32" s="41">
        <f t="shared" si="5"/>
        <v>0</v>
      </c>
      <c r="Z32" s="42">
        <f t="shared" ca="1" si="2"/>
        <v>44779</v>
      </c>
      <c r="AA32" s="39">
        <f t="shared" ca="1" si="6"/>
        <v>44779.208333333336</v>
      </c>
    </row>
    <row r="33" spans="1:36" x14ac:dyDescent="0.25">
      <c r="A33" s="426"/>
      <c r="B33" s="618" t="s">
        <v>177</v>
      </c>
      <c r="C33" s="619"/>
      <c r="D33" s="619"/>
      <c r="E33" s="619"/>
      <c r="F33" s="620"/>
      <c r="G33" s="369"/>
      <c r="H33" s="369"/>
      <c r="I33" s="369"/>
      <c r="J33" s="369"/>
      <c r="K33" s="369"/>
      <c r="L33" s="369"/>
      <c r="M33" s="420"/>
      <c r="Q33" s="35">
        <f ca="1">Names!U6</f>
        <v>2</v>
      </c>
      <c r="R33" s="35">
        <f ca="1">Names!V6</f>
        <v>2</v>
      </c>
      <c r="S33" s="35">
        <f ca="1">Names!W6</f>
        <v>102</v>
      </c>
      <c r="T33" s="35">
        <f ca="1">Names!X6</f>
        <v>802</v>
      </c>
      <c r="U33" s="35">
        <v>16</v>
      </c>
      <c r="V33" s="40">
        <v>0.625</v>
      </c>
      <c r="W33" s="41">
        <f t="shared" si="5"/>
        <v>0</v>
      </c>
      <c r="Z33" s="42">
        <f t="shared" ca="1" si="2"/>
        <v>44779</v>
      </c>
      <c r="AA33" s="39">
        <f t="shared" ca="1" si="6"/>
        <v>44779.208333333336</v>
      </c>
    </row>
    <row r="34" spans="1:36" ht="15.75" thickBot="1" x14ac:dyDescent="0.3">
      <c r="A34" s="426"/>
      <c r="B34" s="621" t="s">
        <v>223</v>
      </c>
      <c r="C34" s="622"/>
      <c r="D34" s="622"/>
      <c r="E34" s="622"/>
      <c r="F34" s="623"/>
      <c r="G34" s="369"/>
      <c r="H34" s="369"/>
      <c r="I34" s="369"/>
      <c r="J34" s="369"/>
      <c r="K34" s="369"/>
      <c r="L34" s="369"/>
      <c r="M34" s="420"/>
      <c r="Q34" s="35">
        <f ca="1">Names!U7</f>
        <v>3</v>
      </c>
      <c r="R34" s="35">
        <f ca="1">Names!V7</f>
        <v>3</v>
      </c>
      <c r="S34" s="35">
        <f ca="1">Names!W7</f>
        <v>103</v>
      </c>
      <c r="T34" s="35">
        <f ca="1">Names!X7</f>
        <v>803</v>
      </c>
      <c r="U34" s="35">
        <v>17</v>
      </c>
      <c r="V34" s="40">
        <v>0.66666666666666696</v>
      </c>
      <c r="W34" s="41">
        <f t="shared" si="5"/>
        <v>0</v>
      </c>
      <c r="Z34" s="42">
        <f t="shared" ca="1" si="2"/>
        <v>44779</v>
      </c>
      <c r="AA34" s="39">
        <f t="shared" ca="1" si="6"/>
        <v>44779.208333333336</v>
      </c>
    </row>
    <row r="35" spans="1:36" ht="15.75" thickBot="1" x14ac:dyDescent="0.3">
      <c r="A35" s="426"/>
      <c r="B35" s="369"/>
      <c r="C35" s="369"/>
      <c r="D35" s="369"/>
      <c r="E35" s="369"/>
      <c r="F35" s="369"/>
      <c r="G35" s="369"/>
      <c r="H35" s="369"/>
      <c r="I35" s="369"/>
      <c r="J35" s="369"/>
      <c r="K35" s="369"/>
      <c r="L35" s="369"/>
      <c r="M35" s="420"/>
      <c r="Q35" s="35">
        <f ca="1">Names!U8</f>
        <v>18</v>
      </c>
      <c r="R35" s="35">
        <f ca="1">Names!V8</f>
        <v>18</v>
      </c>
      <c r="S35" s="35">
        <f ca="1">Names!W8</f>
        <v>208</v>
      </c>
      <c r="T35" s="35">
        <f ca="1">Names!X8</f>
        <v>804</v>
      </c>
      <c r="U35" s="35">
        <v>18</v>
      </c>
      <c r="V35" s="40">
        <v>0.70833333333333304</v>
      </c>
      <c r="W35" s="41">
        <f t="shared" si="5"/>
        <v>0</v>
      </c>
      <c r="Z35" s="42">
        <f t="shared" ca="1" si="2"/>
        <v>44779</v>
      </c>
      <c r="AA35" s="39">
        <f t="shared" ca="1" si="6"/>
        <v>44779.208333333336</v>
      </c>
    </row>
    <row r="36" spans="1:36" ht="15.75" thickBot="1" x14ac:dyDescent="0.3">
      <c r="A36" s="445" t="s">
        <v>486</v>
      </c>
      <c r="B36" s="435"/>
      <c r="C36" s="435"/>
      <c r="D36" s="435"/>
      <c r="E36" s="435"/>
      <c r="F36" s="435"/>
      <c r="G36" s="435"/>
      <c r="H36" s="436"/>
      <c r="I36" s="369"/>
      <c r="J36" s="369"/>
      <c r="K36" s="369"/>
      <c r="L36" s="369"/>
      <c r="M36" s="420"/>
      <c r="Q36" s="35">
        <f ca="1">Names!U9</f>
        <v>19</v>
      </c>
      <c r="R36" s="35">
        <f ca="1">Names!V9</f>
        <v>19</v>
      </c>
      <c r="S36" s="35">
        <f ca="1">Names!W9</f>
        <v>209</v>
      </c>
      <c r="T36" s="35">
        <f ca="1">Names!X9</f>
        <v>805</v>
      </c>
      <c r="U36" s="35">
        <v>19</v>
      </c>
      <c r="V36" s="40">
        <v>0.75</v>
      </c>
      <c r="W36" s="41">
        <f t="shared" si="5"/>
        <v>0</v>
      </c>
      <c r="Z36" s="42">
        <f t="shared" ca="1" si="2"/>
        <v>44779</v>
      </c>
      <c r="AA36" s="39">
        <f t="shared" ca="1" si="6"/>
        <v>44779.208333333336</v>
      </c>
    </row>
    <row r="37" spans="1:36" ht="16.5" thickBot="1" x14ac:dyDescent="0.3">
      <c r="A37" s="638" t="s">
        <v>4</v>
      </c>
      <c r="B37" s="639"/>
      <c r="C37" s="639"/>
      <c r="D37" s="640"/>
      <c r="E37" s="641" t="s">
        <v>109</v>
      </c>
      <c r="F37" s="642"/>
      <c r="G37" s="642"/>
      <c r="H37" s="643"/>
      <c r="I37" s="369"/>
      <c r="J37" s="163" t="s">
        <v>110</v>
      </c>
      <c r="K37" s="31" t="s">
        <v>13</v>
      </c>
      <c r="L37" s="6" t="s">
        <v>26</v>
      </c>
      <c r="M37" s="420"/>
      <c r="Q37" s="35">
        <f ca="1">Names!U10</f>
        <v>20</v>
      </c>
      <c r="R37" s="35">
        <f ca="1">Names!V10</f>
        <v>20</v>
      </c>
      <c r="S37" s="35">
        <f ca="1">Names!W10</f>
        <v>210</v>
      </c>
      <c r="T37" s="35">
        <f ca="1">Names!X10</f>
        <v>806</v>
      </c>
      <c r="U37" s="35">
        <v>20</v>
      </c>
      <c r="V37" s="40">
        <v>0.79166666666666696</v>
      </c>
      <c r="W37" s="41">
        <f t="shared" si="5"/>
        <v>0</v>
      </c>
      <c r="Z37" s="42">
        <f t="shared" ca="1" si="2"/>
        <v>44779</v>
      </c>
      <c r="AA37" s="39">
        <f t="shared" ca="1" si="6"/>
        <v>44779.208333333336</v>
      </c>
    </row>
    <row r="38" spans="1:36" ht="16.5" thickBot="1" x14ac:dyDescent="0.3">
      <c r="A38" s="446" t="s">
        <v>103</v>
      </c>
      <c r="B38" s="210" t="s">
        <v>4</v>
      </c>
      <c r="C38" s="258" t="s">
        <v>15</v>
      </c>
      <c r="D38" s="447" t="s">
        <v>61</v>
      </c>
      <c r="E38" s="437" t="s">
        <v>103</v>
      </c>
      <c r="F38" s="106" t="s">
        <v>4</v>
      </c>
      <c r="G38" s="107" t="s">
        <v>275</v>
      </c>
      <c r="H38" s="438" t="s">
        <v>61</v>
      </c>
      <c r="I38" s="369"/>
      <c r="J38" s="157" t="str">
        <f>'SLAM REPORT'!A4</f>
        <v>Bad Verify Scan</v>
      </c>
      <c r="K38" s="354">
        <v>3.5999999999999999E-3</v>
      </c>
      <c r="L38" s="355">
        <f t="shared" ref="L38:L43" si="7">K38*$B$13</f>
        <v>1.908E-3</v>
      </c>
      <c r="M38" s="420"/>
      <c r="Q38" s="35">
        <f ca="1">Names!U11</f>
        <v>24</v>
      </c>
      <c r="R38" s="35">
        <f ca="1">Names!V11</f>
        <v>24</v>
      </c>
      <c r="S38" s="35">
        <f ca="1">Names!W11</f>
        <v>304</v>
      </c>
      <c r="T38" s="35">
        <f ca="1">Names!X11</f>
        <v>807</v>
      </c>
      <c r="U38" s="35">
        <v>21</v>
      </c>
      <c r="V38" s="40">
        <v>0.83333333333333304</v>
      </c>
      <c r="W38" s="41">
        <f t="shared" si="5"/>
        <v>0</v>
      </c>
      <c r="Z38" s="42">
        <f t="shared" ca="1" si="2"/>
        <v>44779</v>
      </c>
      <c r="AA38" s="39">
        <f t="shared" ca="1" si="6"/>
        <v>44779.208333333336</v>
      </c>
    </row>
    <row r="39" spans="1:36" x14ac:dyDescent="0.25">
      <c r="A39" s="448" t="str">
        <f ca="1">IF(B39="","N/A",CONCATENATE($A$37,'Site Setup'!B39," Line ", 'Site Setup'!C39))</f>
        <v>SLAM101 Line 1</v>
      </c>
      <c r="B39" s="352">
        <f t="shared" ref="B39:B58" ca="1" si="8">INDEX($Q$32:$T$51,MATCH(C39,$R$32:$R$51,0),$S$30)</f>
        <v>101</v>
      </c>
      <c r="C39" s="352">
        <f t="shared" ref="C39:C58" ca="1" si="9">R32</f>
        <v>1</v>
      </c>
      <c r="D39" s="449"/>
      <c r="E39" s="439" t="str">
        <f t="shared" ref="E39:E58" ca="1" si="10">IF(G39="","N/A","SmartPac"&amp;RIGHT(G39,2))</f>
        <v>SmartPac01</v>
      </c>
      <c r="F39" s="353">
        <f t="shared" ref="F39:F58" ca="1" si="11">T32</f>
        <v>801</v>
      </c>
      <c r="G39" s="211">
        <f t="shared" ref="G39:G58" ca="1" si="12">F39</f>
        <v>801</v>
      </c>
      <c r="H39" s="440" t="str">
        <f t="shared" ref="H39:H58" ca="1" si="13">E39</f>
        <v>SmartPac01</v>
      </c>
      <c r="I39" s="369"/>
      <c r="J39" s="142" t="str">
        <f>'SLAM REPORT'!A5</f>
        <v>No Label Zone</v>
      </c>
      <c r="K39" s="354">
        <v>2.8999999999999998E-3</v>
      </c>
      <c r="L39" s="355">
        <f t="shared" si="7"/>
        <v>1.537E-3</v>
      </c>
      <c r="M39" s="420"/>
      <c r="Q39" s="35">
        <f ca="1">Names!U12</f>
        <v>25</v>
      </c>
      <c r="R39" s="35">
        <f ca="1">Names!V12</f>
        <v>25</v>
      </c>
      <c r="S39" s="35">
        <f ca="1">Names!W12</f>
        <v>305</v>
      </c>
      <c r="T39" s="35">
        <f ca="1">Names!X12</f>
        <v>808</v>
      </c>
      <c r="U39" s="35">
        <v>22</v>
      </c>
      <c r="V39" s="40">
        <v>0.875</v>
      </c>
      <c r="W39" s="41">
        <f t="shared" si="5"/>
        <v>0</v>
      </c>
      <c r="Z39" s="42">
        <f t="shared" ca="1" si="2"/>
        <v>44779</v>
      </c>
      <c r="AA39" s="39">
        <f t="shared" ca="1" si="6"/>
        <v>44779.208333333336</v>
      </c>
    </row>
    <row r="40" spans="1:36" x14ac:dyDescent="0.25">
      <c r="A40" s="450" t="str">
        <f ca="1">IF(B40="","N/A",CONCATENATE($A$37,'Site Setup'!B40," Line ", 'Site Setup'!C40))</f>
        <v>SLAM102 Line 2</v>
      </c>
      <c r="B40" s="350">
        <f t="shared" ca="1" si="8"/>
        <v>102</v>
      </c>
      <c r="C40" s="350">
        <f t="shared" ca="1" si="9"/>
        <v>2</v>
      </c>
      <c r="D40" s="451"/>
      <c r="E40" s="439" t="str">
        <f t="shared" ca="1" si="10"/>
        <v>SmartPac02</v>
      </c>
      <c r="F40" s="353">
        <f t="shared" ca="1" si="11"/>
        <v>802</v>
      </c>
      <c r="G40" s="191">
        <f t="shared" ca="1" si="12"/>
        <v>802</v>
      </c>
      <c r="H40" s="440" t="str">
        <f t="shared" ca="1" si="13"/>
        <v>SmartPac02</v>
      </c>
      <c r="I40" s="369"/>
      <c r="J40" s="143" t="str">
        <f>'SLAM REPORT'!A6</f>
        <v>Package Cleared</v>
      </c>
      <c r="K40" s="354">
        <v>1.6999999999999999E-3</v>
      </c>
      <c r="L40" s="355">
        <f t="shared" si="7"/>
        <v>9.01E-4</v>
      </c>
      <c r="M40" s="420"/>
      <c r="Q40" s="35">
        <f ca="1">Names!U13</f>
        <v>27</v>
      </c>
      <c r="R40" s="35">
        <f ca="1">Names!V13</f>
        <v>27</v>
      </c>
      <c r="S40" s="35">
        <f ca="1">Names!W13</f>
        <v>307</v>
      </c>
      <c r="T40" s="35">
        <f ca="1">Names!X13</f>
        <v>809</v>
      </c>
      <c r="U40" s="35">
        <v>23</v>
      </c>
      <c r="V40" s="40">
        <v>0.91666666666666696</v>
      </c>
      <c r="W40" s="41">
        <f t="shared" si="5"/>
        <v>0</v>
      </c>
      <c r="Z40" s="42">
        <f t="shared" ca="1" si="2"/>
        <v>44779</v>
      </c>
      <c r="AA40" s="39">
        <f t="shared" ca="1" si="6"/>
        <v>44779.208333333336</v>
      </c>
    </row>
    <row r="41" spans="1:36" x14ac:dyDescent="0.25">
      <c r="A41" s="450" t="str">
        <f ca="1">IF(B41="","N/A",CONCATENATE($A$37,'Site Setup'!B41," Line ", 'Site Setup'!C41))</f>
        <v>SLAM103 Line 3</v>
      </c>
      <c r="B41" s="350">
        <f t="shared" ca="1" si="8"/>
        <v>103</v>
      </c>
      <c r="C41" s="350">
        <f t="shared" ca="1" si="9"/>
        <v>3</v>
      </c>
      <c r="D41" s="451"/>
      <c r="E41" s="439" t="str">
        <f t="shared" ca="1" si="10"/>
        <v>SmartPac03</v>
      </c>
      <c r="F41" s="353">
        <f t="shared" ca="1" si="11"/>
        <v>803</v>
      </c>
      <c r="G41" s="191">
        <f t="shared" ca="1" si="12"/>
        <v>803</v>
      </c>
      <c r="H41" s="440" t="str">
        <f t="shared" ca="1" si="13"/>
        <v>SmartPac03</v>
      </c>
      <c r="I41" s="369"/>
      <c r="J41" s="144" t="str">
        <f>'SLAM REPORT'!A7</f>
        <v>SP00 No Read</v>
      </c>
      <c r="K41" s="354">
        <v>4.0000000000000001E-3</v>
      </c>
      <c r="L41" s="355">
        <f t="shared" si="7"/>
        <v>2.1200000000000004E-3</v>
      </c>
      <c r="M41" s="420"/>
      <c r="Q41" s="35" t="str">
        <f ca="1">Names!U14</f>
        <v/>
      </c>
      <c r="R41" s="35" t="str">
        <f ca="1">Names!V14</f>
        <v/>
      </c>
      <c r="S41" s="35" t="str">
        <f ca="1">Names!W14</f>
        <v/>
      </c>
      <c r="T41" s="35">
        <f ca="1">Names!X14</f>
        <v>810</v>
      </c>
      <c r="U41" s="35">
        <v>24</v>
      </c>
      <c r="V41" s="40">
        <v>0.95833333333333304</v>
      </c>
      <c r="W41" s="41">
        <f t="shared" si="5"/>
        <v>0</v>
      </c>
      <c r="Z41" s="42">
        <f t="shared" ca="1" si="2"/>
        <v>44779</v>
      </c>
      <c r="AA41" s="39">
        <f t="shared" ca="1" si="6"/>
        <v>44779.208333333336</v>
      </c>
    </row>
    <row r="42" spans="1:36" ht="15.75" thickBot="1" x14ac:dyDescent="0.3">
      <c r="A42" s="450" t="str">
        <f ca="1">IF(B42="","N/A",CONCATENATE($A$37,'Site Setup'!B42," Line ", 'Site Setup'!C42))</f>
        <v>SLAM208 Line 18</v>
      </c>
      <c r="B42" s="350">
        <f t="shared" ca="1" si="8"/>
        <v>208</v>
      </c>
      <c r="C42" s="350">
        <f t="shared" ca="1" si="9"/>
        <v>18</v>
      </c>
      <c r="D42" s="451"/>
      <c r="E42" s="439" t="str">
        <f t="shared" ca="1" si="10"/>
        <v>SmartPac04</v>
      </c>
      <c r="F42" s="353">
        <f t="shared" ca="1" si="11"/>
        <v>804</v>
      </c>
      <c r="G42" s="191">
        <f t="shared" ca="1" si="12"/>
        <v>804</v>
      </c>
      <c r="H42" s="440" t="str">
        <f t="shared" ca="1" si="13"/>
        <v>SmartPac04</v>
      </c>
      <c r="I42" s="369"/>
      <c r="J42" s="145" t="str">
        <f>'SLAM REPORT'!A8</f>
        <v>SP00 Multi Read</v>
      </c>
      <c r="K42" s="354">
        <v>3.0999999999999999E-3</v>
      </c>
      <c r="L42" s="355">
        <f t="shared" si="7"/>
        <v>1.6429999999999999E-3</v>
      </c>
      <c r="M42" s="420"/>
      <c r="Q42" s="35" t="str">
        <f ca="1">Names!U15</f>
        <v/>
      </c>
      <c r="R42" s="35" t="str">
        <f ca="1">Names!V15</f>
        <v/>
      </c>
      <c r="S42" s="35" t="str">
        <f ca="1">Names!W15</f>
        <v/>
      </c>
      <c r="T42" s="35">
        <f ca="1">Names!X15</f>
        <v>811</v>
      </c>
    </row>
    <row r="43" spans="1:36" ht="15.75" thickBot="1" x14ac:dyDescent="0.3">
      <c r="A43" s="450" t="str">
        <f ca="1">IF(B43="","N/A",CONCATENATE($A$37,'Site Setup'!B43," Line ", 'Site Setup'!C43))</f>
        <v>SLAM209 Line 19</v>
      </c>
      <c r="B43" s="350">
        <f t="shared" ca="1" si="8"/>
        <v>209</v>
      </c>
      <c r="C43" s="350">
        <f t="shared" ca="1" si="9"/>
        <v>19</v>
      </c>
      <c r="D43" s="451"/>
      <c r="E43" s="439" t="str">
        <f t="shared" ca="1" si="10"/>
        <v>SmartPac05</v>
      </c>
      <c r="F43" s="353">
        <f t="shared" ca="1" si="11"/>
        <v>805</v>
      </c>
      <c r="G43" s="191">
        <f t="shared" ca="1" si="12"/>
        <v>805</v>
      </c>
      <c r="H43" s="440" t="str">
        <f t="shared" ca="1" si="13"/>
        <v>SmartPac05</v>
      </c>
      <c r="I43" s="369"/>
      <c r="J43" s="5" t="s">
        <v>12</v>
      </c>
      <c r="K43" s="358">
        <f>SUM(K38:K42)</f>
        <v>1.5299999999999999E-2</v>
      </c>
      <c r="L43" s="355">
        <f t="shared" si="7"/>
        <v>8.1089999999999999E-3</v>
      </c>
      <c r="M43" s="420"/>
      <c r="Q43" s="35" t="str">
        <f ca="1">Names!U16</f>
        <v/>
      </c>
      <c r="R43" s="35" t="str">
        <f ca="1">Names!V16</f>
        <v/>
      </c>
      <c r="S43" s="35" t="str">
        <f ca="1">Names!W16</f>
        <v/>
      </c>
      <c r="T43" s="35">
        <f ca="1">Names!X16</f>
        <v>812</v>
      </c>
    </row>
    <row r="44" spans="1:36" ht="15.75" thickBot="1" x14ac:dyDescent="0.3">
      <c r="A44" s="450" t="str">
        <f ca="1">IF(B44="","N/A",CONCATENATE($A$37,'Site Setup'!B44," Line ", 'Site Setup'!C44))</f>
        <v>SLAM210 Line 20</v>
      </c>
      <c r="B44" s="350">
        <f t="shared" ca="1" si="8"/>
        <v>210</v>
      </c>
      <c r="C44" s="350">
        <f t="shared" ca="1" si="9"/>
        <v>20</v>
      </c>
      <c r="D44" s="451"/>
      <c r="E44" s="439" t="str">
        <f t="shared" ca="1" si="10"/>
        <v>SmartPac06</v>
      </c>
      <c r="F44" s="353">
        <f t="shared" ca="1" si="11"/>
        <v>806</v>
      </c>
      <c r="G44" s="191">
        <f t="shared" ca="1" si="12"/>
        <v>806</v>
      </c>
      <c r="H44" s="440" t="str">
        <f t="shared" ca="1" si="13"/>
        <v>SmartPac06</v>
      </c>
      <c r="I44" s="369"/>
      <c r="J44" s="369"/>
      <c r="K44" s="369"/>
      <c r="L44" s="369"/>
      <c r="M44" s="420"/>
      <c r="Q44" s="35" t="str">
        <f ca="1">Names!U17</f>
        <v/>
      </c>
      <c r="R44" s="35" t="str">
        <f ca="1">Names!V17</f>
        <v/>
      </c>
      <c r="S44" s="35" t="str">
        <f ca="1">Names!W17</f>
        <v/>
      </c>
      <c r="T44" s="35" t="str">
        <f ca="1">Names!X17</f>
        <v/>
      </c>
    </row>
    <row r="45" spans="1:36" ht="16.5" thickBot="1" x14ac:dyDescent="0.3">
      <c r="A45" s="450" t="str">
        <f ca="1">IF(B45="","N/A",CONCATENATE($A$37,'Site Setup'!B45," Line ", 'Site Setup'!C45))</f>
        <v>SLAM304 Line 24</v>
      </c>
      <c r="B45" s="350">
        <f t="shared" ca="1" si="8"/>
        <v>304</v>
      </c>
      <c r="C45" s="350">
        <f t="shared" ca="1" si="9"/>
        <v>24</v>
      </c>
      <c r="D45" s="451"/>
      <c r="E45" s="439" t="str">
        <f t="shared" ca="1" si="10"/>
        <v>SmartPac07</v>
      </c>
      <c r="F45" s="353">
        <f t="shared" ca="1" si="11"/>
        <v>807</v>
      </c>
      <c r="G45" s="191">
        <f t="shared" ca="1" si="12"/>
        <v>807</v>
      </c>
      <c r="H45" s="440" t="str">
        <f t="shared" ca="1" si="13"/>
        <v>SmartPac07</v>
      </c>
      <c r="I45" s="369"/>
      <c r="J45" s="237" t="s">
        <v>196</v>
      </c>
      <c r="K45" s="31" t="s">
        <v>13</v>
      </c>
      <c r="L45" s="6" t="s">
        <v>26</v>
      </c>
      <c r="M45" s="420"/>
      <c r="Q45" s="35" t="str">
        <f ca="1">Names!U18</f>
        <v/>
      </c>
      <c r="R45" s="35" t="str">
        <f ca="1">Names!V18</f>
        <v/>
      </c>
      <c r="S45" s="35" t="str">
        <f ca="1">Names!W18</f>
        <v/>
      </c>
      <c r="T45" s="35" t="str">
        <f ca="1">Names!X18</f>
        <v/>
      </c>
    </row>
    <row r="46" spans="1:36" x14ac:dyDescent="0.25">
      <c r="A46" s="450" t="str">
        <f ca="1">IF(B46="","N/A",CONCATENATE($A$37,'Site Setup'!B46," Line ", 'Site Setup'!C46))</f>
        <v>SLAM305 Line 25</v>
      </c>
      <c r="B46" s="350">
        <f t="shared" ca="1" si="8"/>
        <v>305</v>
      </c>
      <c r="C46" s="350">
        <f t="shared" ca="1" si="9"/>
        <v>25</v>
      </c>
      <c r="D46" s="451"/>
      <c r="E46" s="439" t="str">
        <f t="shared" ca="1" si="10"/>
        <v>SmartPac08</v>
      </c>
      <c r="F46" s="353">
        <f t="shared" ca="1" si="11"/>
        <v>808</v>
      </c>
      <c r="G46" s="191">
        <f t="shared" ca="1" si="12"/>
        <v>808</v>
      </c>
      <c r="H46" s="440" t="str">
        <f t="shared" ca="1" si="13"/>
        <v>SmartPac08</v>
      </c>
      <c r="I46" s="369"/>
      <c r="J46" s="157" t="str">
        <f>'Op Report'!A4</f>
        <v>MissingHazmatLabel</v>
      </c>
      <c r="K46" s="354">
        <v>5.0000000000000001E-4</v>
      </c>
      <c r="L46" s="355">
        <f t="shared" ref="L46:L49" si="14">K46*$B$13</f>
        <v>2.6500000000000004E-4</v>
      </c>
      <c r="M46" s="420"/>
      <c r="Q46" s="35" t="str">
        <f ca="1">Names!U19</f>
        <v/>
      </c>
      <c r="R46" s="35" t="str">
        <f ca="1">Names!V19</f>
        <v/>
      </c>
      <c r="S46" s="35" t="str">
        <f ca="1">Names!W19</f>
        <v/>
      </c>
      <c r="T46" s="35" t="str">
        <f ca="1">Names!X19</f>
        <v/>
      </c>
      <c r="W46" t="str">
        <f t="array" ref="W46:AJ48">TRANSPOSE(J45:L58)</f>
        <v>Op Goals</v>
      </c>
      <c r="X46" t="str">
        <v>MissingHazmatLabel</v>
      </c>
      <c r="Y46" t="str">
        <v>LargeBoxFail</v>
      </c>
      <c r="Z46" t="str">
        <v>WeightOutOfTolerance</v>
      </c>
      <c r="AA46" t="str">
        <v>StopToAppy</v>
      </c>
      <c r="AB46" t="str">
        <v>AutoFlushFailure</v>
      </c>
      <c r="AC46" t="str">
        <v>NoSorterAvailable</v>
      </c>
      <c r="AD46" t="str">
        <v>BufferzoneLostRetry</v>
      </c>
      <c r="AE46" t="str">
        <v>Apply1lostretry</v>
      </c>
      <c r="AF46" t="str">
        <v>Apply2lostretry</v>
      </c>
      <c r="AG46" t="str">
        <v>VerifyZoneLostRetry</v>
      </c>
      <c r="AH46" t="str">
        <v>KODivertFailed</v>
      </c>
      <c r="AI46" s="533" t="str">
        <v>Divert2Failed</v>
      </c>
      <c r="AJ46" t="str">
        <v>Other Failures</v>
      </c>
    </row>
    <row r="47" spans="1:36" x14ac:dyDescent="0.25">
      <c r="A47" s="450" t="str">
        <f ca="1">IF(B47="","N/A",CONCATENATE($A$37,'Site Setup'!B47," Line ", 'Site Setup'!C47))</f>
        <v>SLAM307 Line 27</v>
      </c>
      <c r="B47" s="350">
        <f t="shared" ca="1" si="8"/>
        <v>307</v>
      </c>
      <c r="C47" s="350">
        <f t="shared" ca="1" si="9"/>
        <v>27</v>
      </c>
      <c r="D47" s="451"/>
      <c r="E47" s="439" t="str">
        <f t="shared" ca="1" si="10"/>
        <v>SmartPac09</v>
      </c>
      <c r="F47" s="353">
        <f t="shared" ca="1" si="11"/>
        <v>809</v>
      </c>
      <c r="G47" s="191">
        <f t="shared" ca="1" si="12"/>
        <v>809</v>
      </c>
      <c r="H47" s="440" t="str">
        <f t="shared" ca="1" si="13"/>
        <v>SmartPac09</v>
      </c>
      <c r="I47" s="369"/>
      <c r="J47" s="142" t="str">
        <f>'Op Report'!A5</f>
        <v>LargeBoxFail</v>
      </c>
      <c r="K47" s="354">
        <v>4.0000000000000002E-4</v>
      </c>
      <c r="L47" s="355">
        <f t="shared" si="14"/>
        <v>2.1200000000000003E-4</v>
      </c>
      <c r="M47" s="420"/>
      <c r="Q47" s="35" t="str">
        <f ca="1">Names!U20</f>
        <v/>
      </c>
      <c r="R47" s="35" t="str">
        <f ca="1">Names!V20</f>
        <v/>
      </c>
      <c r="S47" s="35" t="str">
        <f ca="1">Names!W20</f>
        <v/>
      </c>
      <c r="T47" s="35" t="str">
        <f ca="1">Names!X20</f>
        <v/>
      </c>
      <c r="W47" t="str">
        <v>Goal</v>
      </c>
      <c r="X47">
        <v>5.0000000000000001E-4</v>
      </c>
      <c r="Y47">
        <v>4.0000000000000002E-4</v>
      </c>
      <c r="Z47">
        <v>9.4999999999999998E-3</v>
      </c>
      <c r="AA47">
        <v>0.06</v>
      </c>
      <c r="AB47">
        <v>2.0000000000000001E-4</v>
      </c>
      <c r="AC47">
        <v>1E-3</v>
      </c>
      <c r="AD47">
        <v>2.0000000000000001E-4</v>
      </c>
      <c r="AE47">
        <v>2.0000000000000001E-4</v>
      </c>
      <c r="AF47">
        <v>2.0000000000000001E-4</v>
      </c>
      <c r="AG47">
        <v>2.9999999999999997E-4</v>
      </c>
      <c r="AH47" s="22">
        <v>2.9999999999999997E-4</v>
      </c>
      <c r="AI47" s="533">
        <v>2.9999999999999997E-4</v>
      </c>
      <c r="AJ47" s="266">
        <v>2.0000000000000001E-4</v>
      </c>
    </row>
    <row r="48" spans="1:36" ht="15.75" thickBot="1" x14ac:dyDescent="0.3">
      <c r="A48" s="450" t="str">
        <f ca="1">IF(B48="","N/A",CONCATENATE($A$37,'Site Setup'!B48," Line ", 'Site Setup'!C48))</f>
        <v>N/A</v>
      </c>
      <c r="B48" s="350" t="str">
        <f t="shared" ca="1" si="8"/>
        <v/>
      </c>
      <c r="C48" s="350" t="str">
        <f t="shared" ca="1" si="9"/>
        <v/>
      </c>
      <c r="D48" s="451"/>
      <c r="E48" s="439" t="str">
        <f t="shared" ca="1" si="10"/>
        <v>SmartPac10</v>
      </c>
      <c r="F48" s="353">
        <f t="shared" ca="1" si="11"/>
        <v>810</v>
      </c>
      <c r="G48" s="191">
        <f t="shared" ca="1" si="12"/>
        <v>810</v>
      </c>
      <c r="H48" s="440" t="str">
        <f t="shared" ca="1" si="13"/>
        <v>SmartPac10</v>
      </c>
      <c r="I48" s="369"/>
      <c r="J48" s="143" t="str">
        <f>'Op Report'!A6</f>
        <v>WeightOutOfTolerance</v>
      </c>
      <c r="K48" s="354">
        <v>9.4999999999999998E-3</v>
      </c>
      <c r="L48" s="355">
        <f t="shared" si="14"/>
        <v>5.0350000000000004E-3</v>
      </c>
      <c r="M48" s="420"/>
      <c r="Q48" s="35" t="str">
        <f ca="1">Names!U21</f>
        <v/>
      </c>
      <c r="R48" s="35" t="str">
        <f ca="1">Names!V21</f>
        <v/>
      </c>
      <c r="S48" s="35" t="str">
        <f ca="1">Names!W21</f>
        <v/>
      </c>
      <c r="T48" s="35" t="str">
        <f ca="1">Names!X21</f>
        <v/>
      </c>
      <c r="W48" t="str">
        <v>Upper</v>
      </c>
      <c r="X48">
        <v>2.6500000000000004E-4</v>
      </c>
      <c r="Y48">
        <v>2.1200000000000003E-4</v>
      </c>
      <c r="Z48">
        <v>5.0350000000000004E-3</v>
      </c>
      <c r="AA48">
        <v>3.1800000000000002E-2</v>
      </c>
      <c r="AB48">
        <v>1.0600000000000002E-4</v>
      </c>
      <c r="AC48">
        <v>5.3000000000000009E-4</v>
      </c>
      <c r="AD48">
        <v>1.0600000000000002E-4</v>
      </c>
      <c r="AE48">
        <v>1.0600000000000002E-4</v>
      </c>
      <c r="AF48">
        <v>1.0600000000000002E-4</v>
      </c>
      <c r="AG48">
        <v>1.5899999999999999E-4</v>
      </c>
      <c r="AH48" s="22">
        <v>1.5899999999999999E-4</v>
      </c>
      <c r="AI48" s="533">
        <v>1.5899999999999999E-4</v>
      </c>
      <c r="AJ48" s="266">
        <v>1.0600000000000002E-4</v>
      </c>
    </row>
    <row r="49" spans="1:33" ht="15.75" thickBot="1" x14ac:dyDescent="0.3">
      <c r="A49" s="450" t="str">
        <f ca="1">IF(B49="","N/A",CONCATENATE($A$37,'Site Setup'!B49," Line ", 'Site Setup'!C49))</f>
        <v>N/A</v>
      </c>
      <c r="B49" s="350" t="str">
        <f t="shared" ca="1" si="8"/>
        <v/>
      </c>
      <c r="C49" s="350" t="str">
        <f t="shared" ca="1" si="9"/>
        <v/>
      </c>
      <c r="D49" s="451"/>
      <c r="E49" s="439" t="str">
        <f t="shared" ca="1" si="10"/>
        <v>SmartPac11</v>
      </c>
      <c r="F49" s="353">
        <f t="shared" ca="1" si="11"/>
        <v>811</v>
      </c>
      <c r="G49" s="191">
        <f t="shared" ca="1" si="12"/>
        <v>811</v>
      </c>
      <c r="H49" s="440" t="str">
        <f t="shared" ca="1" si="13"/>
        <v>SmartPac11</v>
      </c>
      <c r="I49" s="369"/>
      <c r="J49" s="216" t="str">
        <f>'Op Report'!A7</f>
        <v>StopToAppy</v>
      </c>
      <c r="K49" s="354">
        <v>0.06</v>
      </c>
      <c r="L49" s="355">
        <f t="shared" si="14"/>
        <v>3.1800000000000002E-2</v>
      </c>
      <c r="M49" s="420"/>
      <c r="Q49" s="35" t="str">
        <f ca="1">Names!U22</f>
        <v/>
      </c>
      <c r="R49" s="35" t="str">
        <f ca="1">Names!V22</f>
        <v/>
      </c>
      <c r="S49" s="35" t="str">
        <f ca="1">Names!W22</f>
        <v/>
      </c>
      <c r="T49" s="35" t="str">
        <f ca="1">Names!X22</f>
        <v/>
      </c>
    </row>
    <row r="50" spans="1:33" x14ac:dyDescent="0.25">
      <c r="A50" s="450" t="str">
        <f ca="1">IF(B50="","N/A",CONCATENATE($A$37,'Site Setup'!B50," Line ", 'Site Setup'!C50))</f>
        <v>N/A</v>
      </c>
      <c r="B50" s="350" t="str">
        <f t="shared" ca="1" si="8"/>
        <v/>
      </c>
      <c r="C50" s="350" t="str">
        <f t="shared" ca="1" si="9"/>
        <v/>
      </c>
      <c r="D50" s="451"/>
      <c r="E50" s="439" t="str">
        <f t="shared" ca="1" si="10"/>
        <v>SmartPac12</v>
      </c>
      <c r="F50" s="353">
        <f t="shared" ca="1" si="11"/>
        <v>812</v>
      </c>
      <c r="G50" s="191">
        <f t="shared" ca="1" si="12"/>
        <v>812</v>
      </c>
      <c r="H50" s="440" t="str">
        <f t="shared" ca="1" si="13"/>
        <v>SmartPac12</v>
      </c>
      <c r="I50" s="369"/>
      <c r="J50" s="144" t="str">
        <f>'Op Report'!A8</f>
        <v>AutoFlushFailure</v>
      </c>
      <c r="K50" s="354">
        <v>2.0000000000000001E-4</v>
      </c>
      <c r="L50" s="355">
        <f t="shared" ref="L50:L58" si="15">K50*$B$13</f>
        <v>1.0600000000000002E-4</v>
      </c>
      <c r="M50" s="420"/>
      <c r="Q50" s="35" t="str">
        <f ca="1">Names!U23</f>
        <v/>
      </c>
      <c r="R50" s="35" t="str">
        <f ca="1">Names!V23</f>
        <v/>
      </c>
      <c r="S50" s="35" t="str">
        <f ca="1">Names!W23</f>
        <v/>
      </c>
      <c r="T50" s="35" t="str">
        <f ca="1">Names!X23</f>
        <v/>
      </c>
      <c r="W50"/>
      <c r="X50"/>
      <c r="Y50"/>
      <c r="Z50"/>
      <c r="AA50"/>
      <c r="AB50"/>
    </row>
    <row r="51" spans="1:33" s="22" customFormat="1" x14ac:dyDescent="0.25">
      <c r="A51" s="450" t="str">
        <f ca="1">IF(B51="","N/A",CONCATENATE($A$37,'Site Setup'!B51," Line ", 'Site Setup'!C51))</f>
        <v>N/A</v>
      </c>
      <c r="B51" s="350" t="str">
        <f t="shared" ref="B51" ca="1" si="16">INDEX($Q$32:$T$51,MATCH(C51,$R$32:$R$51,0),$S$30)</f>
        <v/>
      </c>
      <c r="C51" s="350" t="str">
        <f t="shared" ref="C51" ca="1" si="17">R44</f>
        <v/>
      </c>
      <c r="D51" s="451"/>
      <c r="E51" s="439" t="str">
        <f t="shared" ca="1" si="10"/>
        <v>N/A</v>
      </c>
      <c r="F51" s="353" t="str">
        <f t="shared" ca="1" si="11"/>
        <v/>
      </c>
      <c r="G51" s="191" t="str">
        <f t="shared" ca="1" si="12"/>
        <v/>
      </c>
      <c r="H51" s="440" t="str">
        <f t="shared" ca="1" si="13"/>
        <v>N/A</v>
      </c>
      <c r="I51" s="369"/>
      <c r="J51" s="548" t="str">
        <f>'Op Report'!A9</f>
        <v>NoSorterAvailable</v>
      </c>
      <c r="K51" s="354">
        <v>1E-3</v>
      </c>
      <c r="L51" s="355">
        <f t="shared" si="15"/>
        <v>5.3000000000000009E-4</v>
      </c>
      <c r="M51" s="420"/>
      <c r="N51" s="35"/>
      <c r="O51" s="35"/>
      <c r="P51" s="35"/>
      <c r="Q51" s="35" t="str">
        <f ca="1">Names!U24</f>
        <v/>
      </c>
      <c r="R51" s="35" t="str">
        <f ca="1">Names!V24</f>
        <v/>
      </c>
      <c r="S51" s="35" t="str">
        <f ca="1">Names!W24</f>
        <v/>
      </c>
      <c r="T51" s="35" t="str">
        <f ca="1">Names!X24</f>
        <v/>
      </c>
      <c r="U51" s="35"/>
      <c r="V51" s="35"/>
      <c r="W51"/>
      <c r="X51"/>
      <c r="Y51"/>
      <c r="Z51" s="35"/>
      <c r="AA51" s="35"/>
      <c r="AB51" s="35"/>
      <c r="AC51"/>
      <c r="AD51" s="35"/>
      <c r="AE51"/>
      <c r="AF51"/>
      <c r="AG51"/>
    </row>
    <row r="52" spans="1:33" x14ac:dyDescent="0.25">
      <c r="A52" s="450" t="str">
        <f ca="1">IF(B52="","N/A",CONCATENATE($A$37,'Site Setup'!B52," Line ", 'Site Setup'!C52))</f>
        <v>N/A</v>
      </c>
      <c r="B52" s="350" t="str">
        <f t="shared" ca="1" si="8"/>
        <v/>
      </c>
      <c r="C52" s="350" t="str">
        <f t="shared" ca="1" si="9"/>
        <v/>
      </c>
      <c r="D52" s="451"/>
      <c r="E52" s="439" t="str">
        <f t="shared" ca="1" si="10"/>
        <v>N/A</v>
      </c>
      <c r="F52" s="353" t="str">
        <f t="shared" ca="1" si="11"/>
        <v/>
      </c>
      <c r="G52" s="191" t="str">
        <f t="shared" ca="1" si="12"/>
        <v/>
      </c>
      <c r="H52" s="440" t="str">
        <f t="shared" ca="1" si="13"/>
        <v>N/A</v>
      </c>
      <c r="I52" s="369"/>
      <c r="J52" s="157" t="str">
        <f>'Op Report'!E4</f>
        <v>BufferzoneLostRetry</v>
      </c>
      <c r="K52" s="354">
        <v>2.0000000000000001E-4</v>
      </c>
      <c r="L52" s="355">
        <f t="shared" si="15"/>
        <v>1.0600000000000002E-4</v>
      </c>
      <c r="M52" s="420"/>
      <c r="W52"/>
      <c r="X52"/>
      <c r="Y52"/>
      <c r="Z52"/>
      <c r="AA52" s="22"/>
      <c r="AB52" s="22"/>
      <c r="AD52" s="22"/>
    </row>
    <row r="53" spans="1:33" x14ac:dyDescent="0.25">
      <c r="A53" s="450" t="str">
        <f ca="1">IF(B53="","N/A",CONCATENATE($A$37,'Site Setup'!B53," Line ", 'Site Setup'!C53))</f>
        <v>N/A</v>
      </c>
      <c r="B53" s="350" t="str">
        <f t="shared" ca="1" si="8"/>
        <v/>
      </c>
      <c r="C53" s="350" t="str">
        <f t="shared" ca="1" si="9"/>
        <v/>
      </c>
      <c r="D53" s="451"/>
      <c r="E53" s="439" t="str">
        <f t="shared" ca="1" si="10"/>
        <v>N/A</v>
      </c>
      <c r="F53" s="353" t="str">
        <f t="shared" ca="1" si="11"/>
        <v/>
      </c>
      <c r="G53" s="191" t="str">
        <f t="shared" ca="1" si="12"/>
        <v/>
      </c>
      <c r="H53" s="440" t="str">
        <f t="shared" ca="1" si="13"/>
        <v>N/A</v>
      </c>
      <c r="I53" s="369"/>
      <c r="J53" s="142" t="str">
        <f>'Op Report'!E5</f>
        <v>Apply1lostretry</v>
      </c>
      <c r="K53" s="354">
        <v>2.0000000000000001E-4</v>
      </c>
      <c r="L53" s="355">
        <f t="shared" si="15"/>
        <v>1.0600000000000002E-4</v>
      </c>
      <c r="M53" s="420"/>
      <c r="AD53" s="35"/>
    </row>
    <row r="54" spans="1:33" x14ac:dyDescent="0.25">
      <c r="A54" s="450" t="str">
        <f ca="1">IF(B54="","N/A",CONCATENATE($A$37,'Site Setup'!B54," Line ", 'Site Setup'!C54))</f>
        <v>N/A</v>
      </c>
      <c r="B54" s="350" t="str">
        <f t="shared" ca="1" si="8"/>
        <v/>
      </c>
      <c r="C54" s="350" t="str">
        <f t="shared" ca="1" si="9"/>
        <v/>
      </c>
      <c r="D54" s="451"/>
      <c r="E54" s="439" t="str">
        <f t="shared" ca="1" si="10"/>
        <v>N/A</v>
      </c>
      <c r="F54" s="353" t="str">
        <f t="shared" ca="1" si="11"/>
        <v/>
      </c>
      <c r="G54" s="191" t="str">
        <f t="shared" ca="1" si="12"/>
        <v/>
      </c>
      <c r="H54" s="440" t="str">
        <f t="shared" ca="1" si="13"/>
        <v>N/A</v>
      </c>
      <c r="I54" s="369"/>
      <c r="J54" s="143" t="str">
        <f>'Op Report'!E6</f>
        <v>Apply2lostretry</v>
      </c>
      <c r="K54" s="354">
        <v>2.0000000000000001E-4</v>
      </c>
      <c r="L54" s="355">
        <f t="shared" si="15"/>
        <v>1.0600000000000002E-4</v>
      </c>
      <c r="M54" s="420"/>
      <c r="AD54" s="35"/>
    </row>
    <row r="55" spans="1:33" x14ac:dyDescent="0.25">
      <c r="A55" s="450" t="str">
        <f ca="1">IF(B55="","N/A",CONCATENATE($A$37,'Site Setup'!B55," Line ", 'Site Setup'!C55))</f>
        <v>N/A</v>
      </c>
      <c r="B55" s="350" t="str">
        <f t="shared" ca="1" si="8"/>
        <v/>
      </c>
      <c r="C55" s="350" t="str">
        <f t="shared" ca="1" si="9"/>
        <v/>
      </c>
      <c r="D55" s="451"/>
      <c r="E55" s="439" t="str">
        <f t="shared" ca="1" si="10"/>
        <v>N/A</v>
      </c>
      <c r="F55" s="353" t="str">
        <f t="shared" ca="1" si="11"/>
        <v/>
      </c>
      <c r="G55" s="191" t="str">
        <f t="shared" ca="1" si="12"/>
        <v/>
      </c>
      <c r="H55" s="440" t="str">
        <f t="shared" ca="1" si="13"/>
        <v>N/A</v>
      </c>
      <c r="I55" s="369"/>
      <c r="J55" s="144" t="str">
        <f>'Op Report'!E7</f>
        <v>VerifyZoneLostRetry</v>
      </c>
      <c r="K55" s="354">
        <v>2.9999999999999997E-4</v>
      </c>
      <c r="L55" s="355">
        <f t="shared" si="15"/>
        <v>1.5899999999999999E-4</v>
      </c>
      <c r="M55" s="420"/>
      <c r="Q55"/>
      <c r="R55"/>
      <c r="S55"/>
      <c r="U55" s="22"/>
      <c r="V55" s="22"/>
      <c r="AD55" s="35"/>
    </row>
    <row r="56" spans="1:33" ht="15.75" thickBot="1" x14ac:dyDescent="0.3">
      <c r="A56" s="450" t="str">
        <f ca="1">IF(B56="","N/A",CONCATENATE($A$37,'Site Setup'!B56," Line ", 'Site Setup'!C56))</f>
        <v>N/A</v>
      </c>
      <c r="B56" s="350" t="str">
        <f t="shared" ca="1" si="8"/>
        <v/>
      </c>
      <c r="C56" s="350" t="str">
        <f t="shared" ca="1" si="9"/>
        <v/>
      </c>
      <c r="D56" s="451"/>
      <c r="E56" s="439" t="str">
        <f t="shared" ca="1" si="10"/>
        <v>N/A</v>
      </c>
      <c r="F56" s="353" t="str">
        <f t="shared" ca="1" si="11"/>
        <v/>
      </c>
      <c r="G56" s="191" t="str">
        <f t="shared" ca="1" si="12"/>
        <v/>
      </c>
      <c r="H56" s="440" t="str">
        <f t="shared" ca="1" si="13"/>
        <v>N/A</v>
      </c>
      <c r="I56" s="369"/>
      <c r="J56" s="227" t="str">
        <f>'Op Report'!E8</f>
        <v>KODivertFailed</v>
      </c>
      <c r="K56" s="356">
        <v>2.9999999999999997E-4</v>
      </c>
      <c r="L56" s="357">
        <f t="shared" si="15"/>
        <v>1.5899999999999999E-4</v>
      </c>
      <c r="M56" s="420"/>
      <c r="Q56"/>
      <c r="R56" s="22"/>
      <c r="S56" s="22"/>
      <c r="T56" s="22"/>
      <c r="U56" s="22"/>
      <c r="V56" s="22"/>
      <c r="W56" s="22"/>
    </row>
    <row r="57" spans="1:33" ht="15.75" thickBot="1" x14ac:dyDescent="0.3">
      <c r="A57" s="450" t="str">
        <f ca="1">IF(B57="","N/A",CONCATENATE($A$37,'Site Setup'!B57," Line ", 'Site Setup'!C57))</f>
        <v>N/A</v>
      </c>
      <c r="B57" s="350" t="str">
        <f t="shared" ca="1" si="8"/>
        <v/>
      </c>
      <c r="C57" s="350" t="str">
        <f t="shared" ca="1" si="9"/>
        <v/>
      </c>
      <c r="D57" s="451"/>
      <c r="E57" s="439" t="str">
        <f t="shared" ca="1" si="10"/>
        <v>N/A</v>
      </c>
      <c r="F57" s="353" t="str">
        <f t="shared" ca="1" si="11"/>
        <v/>
      </c>
      <c r="G57" s="191" t="str">
        <f t="shared" ca="1" si="12"/>
        <v/>
      </c>
      <c r="H57" s="440" t="str">
        <f t="shared" ca="1" si="13"/>
        <v>N/A</v>
      </c>
      <c r="I57" s="369"/>
      <c r="J57" s="216" t="str">
        <f>'Op Report'!E9</f>
        <v>Divert2Failed</v>
      </c>
      <c r="K57" s="356">
        <v>2.9999999999999997E-4</v>
      </c>
      <c r="L57" s="357">
        <f t="shared" si="15"/>
        <v>1.5899999999999999E-4</v>
      </c>
      <c r="M57" s="420"/>
      <c r="Q57"/>
      <c r="R57" s="22"/>
      <c r="S57" s="22"/>
      <c r="T57" s="22"/>
      <c r="U57" s="22"/>
      <c r="V57" s="22"/>
      <c r="W57" s="22"/>
      <c r="AC57" s="22"/>
    </row>
    <row r="58" spans="1:33" ht="15.75" thickBot="1" x14ac:dyDescent="0.3">
      <c r="A58" s="452" t="str">
        <f ca="1">IF(B58="","N/A",CONCATENATE($A$37,'Site Setup'!B58," Line ", 'Site Setup'!C58))</f>
        <v>N/A</v>
      </c>
      <c r="B58" s="453" t="str">
        <f t="shared" ca="1" si="8"/>
        <v/>
      </c>
      <c r="C58" s="453" t="str">
        <f t="shared" ca="1" si="9"/>
        <v/>
      </c>
      <c r="D58" s="454"/>
      <c r="E58" s="441" t="str">
        <f t="shared" ca="1" si="10"/>
        <v>N/A</v>
      </c>
      <c r="F58" s="442" t="str">
        <f t="shared" ca="1" si="11"/>
        <v/>
      </c>
      <c r="G58" s="443" t="str">
        <f t="shared" ca="1" si="12"/>
        <v/>
      </c>
      <c r="H58" s="444" t="str">
        <f t="shared" ca="1" si="13"/>
        <v>N/A</v>
      </c>
      <c r="I58" s="369"/>
      <c r="J58" s="265" t="s">
        <v>287</v>
      </c>
      <c r="K58" s="356">
        <v>2.0000000000000001E-4</v>
      </c>
      <c r="L58" s="357">
        <f t="shared" si="15"/>
        <v>1.0600000000000002E-4</v>
      </c>
      <c r="M58" s="420"/>
      <c r="Q58"/>
      <c r="R58" s="22"/>
      <c r="S58" s="22"/>
      <c r="T58" s="22"/>
      <c r="U58" s="22"/>
      <c r="V58" s="22"/>
      <c r="W58" s="22"/>
      <c r="AC58" s="22"/>
    </row>
    <row r="59" spans="1:33" ht="15.75" thickBot="1" x14ac:dyDescent="0.3">
      <c r="A59" s="627" t="str">
        <f>"Currently Limited To 20 SLAM and Smartpac Lines. If you have more, then contact: "&amp;F4</f>
        <v>Currently Limited To 20 SLAM and Smartpac Lines. If you have more, then contact: slam-ko-report-admin@amazon.com</v>
      </c>
      <c r="B59" s="628"/>
      <c r="C59" s="628"/>
      <c r="D59" s="628"/>
      <c r="E59" s="628"/>
      <c r="F59" s="628"/>
      <c r="G59" s="628"/>
      <c r="H59" s="628"/>
      <c r="I59" s="369"/>
      <c r="J59" s="116"/>
      <c r="K59" s="116"/>
      <c r="L59" s="116"/>
      <c r="M59" s="420"/>
      <c r="Q59"/>
      <c r="R59" s="22"/>
      <c r="S59" s="22"/>
      <c r="T59" s="22"/>
      <c r="U59" s="22"/>
      <c r="V59" s="22"/>
      <c r="W59" s="22"/>
      <c r="AC59" s="22"/>
    </row>
    <row r="60" spans="1:33" ht="16.5" thickBot="1" x14ac:dyDescent="0.3">
      <c r="A60" s="426"/>
      <c r="B60" s="369"/>
      <c r="C60" s="369"/>
      <c r="D60" s="369"/>
      <c r="E60" s="369"/>
      <c r="F60" s="369"/>
      <c r="G60" s="369"/>
      <c r="H60" s="369"/>
      <c r="I60" s="369"/>
      <c r="J60" s="164" t="s">
        <v>111</v>
      </c>
      <c r="K60" s="31" t="s">
        <v>13</v>
      </c>
      <c r="L60" s="6" t="s">
        <v>26</v>
      </c>
      <c r="M60" s="420"/>
      <c r="Q60"/>
      <c r="R60" s="22"/>
      <c r="S60" s="22"/>
      <c r="T60" s="22"/>
      <c r="U60" s="22"/>
      <c r="V60" s="22"/>
      <c r="W60" s="22"/>
      <c r="AC60" s="22"/>
    </row>
    <row r="61" spans="1:33" ht="15.75" thickBot="1" x14ac:dyDescent="0.3">
      <c r="A61" s="426"/>
      <c r="B61" s="369"/>
      <c r="C61" s="369"/>
      <c r="D61" s="369"/>
      <c r="E61" s="369"/>
      <c r="F61" s="369"/>
      <c r="G61" s="369"/>
      <c r="H61" s="369"/>
      <c r="I61" s="369"/>
      <c r="J61" s="157" t="str">
        <f>'SLAM REPORT'!A4</f>
        <v>Bad Verify Scan</v>
      </c>
      <c r="K61" s="356">
        <v>3.5999999999999999E-3</v>
      </c>
      <c r="L61" s="357">
        <f>K61*$B$13</f>
        <v>1.908E-3</v>
      </c>
      <c r="M61" s="420"/>
      <c r="Q61"/>
      <c r="R61" s="22"/>
      <c r="S61" s="22"/>
      <c r="T61" s="22"/>
      <c r="U61" s="22"/>
      <c r="V61" s="22"/>
      <c r="W61" s="22"/>
      <c r="AC61" s="22"/>
    </row>
    <row r="62" spans="1:33" ht="15.75" thickBot="1" x14ac:dyDescent="0.3">
      <c r="A62" s="426"/>
      <c r="B62" s="369"/>
      <c r="C62" s="369"/>
      <c r="D62" s="369"/>
      <c r="E62" s="369"/>
      <c r="F62" s="369"/>
      <c r="G62" s="369"/>
      <c r="H62" s="369"/>
      <c r="I62" s="369"/>
      <c r="J62" s="116"/>
      <c r="K62" s="116"/>
      <c r="L62" s="116"/>
      <c r="M62" s="420"/>
      <c r="Q62"/>
      <c r="R62" s="22"/>
      <c r="S62" s="22"/>
      <c r="T62" s="22"/>
      <c r="U62" s="22"/>
      <c r="V62" s="22"/>
      <c r="W62" s="22"/>
      <c r="AC62" s="22"/>
    </row>
    <row r="63" spans="1:33" ht="16.5" thickBot="1" x14ac:dyDescent="0.3">
      <c r="A63" s="426"/>
      <c r="B63" s="369"/>
      <c r="C63" s="369"/>
      <c r="D63" s="369"/>
      <c r="E63" s="369"/>
      <c r="F63" s="369"/>
      <c r="G63" s="369"/>
      <c r="H63" s="369"/>
      <c r="I63" s="369"/>
      <c r="J63" s="342" t="s">
        <v>470</v>
      </c>
      <c r="K63" s="31" t="s">
        <v>13</v>
      </c>
      <c r="L63" s="6" t="s">
        <v>26</v>
      </c>
      <c r="M63" s="420"/>
      <c r="Q63"/>
      <c r="R63" s="22"/>
      <c r="S63" s="22"/>
      <c r="T63" s="22"/>
      <c r="U63" s="22"/>
      <c r="V63" s="22"/>
      <c r="W63" s="22"/>
      <c r="AC63" s="22"/>
    </row>
    <row r="64" spans="1:33" ht="15.75" thickBot="1" x14ac:dyDescent="0.3">
      <c r="A64" s="426"/>
      <c r="B64" s="369"/>
      <c r="C64" s="369"/>
      <c r="D64" s="369"/>
      <c r="E64" s="369"/>
      <c r="F64" s="369"/>
      <c r="G64" s="369"/>
      <c r="H64" s="369"/>
      <c r="I64" s="369"/>
      <c r="J64" s="265" t="s">
        <v>287</v>
      </c>
      <c r="K64" s="356">
        <v>2.0000000000000001E-4</v>
      </c>
      <c r="L64" s="357">
        <f>K64*$B$13</f>
        <v>1.0600000000000002E-4</v>
      </c>
      <c r="M64" s="420"/>
      <c r="Q64"/>
      <c r="R64" s="22"/>
      <c r="S64" s="22"/>
      <c r="T64" s="22"/>
      <c r="U64" s="22"/>
      <c r="V64" s="22"/>
      <c r="W64" s="22"/>
      <c r="AC64" s="22"/>
    </row>
    <row r="65" spans="1:29" ht="15.75" thickBot="1" x14ac:dyDescent="0.3">
      <c r="A65" s="432"/>
      <c r="B65" s="433"/>
      <c r="C65" s="433"/>
      <c r="D65" s="433"/>
      <c r="E65" s="433"/>
      <c r="F65" s="433"/>
      <c r="G65" s="433"/>
      <c r="H65" s="433"/>
      <c r="I65" s="433"/>
      <c r="J65" s="433"/>
      <c r="K65" s="433"/>
      <c r="L65" s="433"/>
      <c r="M65" s="434"/>
      <c r="Q65"/>
      <c r="R65" s="22"/>
      <c r="S65" s="22"/>
      <c r="T65" s="22"/>
      <c r="U65" s="22"/>
      <c r="V65" s="22"/>
      <c r="W65" s="22"/>
      <c r="AC65" s="22"/>
    </row>
    <row r="66" spans="1:29" x14ac:dyDescent="0.25">
      <c r="M66" s="368"/>
      <c r="Q66"/>
      <c r="R66" s="22"/>
      <c r="S66" s="22"/>
      <c r="T66" s="22"/>
      <c r="U66" s="22"/>
      <c r="V66" s="22"/>
      <c r="W66" s="22"/>
      <c r="AC66" s="22"/>
    </row>
    <row r="67" spans="1:29" x14ac:dyDescent="0.25">
      <c r="Q67"/>
      <c r="R67" s="22"/>
      <c r="S67" s="22"/>
      <c r="T67" s="22"/>
      <c r="U67" s="22"/>
      <c r="V67" s="22"/>
      <c r="W67" s="22"/>
      <c r="AC67" s="22"/>
    </row>
    <row r="68" spans="1:29" x14ac:dyDescent="0.25">
      <c r="Q68"/>
      <c r="R68" s="22"/>
      <c r="S68" s="22"/>
      <c r="T68" s="22"/>
      <c r="U68" s="22"/>
      <c r="V68" s="22"/>
      <c r="W68" s="22"/>
      <c r="AC68" s="22"/>
    </row>
    <row r="69" spans="1:29" x14ac:dyDescent="0.25">
      <c r="Q69"/>
      <c r="R69" s="22"/>
      <c r="S69" s="22"/>
      <c r="T69" s="22"/>
      <c r="U69" s="22"/>
      <c r="V69" s="22"/>
      <c r="W69" s="22"/>
      <c r="AC69" s="22"/>
    </row>
    <row r="70" spans="1:29" x14ac:dyDescent="0.25">
      <c r="Q70"/>
      <c r="R70" s="22"/>
      <c r="S70" s="22"/>
      <c r="T70" s="22"/>
      <c r="U70" s="22"/>
      <c r="V70" s="22"/>
      <c r="W70" s="22"/>
      <c r="AC70" s="22"/>
    </row>
    <row r="71" spans="1:29" x14ac:dyDescent="0.25">
      <c r="Q71"/>
      <c r="R71" s="22"/>
      <c r="S71" s="22"/>
      <c r="T71" s="22"/>
      <c r="U71" s="22"/>
      <c r="V71" s="22"/>
      <c r="W71" s="22"/>
      <c r="AC71" s="22"/>
    </row>
    <row r="72" spans="1:29" x14ac:dyDescent="0.25">
      <c r="Q72"/>
      <c r="R72" s="22"/>
      <c r="S72" s="22"/>
      <c r="T72" s="22"/>
      <c r="U72" s="22"/>
      <c r="V72" s="22"/>
      <c r="W72" s="22"/>
      <c r="AC72" s="22"/>
    </row>
    <row r="73" spans="1:29" x14ac:dyDescent="0.25">
      <c r="Q73"/>
      <c r="R73" s="22"/>
      <c r="S73" s="22"/>
      <c r="T73" s="22"/>
      <c r="U73" s="22"/>
      <c r="V73" s="22"/>
      <c r="W73" s="22"/>
      <c r="AC73" s="22"/>
    </row>
    <row r="74" spans="1:29" x14ac:dyDescent="0.25">
      <c r="Q74"/>
      <c r="R74" s="22"/>
      <c r="S74" s="22"/>
      <c r="T74" s="22"/>
      <c r="U74" s="22"/>
      <c r="V74" s="22"/>
      <c r="W74" s="22"/>
      <c r="AC74" s="22"/>
    </row>
    <row r="75" spans="1:29" x14ac:dyDescent="0.25">
      <c r="Q75"/>
      <c r="R75" s="22"/>
      <c r="S75" s="22"/>
      <c r="T75" s="22"/>
      <c r="U75" s="22"/>
      <c r="V75" s="22"/>
      <c r="W75" s="22"/>
      <c r="AC75" s="22"/>
    </row>
    <row r="76" spans="1:29" x14ac:dyDescent="0.25">
      <c r="Q76" s="22"/>
      <c r="R76" s="22"/>
      <c r="S76" s="22"/>
      <c r="T76" s="22"/>
      <c r="U76" s="22"/>
      <c r="V76" s="22"/>
      <c r="W76" s="22"/>
    </row>
    <row r="77" spans="1:29" x14ac:dyDescent="0.25">
      <c r="D77" s="22"/>
      <c r="E77" s="22"/>
      <c r="F77" s="22"/>
      <c r="Q77" s="22"/>
      <c r="R77" s="22"/>
      <c r="S77" s="22"/>
      <c r="T77" s="22"/>
      <c r="U77" s="22"/>
      <c r="V77" s="22"/>
      <c r="W77" s="22"/>
    </row>
    <row r="78" spans="1:29" x14ac:dyDescent="0.25">
      <c r="Q78" s="22"/>
      <c r="R78" s="22"/>
      <c r="S78" s="22"/>
      <c r="T78" s="22"/>
      <c r="U78" s="22"/>
      <c r="V78" s="22"/>
      <c r="W78" s="22"/>
    </row>
    <row r="79" spans="1:29" x14ac:dyDescent="0.25">
      <c r="Q79" s="22"/>
      <c r="R79" s="22"/>
      <c r="S79" s="22"/>
      <c r="T79" s="22"/>
      <c r="U79" s="22"/>
      <c r="V79" s="22"/>
      <c r="W79" s="22"/>
    </row>
    <row r="80" spans="1:29" x14ac:dyDescent="0.25">
      <c r="Q80" s="22"/>
      <c r="R80" s="22"/>
      <c r="S80" s="22"/>
      <c r="T80" s="22"/>
      <c r="U80" s="22"/>
      <c r="V80" s="22"/>
      <c r="W80" s="22"/>
    </row>
    <row r="81" spans="17:23" x14ac:dyDescent="0.25">
      <c r="Q81" s="22"/>
      <c r="R81" s="22"/>
      <c r="S81" s="22"/>
      <c r="T81" s="22"/>
      <c r="U81" s="22"/>
      <c r="V81" s="22"/>
      <c r="W81" s="22"/>
    </row>
    <row r="82" spans="17:23" x14ac:dyDescent="0.25">
      <c r="Q82" s="22"/>
      <c r="R82" s="22"/>
      <c r="S82" s="22"/>
      <c r="T82" s="22"/>
      <c r="U82" s="22"/>
      <c r="V82" s="22"/>
      <c r="W82" s="22"/>
    </row>
    <row r="83" spans="17:23" x14ac:dyDescent="0.25">
      <c r="Q83" s="22"/>
      <c r="R83" s="22"/>
      <c r="S83" s="22"/>
      <c r="T83" s="22"/>
      <c r="U83" s="22"/>
      <c r="V83" s="22"/>
      <c r="W83" s="22"/>
    </row>
    <row r="84" spans="17:23" x14ac:dyDescent="0.25">
      <c r="Q84" s="22"/>
      <c r="R84" s="22"/>
      <c r="S84" s="22"/>
      <c r="T84" s="22"/>
      <c r="U84" s="22"/>
      <c r="V84" s="22"/>
      <c r="W84" s="22"/>
    </row>
    <row r="85" spans="17:23" x14ac:dyDescent="0.25">
      <c r="Q85" s="22"/>
      <c r="R85" s="22"/>
      <c r="S85" s="22"/>
      <c r="T85" s="22"/>
      <c r="U85" s="22"/>
      <c r="V85" s="22"/>
      <c r="W85" s="22"/>
    </row>
    <row r="86" spans="17:23" x14ac:dyDescent="0.25">
      <c r="Q86" s="22"/>
      <c r="R86" s="22"/>
      <c r="S86" s="22"/>
      <c r="T86" s="22"/>
      <c r="U86" s="22"/>
      <c r="V86" s="22"/>
      <c r="W86" s="22"/>
    </row>
    <row r="87" spans="17:23" x14ac:dyDescent="0.25">
      <c r="Q87" s="22"/>
      <c r="R87" s="22"/>
      <c r="S87" s="22"/>
      <c r="T87" s="22"/>
      <c r="U87" s="22"/>
      <c r="V87" s="22"/>
      <c r="W87" s="22"/>
    </row>
    <row r="88" spans="17:23" x14ac:dyDescent="0.25">
      <c r="Q88" s="22"/>
      <c r="R88" s="22"/>
      <c r="S88" s="22"/>
      <c r="T88" s="22"/>
      <c r="U88" s="22"/>
      <c r="V88" s="22"/>
      <c r="W88" s="22"/>
    </row>
    <row r="89" spans="17:23" x14ac:dyDescent="0.25">
      <c r="Q89" s="22"/>
      <c r="R89" s="22"/>
      <c r="S89" s="22"/>
      <c r="T89" s="22"/>
      <c r="U89" s="22"/>
      <c r="V89" s="22"/>
      <c r="W89" s="22"/>
    </row>
    <row r="90" spans="17:23" x14ac:dyDescent="0.25">
      <c r="Q90" s="22"/>
      <c r="R90" s="22"/>
      <c r="S90" s="22"/>
      <c r="T90" s="22"/>
      <c r="U90" s="22"/>
      <c r="V90" s="22"/>
      <c r="W90" s="22"/>
    </row>
    <row r="91" spans="17:23" x14ac:dyDescent="0.25">
      <c r="Q91" s="22"/>
      <c r="R91" s="22"/>
      <c r="S91" s="22"/>
      <c r="T91" s="22"/>
      <c r="U91" s="22"/>
      <c r="V91" s="22"/>
      <c r="W91" s="22"/>
    </row>
    <row r="92" spans="17:23" x14ac:dyDescent="0.25">
      <c r="Q92" s="22"/>
      <c r="R92" s="22"/>
      <c r="S92" s="22"/>
      <c r="T92" s="22"/>
      <c r="U92" s="22"/>
      <c r="V92" s="22"/>
      <c r="W92" s="22"/>
    </row>
    <row r="93" spans="17:23" x14ac:dyDescent="0.25">
      <c r="Q93" s="22"/>
      <c r="R93" s="22"/>
      <c r="S93" s="22"/>
      <c r="T93" s="22"/>
      <c r="U93" s="22"/>
      <c r="V93" s="22"/>
      <c r="W93" s="22"/>
    </row>
    <row r="94" spans="17:23" x14ac:dyDescent="0.25">
      <c r="Q94" s="22"/>
      <c r="R94" s="22"/>
      <c r="S94" s="22"/>
      <c r="T94" s="22"/>
      <c r="U94" s="22"/>
      <c r="V94" s="22"/>
      <c r="W94" s="22"/>
    </row>
    <row r="95" spans="17:23" x14ac:dyDescent="0.25">
      <c r="Q95" s="22"/>
      <c r="R95" s="22"/>
      <c r="S95" s="22"/>
      <c r="T95" s="22"/>
      <c r="U95" s="22"/>
      <c r="V95" s="22"/>
      <c r="W95" s="22"/>
    </row>
    <row r="96" spans="17:23" x14ac:dyDescent="0.25">
      <c r="Q96" s="22"/>
      <c r="R96" s="22"/>
      <c r="S96" s="22"/>
      <c r="T96" s="22"/>
      <c r="U96" s="22"/>
      <c r="V96" s="22"/>
      <c r="W96" s="22"/>
    </row>
    <row r="97" spans="17:23" x14ac:dyDescent="0.25">
      <c r="Q97" s="22"/>
      <c r="R97" s="22"/>
      <c r="S97" s="22"/>
      <c r="T97" s="22"/>
      <c r="U97" s="22"/>
      <c r="V97" s="22"/>
      <c r="W97" s="22"/>
    </row>
    <row r="98" spans="17:23" x14ac:dyDescent="0.25">
      <c r="Q98" s="22"/>
      <c r="R98" s="22"/>
      <c r="S98" s="22"/>
      <c r="T98" s="22"/>
      <c r="U98" s="22"/>
      <c r="V98" s="22"/>
      <c r="W98" s="22"/>
    </row>
    <row r="99" spans="17:23" x14ac:dyDescent="0.25">
      <c r="Q99" s="22"/>
      <c r="R99" s="22"/>
      <c r="S99" s="22"/>
      <c r="T99" s="22"/>
      <c r="U99" s="22"/>
      <c r="V99" s="22"/>
      <c r="W99" s="22"/>
    </row>
    <row r="100" spans="17:23" x14ac:dyDescent="0.25">
      <c r="Q100" s="22"/>
      <c r="R100" s="22"/>
      <c r="S100" s="22"/>
      <c r="T100" s="22"/>
      <c r="U100" s="22"/>
      <c r="V100" s="22"/>
      <c r="W100" s="22"/>
    </row>
    <row r="101" spans="17:23" x14ac:dyDescent="0.25">
      <c r="Q101" s="22"/>
      <c r="R101" s="22"/>
      <c r="S101" s="22"/>
      <c r="T101" s="22"/>
      <c r="U101" s="22"/>
      <c r="V101" s="22"/>
      <c r="W101" s="22"/>
    </row>
    <row r="102" spans="17:23" x14ac:dyDescent="0.25">
      <c r="Q102" s="22"/>
      <c r="R102" s="22"/>
      <c r="S102" s="22"/>
      <c r="T102" s="22"/>
      <c r="U102" s="22"/>
      <c r="V102" s="22"/>
      <c r="W102" s="22"/>
    </row>
    <row r="103" spans="17:23" x14ac:dyDescent="0.25">
      <c r="Q103" s="22"/>
      <c r="R103" s="22"/>
      <c r="S103" s="22"/>
      <c r="T103" s="22"/>
      <c r="U103" s="22"/>
      <c r="V103" s="22"/>
      <c r="W103" s="22"/>
    </row>
    <row r="104" spans="17:23" x14ac:dyDescent="0.25">
      <c r="Q104" s="22"/>
      <c r="R104" s="22"/>
      <c r="S104" s="22"/>
      <c r="T104" s="22"/>
      <c r="U104" s="22"/>
      <c r="V104" s="22"/>
      <c r="W104" s="22"/>
    </row>
    <row r="105" spans="17:23" x14ac:dyDescent="0.25">
      <c r="Q105" s="22"/>
      <c r="R105" s="22"/>
      <c r="S105" s="22"/>
      <c r="T105" s="22"/>
      <c r="U105" s="22"/>
      <c r="V105" s="22"/>
      <c r="W105" s="22"/>
    </row>
    <row r="106" spans="17:23" x14ac:dyDescent="0.25">
      <c r="Q106" s="22"/>
      <c r="R106" s="22"/>
      <c r="S106" s="22"/>
      <c r="T106" s="22"/>
      <c r="U106" s="22"/>
      <c r="V106" s="22"/>
      <c r="W106" s="22"/>
    </row>
    <row r="107" spans="17:23" x14ac:dyDescent="0.25">
      <c r="Q107" s="22"/>
      <c r="R107" s="22"/>
      <c r="S107" s="22"/>
      <c r="T107" s="22"/>
      <c r="U107" s="22"/>
      <c r="V107" s="22"/>
      <c r="W107" s="22"/>
    </row>
    <row r="108" spans="17:23" x14ac:dyDescent="0.25">
      <c r="Q108" s="22"/>
      <c r="R108" s="22"/>
      <c r="S108" s="22"/>
      <c r="T108" s="22"/>
      <c r="U108" s="22"/>
      <c r="V108" s="22"/>
      <c r="W108" s="22"/>
    </row>
    <row r="109" spans="17:23" x14ac:dyDescent="0.25">
      <c r="Q109" s="22"/>
      <c r="R109" s="22"/>
      <c r="S109" s="22"/>
      <c r="T109" s="22"/>
      <c r="U109" s="22"/>
      <c r="V109" s="22"/>
      <c r="W109" s="22"/>
    </row>
    <row r="110" spans="17:23" x14ac:dyDescent="0.25">
      <c r="Q110" s="22"/>
      <c r="R110" s="22"/>
      <c r="S110" s="22"/>
      <c r="T110" s="22"/>
      <c r="U110" s="22"/>
      <c r="V110" s="22"/>
      <c r="W110" s="22"/>
    </row>
    <row r="111" spans="17:23" x14ac:dyDescent="0.25">
      <c r="Q111" s="22"/>
      <c r="R111" s="22"/>
      <c r="S111" s="22"/>
      <c r="T111" s="22"/>
      <c r="U111" s="22"/>
      <c r="V111" s="22"/>
      <c r="W111" s="22"/>
    </row>
    <row r="112" spans="17:23" x14ac:dyDescent="0.25">
      <c r="Q112" s="22"/>
      <c r="R112" s="22"/>
      <c r="S112" s="22"/>
      <c r="T112" s="22"/>
      <c r="U112" s="22"/>
      <c r="V112" s="22"/>
      <c r="W112" s="22"/>
    </row>
    <row r="113" spans="17:23" x14ac:dyDescent="0.25">
      <c r="Q113" s="22"/>
      <c r="R113" s="22"/>
      <c r="S113" s="22"/>
      <c r="T113" s="22"/>
      <c r="U113" s="22"/>
      <c r="V113" s="22"/>
      <c r="W113" s="22"/>
    </row>
    <row r="114" spans="17:23" x14ac:dyDescent="0.25">
      <c r="Q114" s="22"/>
      <c r="R114" s="22"/>
      <c r="S114" s="22"/>
      <c r="T114" s="22"/>
      <c r="U114" s="22"/>
      <c r="V114" s="22"/>
      <c r="W114" s="22"/>
    </row>
    <row r="115" spans="17:23" x14ac:dyDescent="0.25">
      <c r="Q115" s="22"/>
      <c r="R115" s="22"/>
      <c r="S115" s="22"/>
      <c r="T115" s="22"/>
      <c r="U115" s="22"/>
      <c r="V115" s="22"/>
      <c r="W115" s="22"/>
    </row>
    <row r="116" spans="17:23" x14ac:dyDescent="0.25">
      <c r="Q116" s="22"/>
      <c r="R116" s="22"/>
      <c r="S116" s="22"/>
      <c r="T116" s="22"/>
      <c r="U116" s="22"/>
      <c r="V116" s="22"/>
      <c r="W116" s="22"/>
    </row>
    <row r="117" spans="17:23" x14ac:dyDescent="0.25">
      <c r="Q117" s="22"/>
      <c r="R117" s="22"/>
      <c r="S117" s="22"/>
      <c r="T117" s="22"/>
      <c r="U117" s="22"/>
      <c r="V117" s="22"/>
      <c r="W117" s="22"/>
    </row>
    <row r="118" spans="17:23" x14ac:dyDescent="0.25">
      <c r="Q118" s="22"/>
      <c r="R118" s="22"/>
      <c r="S118" s="22"/>
      <c r="T118" s="22"/>
      <c r="U118" s="22"/>
      <c r="V118" s="22"/>
      <c r="W118" s="22"/>
    </row>
    <row r="119" spans="17:23" x14ac:dyDescent="0.25">
      <c r="Q119" s="22"/>
      <c r="R119" s="22"/>
      <c r="S119" s="22"/>
      <c r="T119" s="22"/>
      <c r="U119" s="22"/>
      <c r="V119" s="22"/>
      <c r="W119" s="22"/>
    </row>
    <row r="120" spans="17:23" x14ac:dyDescent="0.25">
      <c r="Q120" s="22"/>
      <c r="R120" s="22"/>
      <c r="S120" s="22"/>
      <c r="T120" s="22"/>
      <c r="U120" s="22"/>
      <c r="V120" s="22"/>
      <c r="W120" s="22"/>
    </row>
    <row r="121" spans="17:23" x14ac:dyDescent="0.25">
      <c r="Q121" s="22"/>
      <c r="R121" s="22"/>
      <c r="S121" s="22"/>
      <c r="T121" s="22"/>
      <c r="U121" s="22"/>
      <c r="V121" s="22"/>
      <c r="W121" s="22"/>
    </row>
    <row r="122" spans="17:23" x14ac:dyDescent="0.25">
      <c r="Q122" s="22"/>
      <c r="R122" s="22"/>
      <c r="S122" s="22"/>
      <c r="T122" s="22"/>
      <c r="U122" s="22"/>
      <c r="V122" s="22"/>
      <c r="W122" s="22"/>
    </row>
    <row r="123" spans="17:23" x14ac:dyDescent="0.25">
      <c r="Q123" s="22"/>
      <c r="R123" s="22"/>
      <c r="S123" s="22"/>
      <c r="T123" s="22"/>
      <c r="U123" s="22"/>
      <c r="V123" s="22"/>
      <c r="W123" s="22"/>
    </row>
    <row r="124" spans="17:23" x14ac:dyDescent="0.25">
      <c r="Q124" s="22"/>
      <c r="R124" s="22"/>
      <c r="S124" s="22"/>
      <c r="T124" s="22"/>
      <c r="U124" s="22"/>
      <c r="V124" s="22"/>
      <c r="W124" s="22"/>
    </row>
    <row r="125" spans="17:23" x14ac:dyDescent="0.25">
      <c r="Q125" s="22"/>
      <c r="R125" s="22"/>
      <c r="S125" s="22"/>
      <c r="T125" s="22"/>
      <c r="U125" s="22"/>
      <c r="V125" s="22"/>
      <c r="W125" s="22"/>
    </row>
    <row r="126" spans="17:23" x14ac:dyDescent="0.25">
      <c r="Q126" s="22"/>
      <c r="R126" s="22"/>
      <c r="S126" s="22"/>
      <c r="T126" s="22"/>
      <c r="U126" s="22"/>
      <c r="V126" s="22"/>
      <c r="W126" s="22"/>
    </row>
    <row r="127" spans="17:23" x14ac:dyDescent="0.25">
      <c r="Q127" s="22"/>
      <c r="R127" s="22"/>
      <c r="S127" s="22"/>
      <c r="T127" s="22"/>
      <c r="U127" s="22"/>
      <c r="V127" s="22"/>
      <c r="W127" s="22"/>
    </row>
    <row r="128" spans="17:23" x14ac:dyDescent="0.25">
      <c r="Q128" s="22"/>
      <c r="R128" s="22"/>
      <c r="S128" s="22"/>
      <c r="T128" s="22"/>
      <c r="U128" s="22"/>
      <c r="V128" s="22"/>
      <c r="W128" s="22"/>
    </row>
    <row r="129" spans="17:23" x14ac:dyDescent="0.25">
      <c r="Q129" s="22"/>
      <c r="R129" s="22"/>
      <c r="S129" s="22"/>
      <c r="T129" s="22"/>
      <c r="U129" s="22"/>
      <c r="V129" s="22"/>
      <c r="W129" s="22"/>
    </row>
    <row r="130" spans="17:23" x14ac:dyDescent="0.25">
      <c r="Q130" s="22"/>
      <c r="R130" s="22"/>
      <c r="S130" s="22"/>
      <c r="T130" s="22"/>
      <c r="U130" s="22"/>
      <c r="V130" s="22"/>
      <c r="W130" s="22"/>
    </row>
    <row r="131" spans="17:23" x14ac:dyDescent="0.25">
      <c r="Q131" s="22"/>
      <c r="R131" s="22"/>
      <c r="S131" s="22"/>
      <c r="T131" s="22"/>
      <c r="U131" s="22"/>
      <c r="V131" s="22"/>
      <c r="W131" s="22"/>
    </row>
    <row r="132" spans="17:23" x14ac:dyDescent="0.25">
      <c r="Q132" s="22"/>
      <c r="R132" s="22"/>
      <c r="S132" s="22"/>
      <c r="T132" s="22"/>
      <c r="U132" s="22"/>
      <c r="V132" s="22"/>
      <c r="W132" s="22"/>
    </row>
    <row r="133" spans="17:23" x14ac:dyDescent="0.25">
      <c r="Q133" s="22"/>
      <c r="R133" s="22"/>
      <c r="S133" s="22"/>
      <c r="T133" s="22"/>
      <c r="U133" s="22"/>
      <c r="V133" s="22"/>
      <c r="W133" s="22"/>
    </row>
    <row r="134" spans="17:23" x14ac:dyDescent="0.25">
      <c r="Q134" s="22"/>
      <c r="R134" s="22"/>
      <c r="S134" s="22"/>
      <c r="T134" s="22"/>
      <c r="U134" s="22"/>
      <c r="V134" s="22"/>
      <c r="W134" s="22"/>
    </row>
    <row r="135" spans="17:23" x14ac:dyDescent="0.25">
      <c r="Q135" s="22"/>
      <c r="R135" s="22"/>
      <c r="S135" s="22"/>
      <c r="T135" s="22"/>
      <c r="U135" s="22"/>
      <c r="V135" s="22"/>
      <c r="W135" s="22"/>
    </row>
    <row r="136" spans="17:23" x14ac:dyDescent="0.25">
      <c r="Q136" s="22"/>
      <c r="R136" s="22"/>
      <c r="S136" s="22"/>
      <c r="T136" s="22"/>
      <c r="U136" s="22"/>
      <c r="V136" s="22"/>
      <c r="W136" s="22"/>
    </row>
    <row r="137" spans="17:23" x14ac:dyDescent="0.25">
      <c r="Q137" s="22"/>
      <c r="R137" s="22"/>
      <c r="S137" s="22"/>
      <c r="T137" s="22"/>
      <c r="U137" s="22"/>
      <c r="V137" s="22"/>
      <c r="W137" s="22"/>
    </row>
    <row r="138" spans="17:23" x14ac:dyDescent="0.25">
      <c r="Q138" s="22"/>
      <c r="R138" s="22"/>
      <c r="S138" s="22"/>
      <c r="T138" s="22"/>
      <c r="U138" s="22"/>
      <c r="V138" s="22"/>
      <c r="W138" s="22"/>
    </row>
    <row r="139" spans="17:23" x14ac:dyDescent="0.25">
      <c r="Q139" s="22"/>
      <c r="R139" s="22"/>
      <c r="S139" s="22"/>
      <c r="T139" s="22"/>
      <c r="U139" s="22"/>
      <c r="V139" s="22"/>
      <c r="W139" s="22"/>
    </row>
    <row r="140" spans="17:23" x14ac:dyDescent="0.25">
      <c r="Q140" s="22"/>
      <c r="R140" s="22"/>
      <c r="S140" s="22"/>
      <c r="T140" s="22"/>
      <c r="U140" s="22"/>
      <c r="V140" s="22"/>
      <c r="W140" s="22"/>
    </row>
    <row r="141" spans="17:23" x14ac:dyDescent="0.25">
      <c r="Q141" s="22"/>
      <c r="R141" s="22"/>
      <c r="S141" s="22"/>
      <c r="T141" s="22"/>
      <c r="U141" s="22"/>
      <c r="V141" s="22"/>
      <c r="W141" s="22"/>
    </row>
    <row r="142" spans="17:23" x14ac:dyDescent="0.25">
      <c r="Q142" s="22"/>
      <c r="R142" s="22"/>
      <c r="S142" s="22"/>
      <c r="T142" s="22"/>
      <c r="U142" s="22"/>
      <c r="V142" s="22"/>
      <c r="W142" s="22"/>
    </row>
    <row r="143" spans="17:23" x14ac:dyDescent="0.25">
      <c r="Q143" s="22"/>
      <c r="R143" s="22"/>
      <c r="S143" s="22"/>
      <c r="T143" s="22"/>
      <c r="U143" s="22"/>
      <c r="V143" s="22"/>
      <c r="W143" s="22"/>
    </row>
    <row r="144" spans="17:23" x14ac:dyDescent="0.25">
      <c r="Q144" s="22"/>
      <c r="R144" s="22"/>
      <c r="S144" s="22"/>
      <c r="T144" s="22"/>
      <c r="U144" s="22"/>
      <c r="V144" s="22"/>
      <c r="W144" s="22"/>
    </row>
    <row r="145" spans="17:23" x14ac:dyDescent="0.25">
      <c r="Q145" s="22"/>
      <c r="R145" s="22"/>
      <c r="S145" s="22"/>
      <c r="T145" s="22"/>
      <c r="U145" s="22"/>
      <c r="V145" s="22"/>
      <c r="W145" s="22"/>
    </row>
    <row r="146" spans="17:23" x14ac:dyDescent="0.25">
      <c r="Q146" s="22"/>
      <c r="R146" s="22"/>
      <c r="S146" s="22"/>
      <c r="T146" s="22"/>
      <c r="U146" s="22"/>
      <c r="V146" s="22"/>
      <c r="W146" s="22"/>
    </row>
    <row r="147" spans="17:23" x14ac:dyDescent="0.25">
      <c r="Q147" s="22"/>
      <c r="R147" s="22"/>
      <c r="S147" s="22"/>
      <c r="T147" s="22"/>
      <c r="U147" s="22"/>
      <c r="V147" s="22"/>
      <c r="W147" s="22"/>
    </row>
    <row r="148" spans="17:23" x14ac:dyDescent="0.25">
      <c r="Q148" s="22"/>
      <c r="R148" s="22"/>
      <c r="S148" s="22"/>
      <c r="T148" s="22"/>
      <c r="U148" s="22"/>
      <c r="V148" s="22"/>
      <c r="W148" s="22"/>
    </row>
    <row r="149" spans="17:23" x14ac:dyDescent="0.25">
      <c r="Q149" s="22"/>
      <c r="R149" s="22"/>
      <c r="S149" s="22"/>
      <c r="T149" s="22"/>
      <c r="U149" s="22"/>
      <c r="V149" s="22"/>
      <c r="W149" s="22"/>
    </row>
    <row r="150" spans="17:23" x14ac:dyDescent="0.25">
      <c r="Q150" s="22"/>
      <c r="R150" s="22"/>
      <c r="S150" s="22"/>
      <c r="T150" s="22"/>
      <c r="U150" s="22"/>
      <c r="V150" s="22"/>
      <c r="W150" s="22"/>
    </row>
    <row r="151" spans="17:23" x14ac:dyDescent="0.25">
      <c r="Q151" s="22"/>
      <c r="R151" s="22"/>
      <c r="S151" s="22"/>
      <c r="T151" s="22"/>
      <c r="U151" s="22"/>
      <c r="V151" s="22"/>
      <c r="W151" s="22"/>
    </row>
    <row r="152" spans="17:23" x14ac:dyDescent="0.25">
      <c r="Q152" s="22"/>
      <c r="R152" s="22"/>
      <c r="S152" s="22"/>
      <c r="T152" s="22"/>
      <c r="U152" s="22"/>
      <c r="V152" s="22"/>
      <c r="W152" s="22"/>
    </row>
    <row r="153" spans="17:23" x14ac:dyDescent="0.25">
      <c r="Q153" s="22"/>
      <c r="R153" s="22"/>
      <c r="S153" s="22"/>
      <c r="T153" s="22"/>
      <c r="U153" s="22"/>
      <c r="V153" s="22"/>
      <c r="W153" s="22"/>
    </row>
    <row r="154" spans="17:23" x14ac:dyDescent="0.25">
      <c r="Q154" s="22"/>
      <c r="R154" s="22"/>
      <c r="S154" s="22"/>
      <c r="T154" s="22"/>
      <c r="U154" s="22"/>
      <c r="V154" s="22"/>
      <c r="W154" s="22"/>
    </row>
  </sheetData>
  <sheetProtection algorithmName="SHA-512" hashValue="+YVjbrXuE+y/ecIDorqXSVYDMa3fDhn/J3iF+PdfVN+Ha6dIR4q5agaSm/hfdxBhXzPiARgJ+p9vwoCAZW2Tfg==" saltValue="mfsZ5LXBcSgmBBOUDI/+mA==" spinCount="100000" sheet="1" formatColumns="0" formatRows="0"/>
  <mergeCells count="22">
    <mergeCell ref="G26:I26"/>
    <mergeCell ref="F3:J3"/>
    <mergeCell ref="F4:J4"/>
    <mergeCell ref="F5:J5"/>
    <mergeCell ref="D1:J1"/>
    <mergeCell ref="D2:J2"/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dxfId="14" priority="20"/>
    <cfRule type="uniqueValues" dxfId="13" priority="22"/>
  </conditionalFormatting>
  <conditionalFormatting sqref="I8">
    <cfRule type="cellIs" dxfId="12" priority="19" operator="equal">
      <formula>"WARNING"</formula>
    </cfRule>
  </conditionalFormatting>
  <conditionalFormatting sqref="E8:G8">
    <cfRule type="duplicateValues" dxfId="11" priority="14"/>
    <cfRule type="uniqueValues" dxfId="10" priority="15"/>
  </conditionalFormatting>
  <conditionalFormatting sqref="E9:G9">
    <cfRule type="duplicateValues" dxfId="9" priority="12"/>
    <cfRule type="uniqueValues" dxfId="8" priority="13"/>
  </conditionalFormatting>
  <conditionalFormatting sqref="E10:G10">
    <cfRule type="duplicateValues" dxfId="7" priority="10"/>
    <cfRule type="uniqueValues" dxfId="6" priority="11"/>
  </conditionalFormatting>
  <conditionalFormatting sqref="E12:G12">
    <cfRule type="duplicateValues" dxfId="5" priority="8"/>
    <cfRule type="uniqueValues" dxfId="4" priority="9"/>
  </conditionalFormatting>
  <conditionalFormatting sqref="I9">
    <cfRule type="cellIs" dxfId="3" priority="7" operator="equal">
      <formula>"ERROR"</formula>
    </cfRule>
  </conditionalFormatting>
  <conditionalFormatting sqref="I10">
    <cfRule type="cellIs" dxfId="2" priority="4" operator="equal">
      <formula>"ERROR"</formula>
    </cfRule>
  </conditionalFormatting>
  <conditionalFormatting sqref="I11">
    <cfRule type="cellIs" dxfId="1" priority="3" operator="equal">
      <formula>"ERROR"</formula>
    </cfRule>
  </conditionalFormatting>
  <conditionalFormatting sqref="I7">
    <cfRule type="cellIs" dxfId="0" priority="2" operator="equal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count="5">
    <dataValidation type="list" allowBlank="1" showInputMessage="1" showErrorMessage="1" sqref="B9" xr:uid="{00000000-0002-0000-0600-000000000000}">
      <formula1>$Q$21:$Q$24</formula1>
    </dataValidation>
    <dataValidation type="list" allowBlank="1" showInputMessage="1" showErrorMessage="1" sqref="J31" xr:uid="{00000000-0002-0000-0600-000001000000}">
      <formula1>$U$18:$U$41</formula1>
    </dataValidation>
    <dataValidation type="list" allowBlank="1" showInputMessage="1" showErrorMessage="1" sqref="B24 E24" xr:uid="{00000000-0002-0000-0600-000002000000}">
      <formula1>$V$18:$V$41</formula1>
    </dataValidation>
    <dataValidation type="list" allowBlank="1" showInputMessage="1" showErrorMessage="1" sqref="B10" xr:uid="{00000000-0002-0000-0600-000003000000}">
      <formula1>$Q$26:$Q$28</formula1>
    </dataValidation>
    <dataValidation type="textLength" allowBlank="1" showInputMessage="1" showErrorMessage="1" sqref="R3 B8" xr:uid="{00000000-0002-0000-0600-000004000000}">
      <formula1>4</formula1>
      <formula2>4</formula2>
    </dataValidation>
  </dataValidations>
  <hyperlinks>
    <hyperlink ref="F4" r:id="rId1" xr:uid="{00000000-0004-0000-0600-000000000000}"/>
    <hyperlink ref="F3" r:id="rId2" xr:uid="{00000000-0004-0000-0600-000001000000}"/>
    <hyperlink ref="F5" r:id="rId3" xr:uid="{00000000-0004-0000-0600-000002000000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theme="4"/>
  </sheetPr>
  <dimension ref="B1:AB265"/>
  <sheetViews>
    <sheetView topLeftCell="A12" workbookViewId="0">
      <selection activeCell="F22" sqref="F22"/>
    </sheetView>
  </sheetViews>
  <sheetFormatPr defaultColWidth="9.140625" defaultRowHeight="15" x14ac:dyDescent="0.25"/>
  <cols>
    <col min="1" max="17" width="9.140625" style="22"/>
    <col min="18" max="18" width="10.28515625" style="22" customWidth="1"/>
    <col min="19" max="19" width="10.140625" style="22" customWidth="1"/>
    <col min="20" max="20" width="10.5703125" style="22" customWidth="1"/>
    <col min="21" max="16384" width="9.140625" style="22"/>
  </cols>
  <sheetData>
    <row r="1" spans="2:28" s="25" customFormat="1" ht="24" thickBot="1" x14ac:dyDescent="0.4">
      <c r="B1" s="291" t="s">
        <v>334</v>
      </c>
      <c r="C1" s="292"/>
      <c r="D1" s="292"/>
      <c r="E1" s="292"/>
      <c r="F1" s="292"/>
      <c r="G1" s="292"/>
      <c r="H1" s="292"/>
      <c r="I1" s="292"/>
      <c r="J1" s="293"/>
      <c r="L1" s="294" t="s">
        <v>335</v>
      </c>
      <c r="M1" s="294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6"/>
    </row>
    <row r="2" spans="2:28" ht="15.75" thickBot="1" x14ac:dyDescent="0.3">
      <c r="L2" s="297" t="s">
        <v>336</v>
      </c>
      <c r="M2" s="298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  <c r="Y2" s="299"/>
      <c r="Z2" s="299"/>
      <c r="AA2" s="299"/>
      <c r="AB2" s="300"/>
    </row>
    <row r="3" spans="2:28" ht="15.75" thickBot="1" x14ac:dyDescent="0.3">
      <c r="B3" s="301" t="s">
        <v>337</v>
      </c>
      <c r="C3" s="119"/>
      <c r="D3" s="119"/>
      <c r="E3" s="119"/>
      <c r="F3" s="119"/>
      <c r="G3" s="119"/>
      <c r="H3" s="119"/>
      <c r="I3" s="270"/>
      <c r="L3" s="302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4"/>
    </row>
    <row r="4" spans="2:28" x14ac:dyDescent="0.25">
      <c r="B4" s="14"/>
      <c r="C4" s="116"/>
      <c r="D4" s="116"/>
      <c r="E4" s="116"/>
      <c r="F4" s="116"/>
      <c r="G4" s="116"/>
      <c r="H4" s="116"/>
      <c r="I4" s="15"/>
      <c r="L4" s="305"/>
      <c r="M4" s="306" t="s">
        <v>337</v>
      </c>
      <c r="N4" s="299"/>
      <c r="O4" s="299"/>
      <c r="P4" s="299"/>
      <c r="Q4" s="299"/>
      <c r="R4" s="299"/>
      <c r="S4" s="299"/>
      <c r="T4" s="300"/>
      <c r="U4" s="303"/>
      <c r="V4" s="303"/>
      <c r="W4" s="303"/>
      <c r="X4" s="303"/>
      <c r="Y4" s="303"/>
      <c r="Z4" s="303"/>
      <c r="AA4" s="303"/>
      <c r="AB4" s="304"/>
    </row>
    <row r="5" spans="2:28" ht="15.75" thickBot="1" x14ac:dyDescent="0.3">
      <c r="B5" s="117"/>
      <c r="C5" s="307"/>
      <c r="D5" s="307"/>
      <c r="E5" s="307"/>
      <c r="F5" s="307"/>
      <c r="G5" s="307"/>
      <c r="H5" s="307"/>
      <c r="I5" s="118"/>
      <c r="L5" s="302"/>
      <c r="M5" s="302"/>
      <c r="N5" s="303"/>
      <c r="O5" s="303"/>
      <c r="P5" s="303"/>
      <c r="Q5" s="303"/>
      <c r="R5" s="303"/>
      <c r="S5" s="303"/>
      <c r="T5" s="304"/>
      <c r="U5" s="303"/>
      <c r="V5" s="303"/>
      <c r="W5" s="303"/>
      <c r="X5" s="303"/>
      <c r="Y5" s="303"/>
      <c r="Z5" s="303"/>
      <c r="AA5" s="303"/>
      <c r="AB5" s="304"/>
    </row>
    <row r="6" spans="2:28" ht="15.75" thickBot="1" x14ac:dyDescent="0.3">
      <c r="B6" s="116"/>
      <c r="C6" s="116"/>
      <c r="D6" s="116"/>
      <c r="E6" s="116"/>
      <c r="F6" s="116"/>
      <c r="G6" s="116"/>
      <c r="H6" s="116"/>
      <c r="I6" s="116"/>
      <c r="L6" s="302"/>
      <c r="M6" s="308"/>
      <c r="N6" s="309"/>
      <c r="O6" s="309"/>
      <c r="P6" s="309"/>
      <c r="Q6" s="309"/>
      <c r="R6" s="309"/>
      <c r="S6" s="309"/>
      <c r="T6" s="310"/>
      <c r="U6" s="303"/>
      <c r="V6" s="303"/>
      <c r="W6" s="303"/>
      <c r="X6" s="303"/>
      <c r="Y6" s="303"/>
      <c r="Z6" s="303"/>
      <c r="AA6" s="303"/>
      <c r="AB6" s="304"/>
    </row>
    <row r="7" spans="2:28" ht="15.75" thickBot="1" x14ac:dyDescent="0.3">
      <c r="B7" s="301" t="s">
        <v>338</v>
      </c>
      <c r="C7" s="119"/>
      <c r="D7" s="119"/>
      <c r="E7" s="270"/>
      <c r="L7" s="302"/>
      <c r="M7" s="303"/>
      <c r="N7" s="303"/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303"/>
      <c r="AA7" s="309"/>
      <c r="AB7" s="304"/>
    </row>
    <row r="8" spans="2:28" x14ac:dyDescent="0.25">
      <c r="B8" s="14"/>
      <c r="C8" s="116"/>
      <c r="D8" s="116"/>
      <c r="E8" s="15"/>
      <c r="L8" s="311"/>
      <c r="M8" s="297" t="s">
        <v>339</v>
      </c>
      <c r="N8" s="299"/>
      <c r="O8" s="299"/>
      <c r="P8" s="299"/>
      <c r="Q8" s="299"/>
      <c r="R8" s="299"/>
      <c r="S8" s="299"/>
      <c r="T8" s="299"/>
      <c r="U8" s="298"/>
      <c r="V8" s="299"/>
      <c r="W8" s="299"/>
      <c r="X8" s="299"/>
      <c r="Y8" s="299"/>
      <c r="Z8" s="299"/>
      <c r="AA8" s="300"/>
      <c r="AB8" s="304"/>
    </row>
    <row r="9" spans="2:28" x14ac:dyDescent="0.25">
      <c r="B9" s="14"/>
      <c r="C9" s="116"/>
      <c r="D9" s="116"/>
      <c r="E9" s="15"/>
      <c r="L9" s="302"/>
      <c r="M9" s="302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4"/>
      <c r="AB9" s="304"/>
    </row>
    <row r="10" spans="2:28" x14ac:dyDescent="0.25">
      <c r="B10" s="14"/>
      <c r="C10" s="116"/>
      <c r="D10" s="116"/>
      <c r="E10" s="15"/>
      <c r="L10" s="302"/>
      <c r="M10" s="302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4"/>
      <c r="AB10" s="304"/>
    </row>
    <row r="11" spans="2:28" x14ac:dyDescent="0.25">
      <c r="B11" s="14"/>
      <c r="C11" s="116"/>
      <c r="D11" s="116"/>
      <c r="E11" s="15"/>
      <c r="L11" s="302"/>
      <c r="M11" s="302"/>
      <c r="N11" s="303"/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303"/>
      <c r="AA11" s="304"/>
      <c r="AB11" s="304"/>
    </row>
    <row r="12" spans="2:28" x14ac:dyDescent="0.25">
      <c r="B12" s="14"/>
      <c r="C12" s="116"/>
      <c r="D12" s="116"/>
      <c r="E12" s="15"/>
      <c r="L12" s="302"/>
      <c r="M12" s="302"/>
      <c r="N12" s="303"/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  <c r="AA12" s="304"/>
      <c r="AB12" s="304"/>
    </row>
    <row r="13" spans="2:28" ht="15.75" thickBot="1" x14ac:dyDescent="0.3">
      <c r="B13" s="117"/>
      <c r="C13" s="307"/>
      <c r="D13" s="307"/>
      <c r="E13" s="118"/>
      <c r="L13" s="302"/>
      <c r="M13" s="308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  <c r="AA13" s="310"/>
      <c r="AB13" s="304"/>
    </row>
    <row r="14" spans="2:28" ht="15.75" thickBot="1" x14ac:dyDescent="0.3">
      <c r="L14" s="305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  <c r="AA14" s="303"/>
      <c r="AB14" s="304"/>
    </row>
    <row r="15" spans="2:28" ht="24" thickBot="1" x14ac:dyDescent="0.4">
      <c r="B15" s="291" t="s">
        <v>340</v>
      </c>
      <c r="C15" s="292"/>
      <c r="D15" s="292"/>
      <c r="E15" s="292"/>
      <c r="F15" s="292"/>
      <c r="G15" s="292"/>
      <c r="H15" s="292"/>
      <c r="I15" s="292"/>
      <c r="J15" s="293"/>
      <c r="L15" s="311"/>
      <c r="M15" s="306" t="s">
        <v>341</v>
      </c>
      <c r="N15" s="299"/>
      <c r="O15" s="299"/>
      <c r="P15" s="299"/>
      <c r="Q15" s="299"/>
      <c r="R15" s="300"/>
      <c r="S15" s="303"/>
      <c r="T15" s="303"/>
      <c r="U15" s="312"/>
      <c r="V15" s="303"/>
      <c r="W15" s="303"/>
      <c r="X15" s="303"/>
      <c r="Y15" s="303"/>
      <c r="Z15" s="303"/>
      <c r="AA15" s="303"/>
      <c r="AB15" s="304"/>
    </row>
    <row r="16" spans="2:28" ht="15.75" thickBot="1" x14ac:dyDescent="0.3">
      <c r="L16" s="302"/>
      <c r="M16" s="311"/>
      <c r="N16" s="303"/>
      <c r="O16" s="303"/>
      <c r="P16" s="303"/>
      <c r="Q16" s="303"/>
      <c r="R16" s="304"/>
      <c r="S16" s="303"/>
      <c r="T16" s="303"/>
      <c r="U16" s="303"/>
      <c r="V16" s="312"/>
      <c r="W16" s="303"/>
      <c r="X16" s="303"/>
      <c r="Y16" s="303"/>
      <c r="Z16" s="303"/>
      <c r="AA16" s="303"/>
      <c r="AB16" s="304"/>
    </row>
    <row r="17" spans="2:28" ht="15.75" thickBot="1" x14ac:dyDescent="0.3">
      <c r="B17" s="301" t="s">
        <v>337</v>
      </c>
      <c r="C17" s="119"/>
      <c r="D17" s="119"/>
      <c r="E17" s="119"/>
      <c r="F17" s="119"/>
      <c r="G17" s="119"/>
      <c r="H17" s="119"/>
      <c r="I17" s="270"/>
      <c r="L17" s="305"/>
      <c r="M17" s="308"/>
      <c r="N17" s="309"/>
      <c r="O17" s="309"/>
      <c r="P17" s="309"/>
      <c r="Q17" s="309"/>
      <c r="R17" s="310"/>
      <c r="S17" s="303"/>
      <c r="T17" s="303"/>
      <c r="U17" s="303"/>
      <c r="V17" s="303"/>
      <c r="W17" s="303"/>
      <c r="X17" s="303"/>
      <c r="Y17" s="303"/>
      <c r="Z17" s="303"/>
      <c r="AA17" s="303"/>
      <c r="AB17" s="304"/>
    </row>
    <row r="18" spans="2:28" ht="15.75" thickBot="1" x14ac:dyDescent="0.3">
      <c r="B18" s="14"/>
      <c r="C18" s="116"/>
      <c r="D18" s="116"/>
      <c r="E18" s="116"/>
      <c r="F18" s="116"/>
      <c r="G18" s="116"/>
      <c r="H18" s="116"/>
      <c r="I18" s="15"/>
      <c r="L18" s="305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  <c r="AA18" s="303"/>
      <c r="AB18" s="304"/>
    </row>
    <row r="19" spans="2:28" ht="15.75" thickBot="1" x14ac:dyDescent="0.3">
      <c r="B19" s="117"/>
      <c r="C19" s="307"/>
      <c r="D19" s="307"/>
      <c r="E19" s="307"/>
      <c r="F19" s="307"/>
      <c r="G19" s="307"/>
      <c r="H19" s="307"/>
      <c r="I19" s="118"/>
      <c r="L19" s="302"/>
      <c r="M19" s="306" t="s">
        <v>342</v>
      </c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  <c r="Y19" s="299"/>
      <c r="Z19" s="300"/>
      <c r="AA19" s="303"/>
      <c r="AB19" s="304"/>
    </row>
    <row r="20" spans="2:28" ht="15.75" thickBot="1" x14ac:dyDescent="0.3">
      <c r="B20" s="116"/>
      <c r="C20" s="116"/>
      <c r="D20" s="116"/>
      <c r="E20" s="116"/>
      <c r="F20" s="116"/>
      <c r="G20" s="116"/>
      <c r="H20" s="116"/>
      <c r="I20" s="116"/>
      <c r="L20" s="302"/>
      <c r="M20" s="302" t="s">
        <v>343</v>
      </c>
      <c r="N20" s="303"/>
      <c r="O20" s="303"/>
      <c r="P20" s="303"/>
      <c r="Q20" s="303"/>
      <c r="R20" s="313" t="s">
        <v>344</v>
      </c>
      <c r="S20" s="313" t="s">
        <v>345</v>
      </c>
      <c r="T20" s="313"/>
      <c r="U20" s="303"/>
      <c r="V20" s="303"/>
      <c r="W20" s="303"/>
      <c r="X20" s="303"/>
      <c r="Y20" s="303"/>
      <c r="Z20" s="304"/>
      <c r="AA20" s="303"/>
      <c r="AB20" s="304"/>
    </row>
    <row r="21" spans="2:28" x14ac:dyDescent="0.25">
      <c r="B21" s="301" t="s">
        <v>346</v>
      </c>
      <c r="C21" s="119"/>
      <c r="D21" s="270"/>
      <c r="E21" s="116"/>
      <c r="F21" s="301" t="s">
        <v>347</v>
      </c>
      <c r="G21" s="119"/>
      <c r="H21" s="119"/>
      <c r="I21" s="119"/>
      <c r="J21" s="270"/>
      <c r="L21" s="302"/>
      <c r="M21" s="302"/>
      <c r="N21" s="303"/>
      <c r="O21" s="303"/>
      <c r="P21" s="303"/>
      <c r="Q21" s="303"/>
      <c r="R21" s="313" t="s">
        <v>348</v>
      </c>
      <c r="S21" s="313"/>
      <c r="T21" s="313"/>
      <c r="U21" s="303"/>
      <c r="V21" s="303"/>
      <c r="W21" s="303"/>
      <c r="X21" s="303"/>
      <c r="Y21" s="303"/>
      <c r="Z21" s="304"/>
      <c r="AA21" s="303"/>
      <c r="AB21" s="304"/>
    </row>
    <row r="22" spans="2:28" x14ac:dyDescent="0.25">
      <c r="B22" s="14"/>
      <c r="C22" s="116"/>
      <c r="D22" s="15"/>
      <c r="F22" s="314" t="s">
        <v>349</v>
      </c>
      <c r="G22" s="116"/>
      <c r="H22" s="116"/>
      <c r="I22" s="116"/>
      <c r="J22" s="15"/>
      <c r="L22" s="302"/>
      <c r="M22" s="302"/>
      <c r="N22" s="303"/>
      <c r="O22" s="303"/>
      <c r="P22" s="303"/>
      <c r="Q22" s="303"/>
      <c r="R22" s="303"/>
      <c r="S22" s="315" t="s">
        <v>350</v>
      </c>
      <c r="T22" s="316" t="s">
        <v>351</v>
      </c>
      <c r="U22" s="303"/>
      <c r="V22" s="303"/>
      <c r="W22" s="303"/>
      <c r="X22" s="303"/>
      <c r="Y22" s="303"/>
      <c r="Z22" s="304"/>
      <c r="AA22" s="303"/>
      <c r="AB22" s="304"/>
    </row>
    <row r="23" spans="2:28" x14ac:dyDescent="0.25">
      <c r="B23" s="14"/>
      <c r="C23" s="116"/>
      <c r="D23" s="15"/>
      <c r="F23" s="14"/>
      <c r="G23" s="116"/>
      <c r="H23" s="116"/>
      <c r="I23" s="116"/>
      <c r="J23" s="15"/>
      <c r="L23" s="302"/>
      <c r="M23" s="302"/>
      <c r="N23" s="303"/>
      <c r="O23" s="303"/>
      <c r="P23" s="303"/>
      <c r="Q23" s="303"/>
      <c r="R23" s="303"/>
      <c r="S23" s="317" t="s">
        <v>352</v>
      </c>
      <c r="T23" s="318" t="s">
        <v>353</v>
      </c>
      <c r="U23" s="303"/>
      <c r="V23" s="303"/>
      <c r="W23" s="303"/>
      <c r="X23" s="303"/>
      <c r="Y23" s="303"/>
      <c r="Z23" s="304"/>
      <c r="AA23" s="303"/>
      <c r="AB23" s="304"/>
    </row>
    <row r="24" spans="2:28" x14ac:dyDescent="0.25">
      <c r="B24" s="14"/>
      <c r="C24" s="116"/>
      <c r="D24" s="15"/>
      <c r="F24" s="14"/>
      <c r="G24" s="116"/>
      <c r="H24" s="116"/>
      <c r="I24" s="116"/>
      <c r="J24" s="15"/>
      <c r="L24" s="302"/>
      <c r="M24" s="302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4"/>
      <c r="AA24" s="303"/>
      <c r="AB24" s="304"/>
    </row>
    <row r="25" spans="2:28" x14ac:dyDescent="0.25">
      <c r="B25" s="14"/>
      <c r="C25" s="116"/>
      <c r="D25" s="15"/>
      <c r="F25" s="14"/>
      <c r="G25" s="116"/>
      <c r="H25" s="116"/>
      <c r="I25" s="116"/>
      <c r="J25" s="15"/>
      <c r="L25" s="302"/>
      <c r="M25" s="302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4"/>
      <c r="AA25" s="303"/>
      <c r="AB25" s="304"/>
    </row>
    <row r="26" spans="2:28" x14ac:dyDescent="0.25">
      <c r="B26" s="14"/>
      <c r="C26" s="116"/>
      <c r="D26" s="15"/>
      <c r="F26" s="14"/>
      <c r="G26" s="116"/>
      <c r="H26" s="116"/>
      <c r="I26" s="116"/>
      <c r="J26" s="15"/>
      <c r="L26" s="302"/>
      <c r="M26" s="302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4"/>
      <c r="AA26" s="303"/>
      <c r="AB26" s="304"/>
    </row>
    <row r="27" spans="2:28" ht="15.75" thickBot="1" x14ac:dyDescent="0.3">
      <c r="B27" s="117"/>
      <c r="C27" s="307"/>
      <c r="D27" s="118"/>
      <c r="F27" s="14"/>
      <c r="G27" s="116"/>
      <c r="H27" s="116"/>
      <c r="I27" s="116"/>
      <c r="J27" s="15"/>
      <c r="L27" s="302"/>
      <c r="M27" s="302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4"/>
      <c r="AA27" s="303"/>
      <c r="AB27" s="304"/>
    </row>
    <row r="28" spans="2:28" x14ac:dyDescent="0.25">
      <c r="B28" s="116"/>
      <c r="C28" s="116"/>
      <c r="D28" s="116"/>
      <c r="F28" s="14"/>
      <c r="G28" s="116"/>
      <c r="H28" s="116"/>
      <c r="I28" s="116"/>
      <c r="J28" s="15"/>
      <c r="L28" s="302"/>
      <c r="M28" s="311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4"/>
      <c r="AA28" s="303"/>
      <c r="AB28" s="304"/>
    </row>
    <row r="29" spans="2:28" ht="15.75" thickBot="1" x14ac:dyDescent="0.3">
      <c r="B29" s="116"/>
      <c r="C29" s="116"/>
      <c r="D29" s="116"/>
      <c r="F29" s="117"/>
      <c r="G29" s="307"/>
      <c r="H29" s="307"/>
      <c r="I29" s="307"/>
      <c r="J29" s="118"/>
      <c r="L29" s="302"/>
      <c r="M29" s="308"/>
      <c r="N29" s="309"/>
      <c r="O29" s="309"/>
      <c r="P29" s="309"/>
      <c r="Q29" s="309"/>
      <c r="R29" s="309"/>
      <c r="S29" s="309"/>
      <c r="T29" s="309"/>
      <c r="U29" s="309"/>
      <c r="V29" s="309"/>
      <c r="W29" s="309"/>
      <c r="X29" s="309"/>
      <c r="Y29" s="309"/>
      <c r="Z29" s="310"/>
      <c r="AA29" s="303"/>
      <c r="AB29" s="304"/>
    </row>
    <row r="30" spans="2:28" ht="15.75" thickBot="1" x14ac:dyDescent="0.3">
      <c r="L30" s="319" t="str">
        <f ca="1">CONCATENATE("""Save As"" the file to include your site i.e. 'SLAM Report V",MAX('REV Hist.'!A:A)," ",'SLAM REPORT'!H1,"'")</f>
        <v>"Save As" the file to include your site i.e. 'SLAM Report V5.21 DSM5'</v>
      </c>
      <c r="M30" s="320"/>
      <c r="N30" s="321"/>
      <c r="O30" s="321"/>
      <c r="P30" s="321"/>
      <c r="Q30" s="321"/>
      <c r="R30" s="321"/>
      <c r="S30" s="303"/>
      <c r="T30" s="303"/>
      <c r="U30" s="303"/>
      <c r="V30" s="303"/>
      <c r="W30" s="303"/>
      <c r="X30" s="303"/>
      <c r="Y30" s="303"/>
      <c r="Z30" s="303"/>
      <c r="AA30" s="303"/>
      <c r="AB30" s="304"/>
    </row>
    <row r="31" spans="2:28" ht="24" thickBot="1" x14ac:dyDescent="0.4">
      <c r="B31" s="291" t="s">
        <v>354</v>
      </c>
      <c r="C31" s="292"/>
      <c r="D31" s="292"/>
      <c r="E31" s="292"/>
      <c r="F31" s="292"/>
      <c r="G31" s="292"/>
      <c r="H31" s="292"/>
      <c r="I31" s="292"/>
      <c r="J31" s="293"/>
      <c r="L31" s="308"/>
      <c r="M31" s="309"/>
      <c r="N31" s="309"/>
      <c r="O31" s="309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  <c r="AA31" s="309"/>
      <c r="AB31" s="310"/>
    </row>
    <row r="32" spans="2:28" ht="15.75" thickBot="1" x14ac:dyDescent="0.3">
      <c r="N32" s="322"/>
      <c r="O32" s="299"/>
      <c r="P32" s="299"/>
      <c r="Q32" s="299"/>
      <c r="R32" s="299"/>
      <c r="S32" s="299"/>
      <c r="T32" s="299"/>
      <c r="U32" s="299"/>
      <c r="V32" s="299"/>
      <c r="W32" s="299"/>
      <c r="X32" s="299"/>
      <c r="Y32" s="300"/>
    </row>
    <row r="33" spans="2:25" ht="24" thickBot="1" x14ac:dyDescent="0.4">
      <c r="B33" s="301" t="s">
        <v>337</v>
      </c>
      <c r="C33" s="119"/>
      <c r="D33" s="119"/>
      <c r="E33" s="119"/>
      <c r="F33" s="119"/>
      <c r="G33" s="119"/>
      <c r="H33" s="119"/>
      <c r="I33" s="270"/>
      <c r="N33" s="302"/>
      <c r="O33" s="291" t="s">
        <v>355</v>
      </c>
      <c r="P33" s="291"/>
      <c r="Q33" s="291"/>
      <c r="R33" s="323"/>
      <c r="S33" s="323"/>
      <c r="T33" s="323"/>
      <c r="U33" s="323"/>
      <c r="V33" s="323"/>
      <c r="W33" s="324"/>
      <c r="X33" s="303"/>
      <c r="Y33" s="304"/>
    </row>
    <row r="34" spans="2:25" x14ac:dyDescent="0.25">
      <c r="B34" s="14"/>
      <c r="C34" s="116"/>
      <c r="D34" s="116"/>
      <c r="E34" s="116"/>
      <c r="F34" s="116"/>
      <c r="G34" s="116"/>
      <c r="H34" s="116"/>
      <c r="I34" s="15"/>
      <c r="N34" s="302"/>
      <c r="O34" s="306" t="s">
        <v>356</v>
      </c>
      <c r="P34" s="299"/>
      <c r="Q34" s="299"/>
      <c r="R34" s="299"/>
      <c r="S34" s="300"/>
      <c r="T34" s="303"/>
      <c r="U34" s="303"/>
      <c r="V34" s="303"/>
      <c r="W34" s="303"/>
      <c r="X34" s="303"/>
      <c r="Y34" s="304"/>
    </row>
    <row r="35" spans="2:25" ht="15.75" thickBot="1" x14ac:dyDescent="0.3">
      <c r="B35" s="117"/>
      <c r="C35" s="307"/>
      <c r="D35" s="307"/>
      <c r="E35" s="307"/>
      <c r="F35" s="307"/>
      <c r="G35" s="307"/>
      <c r="H35" s="307"/>
      <c r="I35" s="118"/>
      <c r="N35" s="302"/>
      <c r="O35" s="302"/>
      <c r="P35" s="303"/>
      <c r="Q35" s="303"/>
      <c r="R35" s="303"/>
      <c r="S35" s="304"/>
      <c r="T35" s="303"/>
      <c r="U35" s="303"/>
      <c r="V35" s="303"/>
      <c r="W35" s="303"/>
      <c r="X35" s="303"/>
      <c r="Y35" s="304"/>
    </row>
    <row r="36" spans="2:25" ht="15.75" thickBot="1" x14ac:dyDescent="0.3">
      <c r="N36" s="302"/>
      <c r="O36" s="302"/>
      <c r="P36" s="303"/>
      <c r="Q36" s="303"/>
      <c r="R36" s="303"/>
      <c r="S36" s="304"/>
      <c r="T36" s="303"/>
      <c r="U36" s="303"/>
      <c r="V36" s="303"/>
      <c r="W36" s="303"/>
      <c r="X36" s="303"/>
      <c r="Y36" s="304"/>
    </row>
    <row r="37" spans="2:25" x14ac:dyDescent="0.25">
      <c r="B37" s="301" t="s">
        <v>357</v>
      </c>
      <c r="C37" s="119"/>
      <c r="D37" s="119"/>
      <c r="E37" s="119"/>
      <c r="F37" s="119"/>
      <c r="G37" s="398"/>
      <c r="H37" s="270"/>
      <c r="N37" s="302"/>
      <c r="O37" s="302"/>
      <c r="P37" s="303"/>
      <c r="Q37" s="303"/>
      <c r="R37" s="303"/>
      <c r="S37" s="304"/>
      <c r="T37" s="303"/>
      <c r="U37" s="303"/>
      <c r="V37" s="303"/>
      <c r="W37" s="303"/>
      <c r="X37" s="303"/>
      <c r="Y37" s="304"/>
    </row>
    <row r="38" spans="2:25" x14ac:dyDescent="0.25">
      <c r="B38" s="14"/>
      <c r="C38" s="116"/>
      <c r="D38" s="116"/>
      <c r="E38" s="116"/>
      <c r="F38" s="116"/>
      <c r="G38" s="483"/>
      <c r="H38" s="15"/>
      <c r="N38" s="302"/>
      <c r="O38" s="302"/>
      <c r="P38" s="303"/>
      <c r="Q38" s="303"/>
      <c r="R38" s="303"/>
      <c r="S38" s="304"/>
      <c r="T38" s="303"/>
      <c r="U38" s="303"/>
      <c r="V38" s="303"/>
      <c r="W38" s="303"/>
      <c r="X38" s="303"/>
      <c r="Y38" s="304"/>
    </row>
    <row r="39" spans="2:25" ht="15.75" thickBot="1" x14ac:dyDescent="0.3">
      <c r="B39" s="14"/>
      <c r="C39" s="116"/>
      <c r="D39" s="116"/>
      <c r="E39" s="116"/>
      <c r="F39" s="116"/>
      <c r="G39" s="483"/>
      <c r="H39" s="15"/>
      <c r="N39" s="302"/>
      <c r="O39" s="308"/>
      <c r="P39" s="309"/>
      <c r="Q39" s="309"/>
      <c r="R39" s="309"/>
      <c r="S39" s="310"/>
      <c r="T39" s="303"/>
      <c r="U39" s="303"/>
      <c r="V39" s="303"/>
      <c r="W39" s="303"/>
      <c r="X39" s="303"/>
      <c r="Y39" s="304"/>
    </row>
    <row r="40" spans="2:25" ht="15.75" thickBot="1" x14ac:dyDescent="0.3">
      <c r="B40" s="14"/>
      <c r="C40" s="116"/>
      <c r="D40" s="116"/>
      <c r="E40" s="116"/>
      <c r="F40" s="116"/>
      <c r="G40" s="483"/>
      <c r="H40" s="15"/>
      <c r="N40" s="302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4"/>
    </row>
    <row r="41" spans="2:25" ht="15.75" thickBot="1" x14ac:dyDescent="0.3">
      <c r="B41" s="14"/>
      <c r="C41" s="116"/>
      <c r="D41" s="116"/>
      <c r="E41" s="116"/>
      <c r="F41" s="116"/>
      <c r="G41" s="483"/>
      <c r="H41" s="15"/>
      <c r="N41" s="302"/>
      <c r="O41" s="325" t="s">
        <v>358</v>
      </c>
      <c r="P41" s="326"/>
      <c r="Q41" s="327" t="s">
        <v>359</v>
      </c>
      <c r="R41" s="326"/>
      <c r="S41" s="328"/>
      <c r="T41" s="303"/>
      <c r="U41" s="303"/>
      <c r="V41" s="303"/>
      <c r="W41" s="303"/>
      <c r="X41" s="303"/>
      <c r="Y41" s="304"/>
    </row>
    <row r="42" spans="2:25" ht="15.75" thickBot="1" x14ac:dyDescent="0.3">
      <c r="B42" s="14"/>
      <c r="C42" s="116"/>
      <c r="D42" s="116"/>
      <c r="E42" s="116"/>
      <c r="F42" s="116"/>
      <c r="G42" s="483"/>
      <c r="H42" s="15"/>
      <c r="N42" s="302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4"/>
    </row>
    <row r="43" spans="2:25" ht="15.75" thickBot="1" x14ac:dyDescent="0.3">
      <c r="B43" s="117"/>
      <c r="C43" s="307"/>
      <c r="D43" s="307"/>
      <c r="E43" s="307"/>
      <c r="F43" s="307"/>
      <c r="G43" s="307"/>
      <c r="H43" s="118"/>
      <c r="N43" s="302"/>
      <c r="O43" s="306" t="s">
        <v>360</v>
      </c>
      <c r="P43" s="299"/>
      <c r="Q43" s="299"/>
      <c r="R43" s="299"/>
      <c r="S43" s="299"/>
      <c r="T43" s="299"/>
      <c r="U43" s="299"/>
      <c r="V43" s="300"/>
      <c r="W43" s="303"/>
      <c r="X43" s="303"/>
      <c r="Y43" s="304"/>
    </row>
    <row r="44" spans="2:25" ht="15.75" thickBot="1" x14ac:dyDescent="0.3">
      <c r="N44" s="302"/>
      <c r="O44" s="302"/>
      <c r="P44" s="303"/>
      <c r="Q44" s="303"/>
      <c r="R44" s="303"/>
      <c r="S44" s="303"/>
      <c r="T44" s="303"/>
      <c r="U44" s="303"/>
      <c r="V44" s="304"/>
      <c r="W44" s="303"/>
      <c r="X44" s="303"/>
      <c r="Y44" s="304"/>
    </row>
    <row r="45" spans="2:25" ht="15.75" thickBot="1" x14ac:dyDescent="0.3">
      <c r="B45" s="329" t="s">
        <v>361</v>
      </c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302"/>
      <c r="O45" s="302"/>
      <c r="P45" s="303"/>
      <c r="Q45" s="303"/>
      <c r="R45" s="303"/>
      <c r="S45" s="303"/>
      <c r="T45" s="303"/>
      <c r="U45" s="303"/>
      <c r="V45" s="304"/>
      <c r="W45" s="303"/>
      <c r="X45" s="303"/>
      <c r="Y45" s="304"/>
    </row>
    <row r="46" spans="2:25" x14ac:dyDescent="0.25">
      <c r="B46" s="330" t="s">
        <v>362</v>
      </c>
      <c r="C46" s="331"/>
      <c r="D46" s="331"/>
      <c r="E46" s="331"/>
      <c r="F46" s="331"/>
      <c r="G46" s="332"/>
      <c r="H46" s="116"/>
      <c r="I46" s="116"/>
      <c r="J46" s="116"/>
      <c r="K46" s="116"/>
      <c r="L46" s="116"/>
      <c r="M46" s="116"/>
      <c r="N46" s="302"/>
      <c r="O46" s="302"/>
      <c r="P46" s="303"/>
      <c r="Q46" s="303"/>
      <c r="R46" s="303"/>
      <c r="S46" s="303"/>
      <c r="T46" s="303"/>
      <c r="U46" s="303"/>
      <c r="V46" s="304"/>
      <c r="W46" s="303"/>
      <c r="X46" s="303"/>
      <c r="Y46" s="304"/>
    </row>
    <row r="47" spans="2:25" x14ac:dyDescent="0.25">
      <c r="B47" s="14"/>
      <c r="C47" s="116"/>
      <c r="D47" s="116"/>
      <c r="E47" s="116"/>
      <c r="F47" s="116"/>
      <c r="G47" s="15"/>
      <c r="H47" s="116"/>
      <c r="I47" s="116"/>
      <c r="J47" s="116"/>
      <c r="K47" s="116"/>
      <c r="L47" s="116"/>
      <c r="M47" s="116"/>
      <c r="N47" s="302"/>
      <c r="O47" s="302"/>
      <c r="P47" s="303"/>
      <c r="Q47" s="303"/>
      <c r="R47" s="303"/>
      <c r="S47" s="303"/>
      <c r="T47" s="303"/>
      <c r="U47" s="303"/>
      <c r="V47" s="304"/>
      <c r="W47" s="303"/>
      <c r="X47" s="303"/>
      <c r="Y47" s="304"/>
    </row>
    <row r="48" spans="2:25" ht="15.75" thickBot="1" x14ac:dyDescent="0.3">
      <c r="B48" s="14"/>
      <c r="C48" s="116"/>
      <c r="D48" s="116"/>
      <c r="E48" s="116"/>
      <c r="F48" s="116"/>
      <c r="G48" s="15"/>
      <c r="H48" s="116"/>
      <c r="I48" s="116"/>
      <c r="J48" s="116"/>
      <c r="K48" s="116"/>
      <c r="L48" s="116"/>
      <c r="M48" s="116"/>
      <c r="N48" s="302"/>
      <c r="O48" s="308"/>
      <c r="P48" s="309"/>
      <c r="Q48" s="309"/>
      <c r="R48" s="309"/>
      <c r="S48" s="309"/>
      <c r="T48" s="309"/>
      <c r="U48" s="309"/>
      <c r="V48" s="310"/>
      <c r="W48" s="303"/>
      <c r="X48" s="303"/>
      <c r="Y48" s="304"/>
    </row>
    <row r="49" spans="2:25" ht="15.75" thickBot="1" x14ac:dyDescent="0.3">
      <c r="B49" s="14"/>
      <c r="C49" s="116"/>
      <c r="D49" s="116"/>
      <c r="E49" s="116"/>
      <c r="F49" s="116"/>
      <c r="G49" s="15"/>
      <c r="H49" s="116"/>
      <c r="I49" s="116"/>
      <c r="J49" s="116"/>
      <c r="K49" s="116"/>
      <c r="L49" s="116"/>
      <c r="M49" s="116"/>
      <c r="N49" s="302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4"/>
    </row>
    <row r="50" spans="2:25" x14ac:dyDescent="0.25">
      <c r="B50" s="14"/>
      <c r="C50" s="116"/>
      <c r="D50" s="116"/>
      <c r="E50" s="116"/>
      <c r="F50" s="116"/>
      <c r="G50" s="15"/>
      <c r="H50" s="116"/>
      <c r="I50" s="116"/>
      <c r="J50" s="116"/>
      <c r="K50" s="116"/>
      <c r="L50" s="116"/>
      <c r="M50" s="116"/>
      <c r="N50" s="302"/>
      <c r="O50" s="306" t="s">
        <v>363</v>
      </c>
      <c r="P50" s="299"/>
      <c r="Q50" s="299"/>
      <c r="R50" s="299"/>
      <c r="S50" s="299"/>
      <c r="T50" s="299"/>
      <c r="U50" s="299"/>
      <c r="V50" s="299"/>
      <c r="W50" s="299"/>
      <c r="X50" s="299"/>
      <c r="Y50" s="300"/>
    </row>
    <row r="51" spans="2:25" x14ac:dyDescent="0.25">
      <c r="B51" s="14"/>
      <c r="C51" s="116"/>
      <c r="D51" s="116"/>
      <c r="E51" s="116"/>
      <c r="F51" s="116"/>
      <c r="G51" s="15"/>
      <c r="H51" s="116"/>
      <c r="I51" s="116"/>
      <c r="J51" s="116"/>
      <c r="K51" s="116"/>
      <c r="L51" s="116"/>
      <c r="M51" s="116"/>
      <c r="N51" s="302"/>
      <c r="O51" s="305" t="s">
        <v>364</v>
      </c>
      <c r="P51" s="303"/>
      <c r="Q51" s="303"/>
      <c r="R51" s="303"/>
      <c r="S51" s="303"/>
      <c r="T51" s="303"/>
      <c r="U51" s="303"/>
      <c r="V51" s="303"/>
      <c r="W51" s="303"/>
      <c r="X51" s="303"/>
      <c r="Y51" s="304"/>
    </row>
    <row r="52" spans="2:25" x14ac:dyDescent="0.25">
      <c r="B52" s="14"/>
      <c r="C52" s="116"/>
      <c r="D52" s="116"/>
      <c r="E52" s="116"/>
      <c r="F52" s="116"/>
      <c r="G52" s="15"/>
      <c r="H52" s="116"/>
      <c r="I52" s="116"/>
      <c r="J52" s="116"/>
      <c r="K52" s="116"/>
      <c r="L52" s="116"/>
      <c r="M52" s="116"/>
      <c r="N52" s="302"/>
      <c r="O52" s="302"/>
      <c r="P52" s="303"/>
      <c r="Q52" s="303"/>
      <c r="R52" s="303"/>
      <c r="S52" s="303"/>
      <c r="T52" s="303"/>
      <c r="U52" s="303"/>
      <c r="V52" s="303"/>
      <c r="W52" s="303"/>
      <c r="X52" s="303"/>
      <c r="Y52" s="304"/>
    </row>
    <row r="53" spans="2:25" x14ac:dyDescent="0.25">
      <c r="B53" s="14"/>
      <c r="C53" s="116"/>
      <c r="D53" s="116"/>
      <c r="E53" s="116"/>
      <c r="F53" s="116"/>
      <c r="G53" s="15"/>
      <c r="H53" s="116"/>
      <c r="I53" s="116"/>
      <c r="J53" s="116"/>
      <c r="K53" s="116"/>
      <c r="L53" s="116"/>
      <c r="M53" s="116"/>
      <c r="N53" s="302"/>
      <c r="O53" s="302"/>
      <c r="P53" s="303"/>
      <c r="Q53" s="303"/>
      <c r="R53" s="303"/>
      <c r="S53" s="303"/>
      <c r="T53" s="303"/>
      <c r="U53" s="303"/>
      <c r="V53" s="303"/>
      <c r="W53" s="303"/>
      <c r="X53" s="303"/>
      <c r="Y53" s="304"/>
    </row>
    <row r="54" spans="2:25" x14ac:dyDescent="0.25">
      <c r="B54" s="14"/>
      <c r="C54" s="116"/>
      <c r="D54" s="116"/>
      <c r="E54" s="116"/>
      <c r="F54" s="116"/>
      <c r="G54" s="15"/>
      <c r="H54" s="116"/>
      <c r="I54" s="116"/>
      <c r="J54" s="116"/>
      <c r="K54" s="116"/>
      <c r="L54" s="116"/>
      <c r="M54" s="116"/>
      <c r="N54" s="302"/>
      <c r="O54" s="302"/>
      <c r="P54" s="303"/>
      <c r="Q54" s="303"/>
      <c r="R54" s="303"/>
      <c r="S54" s="303"/>
      <c r="T54" s="303"/>
      <c r="U54" s="303"/>
      <c r="V54" s="303"/>
      <c r="W54" s="303"/>
      <c r="X54" s="303"/>
      <c r="Y54" s="304"/>
    </row>
    <row r="55" spans="2:25" x14ac:dyDescent="0.25">
      <c r="B55" s="14"/>
      <c r="C55" s="116"/>
      <c r="D55" s="116"/>
      <c r="E55" s="116"/>
      <c r="F55" s="116"/>
      <c r="G55" s="15"/>
      <c r="H55" s="116"/>
      <c r="I55" s="116"/>
      <c r="J55" s="116"/>
      <c r="K55" s="116"/>
      <c r="L55" s="116"/>
      <c r="M55" s="116"/>
      <c r="N55" s="302"/>
      <c r="O55" s="302"/>
      <c r="P55" s="303"/>
      <c r="Q55" s="303"/>
      <c r="R55" s="303"/>
      <c r="S55" s="303"/>
      <c r="T55" s="303"/>
      <c r="U55" s="303"/>
      <c r="V55" s="303"/>
      <c r="W55" s="303"/>
      <c r="X55" s="303"/>
      <c r="Y55" s="304"/>
    </row>
    <row r="56" spans="2:25" x14ac:dyDescent="0.25">
      <c r="B56" s="14"/>
      <c r="C56" s="116"/>
      <c r="D56" s="116"/>
      <c r="E56" s="116"/>
      <c r="F56" s="116"/>
      <c r="G56" s="15"/>
      <c r="H56" s="116"/>
      <c r="I56" s="116"/>
      <c r="J56" s="116"/>
      <c r="K56" s="116"/>
      <c r="L56" s="116"/>
      <c r="M56" s="116"/>
      <c r="N56" s="302"/>
      <c r="O56" s="302"/>
      <c r="P56" s="303"/>
      <c r="Q56" s="303"/>
      <c r="R56" s="303"/>
      <c r="S56" s="303"/>
      <c r="T56" s="303"/>
      <c r="U56" s="303"/>
      <c r="V56" s="303"/>
      <c r="W56" s="303"/>
      <c r="X56" s="303"/>
      <c r="Y56" s="304"/>
    </row>
    <row r="57" spans="2:25" ht="15.75" thickBot="1" x14ac:dyDescent="0.3">
      <c r="B57" s="117"/>
      <c r="C57" s="307"/>
      <c r="D57" s="307"/>
      <c r="E57" s="307"/>
      <c r="F57" s="307"/>
      <c r="G57" s="118"/>
      <c r="H57" s="116"/>
      <c r="I57" s="116"/>
      <c r="J57" s="116"/>
      <c r="K57" s="116"/>
      <c r="L57" s="116"/>
      <c r="M57" s="116"/>
      <c r="N57" s="302"/>
      <c r="O57" s="302"/>
      <c r="P57" s="303"/>
      <c r="Q57" s="303"/>
      <c r="R57" s="303"/>
      <c r="S57" s="303"/>
      <c r="T57" s="303"/>
      <c r="U57" s="303"/>
      <c r="V57" s="303"/>
      <c r="W57" s="303"/>
      <c r="X57" s="303"/>
      <c r="Y57" s="304"/>
    </row>
    <row r="58" spans="2:25" ht="15.75" thickBot="1" x14ac:dyDescent="0.3">
      <c r="B58" s="14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302"/>
      <c r="O58" s="302"/>
      <c r="P58" s="303"/>
      <c r="Q58" s="303"/>
      <c r="R58" s="303"/>
      <c r="S58" s="303"/>
      <c r="T58" s="303"/>
      <c r="U58" s="303"/>
      <c r="V58" s="303"/>
      <c r="W58" s="303"/>
      <c r="X58" s="303"/>
      <c r="Y58" s="304"/>
    </row>
    <row r="59" spans="2:25" x14ac:dyDescent="0.25">
      <c r="B59" s="330" t="s">
        <v>365</v>
      </c>
      <c r="C59" s="119"/>
      <c r="D59" s="331"/>
      <c r="E59" s="331"/>
      <c r="F59" s="331"/>
      <c r="G59" s="331"/>
      <c r="H59" s="331"/>
      <c r="I59" s="331" t="s">
        <v>366</v>
      </c>
      <c r="J59" s="331"/>
      <c r="K59" s="119"/>
      <c r="L59" s="119"/>
      <c r="M59" s="119"/>
      <c r="N59" s="302"/>
      <c r="O59" s="302"/>
      <c r="P59" s="303"/>
      <c r="Q59" s="303"/>
      <c r="R59" s="303"/>
      <c r="S59" s="303"/>
      <c r="T59" s="303"/>
      <c r="U59" s="303"/>
      <c r="V59" s="303"/>
      <c r="W59" s="303"/>
      <c r="X59" s="303"/>
      <c r="Y59" s="304"/>
    </row>
    <row r="60" spans="2:25" x14ac:dyDescent="0.25">
      <c r="B60" s="14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302"/>
      <c r="O60" s="302"/>
      <c r="P60" s="303"/>
      <c r="Q60" s="303"/>
      <c r="R60" s="303"/>
      <c r="S60" s="303"/>
      <c r="T60" s="303"/>
      <c r="U60" s="303"/>
      <c r="V60" s="303"/>
      <c r="W60" s="303"/>
      <c r="X60" s="303"/>
      <c r="Y60" s="304"/>
    </row>
    <row r="61" spans="2:25" x14ac:dyDescent="0.25">
      <c r="B61" s="14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302"/>
      <c r="O61" s="302"/>
      <c r="P61" s="303"/>
      <c r="Q61" s="303"/>
      <c r="R61" s="303"/>
      <c r="S61" s="303"/>
      <c r="T61" s="303"/>
      <c r="U61" s="303"/>
      <c r="V61" s="303"/>
      <c r="W61" s="303"/>
      <c r="X61" s="303"/>
      <c r="Y61" s="304"/>
    </row>
    <row r="62" spans="2:25" x14ac:dyDescent="0.25">
      <c r="B62" s="14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302"/>
      <c r="O62" s="302"/>
      <c r="P62" s="303"/>
      <c r="Q62" s="303"/>
      <c r="R62" s="303"/>
      <c r="S62" s="303"/>
      <c r="T62" s="303"/>
      <c r="U62" s="303"/>
      <c r="V62" s="303"/>
      <c r="W62" s="303"/>
      <c r="X62" s="303"/>
      <c r="Y62" s="304"/>
    </row>
    <row r="63" spans="2:25" ht="15.75" thickBot="1" x14ac:dyDescent="0.3">
      <c r="B63" s="14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302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10"/>
    </row>
    <row r="64" spans="2:25" ht="15.75" thickBot="1" x14ac:dyDescent="0.3">
      <c r="B64" s="14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302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4"/>
    </row>
    <row r="65" spans="2:25" x14ac:dyDescent="0.25">
      <c r="B65" s="14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302"/>
      <c r="O65" s="306" t="s">
        <v>367</v>
      </c>
      <c r="P65" s="299"/>
      <c r="Q65" s="299"/>
      <c r="R65" s="299"/>
      <c r="S65" s="299"/>
      <c r="T65" s="299"/>
      <c r="U65" s="300"/>
      <c r="V65" s="303"/>
      <c r="W65" s="303"/>
      <c r="X65" s="303"/>
      <c r="Y65" s="304"/>
    </row>
    <row r="66" spans="2:25" x14ac:dyDescent="0.25">
      <c r="B66" s="14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302"/>
      <c r="O66" s="302"/>
      <c r="P66" s="303"/>
      <c r="Q66" s="303"/>
      <c r="R66" s="303"/>
      <c r="S66" s="303"/>
      <c r="T66" s="303"/>
      <c r="U66" s="304"/>
      <c r="V66" s="303"/>
      <c r="W66" s="303"/>
      <c r="X66" s="303"/>
      <c r="Y66" s="304"/>
    </row>
    <row r="67" spans="2:25" x14ac:dyDescent="0.25">
      <c r="B67" s="14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302"/>
      <c r="O67" s="302"/>
      <c r="P67" s="303"/>
      <c r="Q67" s="303"/>
      <c r="R67" s="303"/>
      <c r="S67" s="303"/>
      <c r="T67" s="303"/>
      <c r="U67" s="304"/>
      <c r="V67" s="303"/>
      <c r="W67" s="303"/>
      <c r="X67" s="303"/>
      <c r="Y67" s="304"/>
    </row>
    <row r="68" spans="2:25" x14ac:dyDescent="0.25">
      <c r="B68" s="14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302"/>
      <c r="O68" s="302"/>
      <c r="P68" s="303"/>
      <c r="Q68" s="303"/>
      <c r="R68" s="303"/>
      <c r="S68" s="303"/>
      <c r="T68" s="303"/>
      <c r="U68" s="304"/>
      <c r="V68" s="303"/>
      <c r="W68" s="303"/>
      <c r="X68" s="303"/>
      <c r="Y68" s="304"/>
    </row>
    <row r="69" spans="2:25" x14ac:dyDescent="0.25">
      <c r="B69" s="14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302"/>
      <c r="O69" s="302"/>
      <c r="P69" s="303"/>
      <c r="Q69" s="303"/>
      <c r="R69" s="303"/>
      <c r="S69" s="303"/>
      <c r="T69" s="303"/>
      <c r="U69" s="304"/>
      <c r="V69" s="303"/>
      <c r="W69" s="303"/>
      <c r="X69" s="303"/>
      <c r="Y69" s="304"/>
    </row>
    <row r="70" spans="2:25" ht="15.75" thickBot="1" x14ac:dyDescent="0.3">
      <c r="B70" s="117"/>
      <c r="C70" s="307"/>
      <c r="D70" s="307"/>
      <c r="E70" s="307"/>
      <c r="F70" s="307"/>
      <c r="G70" s="307"/>
      <c r="H70" s="307"/>
      <c r="I70" s="307"/>
      <c r="J70" s="307"/>
      <c r="K70" s="307"/>
      <c r="L70" s="307"/>
      <c r="M70" s="307"/>
      <c r="N70" s="302"/>
      <c r="O70" s="302"/>
      <c r="P70" s="303"/>
      <c r="Q70" s="303"/>
      <c r="R70" s="303"/>
      <c r="S70" s="303"/>
      <c r="T70" s="303"/>
      <c r="U70" s="304"/>
      <c r="V70" s="303"/>
      <c r="W70" s="303"/>
      <c r="X70" s="303"/>
      <c r="Y70" s="304"/>
    </row>
    <row r="71" spans="2:25" ht="15.75" thickBot="1" x14ac:dyDescent="0.3">
      <c r="B71" s="117"/>
      <c r="C71" s="307"/>
      <c r="D71" s="307"/>
      <c r="E71" s="307"/>
      <c r="F71" s="307"/>
      <c r="G71" s="307"/>
      <c r="H71" s="307"/>
      <c r="I71" s="307"/>
      <c r="J71" s="307"/>
      <c r="K71" s="307"/>
      <c r="L71" s="307"/>
      <c r="M71" s="307"/>
      <c r="N71" s="302"/>
      <c r="O71" s="302"/>
      <c r="P71" s="303"/>
      <c r="Q71" s="303"/>
      <c r="R71" s="303"/>
      <c r="S71" s="303"/>
      <c r="T71" s="303"/>
      <c r="U71" s="304"/>
      <c r="V71" s="303"/>
      <c r="W71" s="303"/>
      <c r="X71" s="303"/>
      <c r="Y71" s="304"/>
    </row>
    <row r="72" spans="2:25" x14ac:dyDescent="0.25">
      <c r="N72" s="302"/>
      <c r="O72" s="302"/>
      <c r="P72" s="303"/>
      <c r="Q72" s="303"/>
      <c r="R72" s="303"/>
      <c r="S72" s="303"/>
      <c r="T72" s="303"/>
      <c r="U72" s="304"/>
      <c r="V72" s="303"/>
      <c r="W72" s="303"/>
      <c r="X72" s="303"/>
      <c r="Y72" s="304"/>
    </row>
    <row r="73" spans="2:25" ht="15.75" thickBot="1" x14ac:dyDescent="0.3">
      <c r="N73" s="302"/>
      <c r="O73" s="308"/>
      <c r="P73" s="309"/>
      <c r="Q73" s="309"/>
      <c r="R73" s="309"/>
      <c r="S73" s="309"/>
      <c r="T73" s="309"/>
      <c r="U73" s="310"/>
      <c r="V73" s="303"/>
      <c r="W73" s="303"/>
      <c r="X73" s="303"/>
      <c r="Y73" s="304"/>
    </row>
    <row r="74" spans="2:25" ht="15.75" thickBot="1" x14ac:dyDescent="0.3">
      <c r="B74" s="301" t="s">
        <v>368</v>
      </c>
      <c r="C74" s="119"/>
      <c r="D74" s="119"/>
      <c r="E74" s="119"/>
      <c r="F74" s="119"/>
      <c r="G74" s="270"/>
      <c r="N74" s="302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4"/>
    </row>
    <row r="75" spans="2:25" x14ac:dyDescent="0.25">
      <c r="B75" s="14"/>
      <c r="C75" s="116"/>
      <c r="D75" s="116"/>
      <c r="E75" s="116"/>
      <c r="F75" s="116"/>
      <c r="G75" s="15"/>
      <c r="N75" s="302"/>
      <c r="O75" s="306" t="s">
        <v>369</v>
      </c>
      <c r="P75" s="299"/>
      <c r="Q75" s="299"/>
      <c r="R75" s="299"/>
      <c r="S75" s="299"/>
      <c r="T75" s="299"/>
      <c r="U75" s="299"/>
      <c r="V75" s="300"/>
      <c r="W75" s="303"/>
      <c r="X75" s="303"/>
      <c r="Y75" s="304"/>
    </row>
    <row r="76" spans="2:25" x14ac:dyDescent="0.25">
      <c r="B76" s="14"/>
      <c r="C76" s="116"/>
      <c r="D76" s="116"/>
      <c r="E76" s="116"/>
      <c r="F76" s="116"/>
      <c r="G76" s="15"/>
      <c r="N76" s="302"/>
      <c r="O76" s="302"/>
      <c r="P76" s="303"/>
      <c r="Q76" s="303"/>
      <c r="R76" s="303"/>
      <c r="S76" s="303"/>
      <c r="T76" s="303"/>
      <c r="U76" s="303"/>
      <c r="V76" s="304"/>
      <c r="W76" s="303"/>
      <c r="X76" s="303"/>
      <c r="Y76" s="304"/>
    </row>
    <row r="77" spans="2:25" x14ac:dyDescent="0.25">
      <c r="B77" s="14"/>
      <c r="C77" s="116"/>
      <c r="D77" s="116"/>
      <c r="E77" s="116"/>
      <c r="F77" s="116"/>
      <c r="G77" s="15"/>
      <c r="N77" s="302"/>
      <c r="O77" s="302"/>
      <c r="P77" s="303"/>
      <c r="Q77" s="303"/>
      <c r="R77" s="303"/>
      <c r="S77" s="303"/>
      <c r="T77" s="303"/>
      <c r="U77" s="303"/>
      <c r="V77" s="304"/>
      <c r="W77" s="303"/>
      <c r="X77" s="303"/>
      <c r="Y77" s="304"/>
    </row>
    <row r="78" spans="2:25" x14ac:dyDescent="0.25">
      <c r="B78" s="14"/>
      <c r="C78" s="116"/>
      <c r="D78" s="116"/>
      <c r="E78" s="116"/>
      <c r="F78" s="116"/>
      <c r="G78" s="15"/>
      <c r="N78" s="302"/>
      <c r="O78" s="302"/>
      <c r="P78" s="303"/>
      <c r="Q78" s="303"/>
      <c r="R78" s="303"/>
      <c r="S78" s="303"/>
      <c r="T78" s="303"/>
      <c r="U78" s="303"/>
      <c r="V78" s="304"/>
      <c r="W78" s="303"/>
      <c r="X78" s="303"/>
      <c r="Y78" s="304"/>
    </row>
    <row r="79" spans="2:25" x14ac:dyDescent="0.25">
      <c r="B79" s="14"/>
      <c r="C79" s="116"/>
      <c r="D79" s="116"/>
      <c r="E79" s="116"/>
      <c r="F79" s="116"/>
      <c r="G79" s="15"/>
      <c r="N79" s="302"/>
      <c r="O79" s="302"/>
      <c r="P79" s="303"/>
      <c r="Q79" s="303"/>
      <c r="R79" s="303"/>
      <c r="S79" s="303"/>
      <c r="T79" s="303"/>
      <c r="U79" s="303"/>
      <c r="V79" s="304"/>
      <c r="W79" s="303"/>
      <c r="X79" s="303"/>
      <c r="Y79" s="304"/>
    </row>
    <row r="80" spans="2:25" ht="15.75" thickBot="1" x14ac:dyDescent="0.3">
      <c r="B80" s="14"/>
      <c r="C80" s="116"/>
      <c r="D80" s="116"/>
      <c r="E80" s="116"/>
      <c r="F80" s="116"/>
      <c r="G80" s="15"/>
      <c r="N80" s="302"/>
      <c r="O80" s="308"/>
      <c r="P80" s="309"/>
      <c r="Q80" s="309"/>
      <c r="R80" s="309"/>
      <c r="S80" s="309"/>
      <c r="T80" s="309"/>
      <c r="U80" s="309"/>
      <c r="V80" s="310"/>
      <c r="W80" s="303"/>
      <c r="X80" s="303"/>
      <c r="Y80" s="304"/>
    </row>
    <row r="81" spans="2:25" ht="15.75" thickBot="1" x14ac:dyDescent="0.3">
      <c r="B81" s="14"/>
      <c r="C81" s="116"/>
      <c r="D81" s="116"/>
      <c r="E81" s="116"/>
      <c r="F81" s="116"/>
      <c r="G81" s="15"/>
      <c r="N81" s="302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4"/>
    </row>
    <row r="82" spans="2:25" x14ac:dyDescent="0.25">
      <c r="B82" s="14"/>
      <c r="C82" s="116"/>
      <c r="D82" s="116"/>
      <c r="E82" s="116"/>
      <c r="F82" s="116"/>
      <c r="G82" s="15"/>
      <c r="N82" s="302"/>
      <c r="O82" s="306" t="s">
        <v>370</v>
      </c>
      <c r="P82" s="299"/>
      <c r="Q82" s="299"/>
      <c r="R82" s="299"/>
      <c r="S82" s="299"/>
      <c r="T82" s="299"/>
      <c r="U82" s="299"/>
      <c r="V82" s="300"/>
      <c r="W82" s="303"/>
      <c r="X82" s="303"/>
      <c r="Y82" s="304"/>
    </row>
    <row r="83" spans="2:25" x14ac:dyDescent="0.25">
      <c r="B83" s="14"/>
      <c r="C83" s="116"/>
      <c r="D83" s="116"/>
      <c r="E83" s="116"/>
      <c r="F83" s="116"/>
      <c r="G83" s="15"/>
      <c r="N83" s="302"/>
      <c r="O83" s="302"/>
      <c r="P83" s="303"/>
      <c r="Q83" s="303"/>
      <c r="R83" s="303"/>
      <c r="S83" s="303"/>
      <c r="T83" s="303"/>
      <c r="U83" s="303"/>
      <c r="V83" s="304"/>
      <c r="W83" s="303"/>
      <c r="X83" s="303"/>
      <c r="Y83" s="304"/>
    </row>
    <row r="84" spans="2:25" x14ac:dyDescent="0.25">
      <c r="B84" s="14"/>
      <c r="C84" s="116"/>
      <c r="D84" s="116"/>
      <c r="E84" s="116"/>
      <c r="F84" s="116"/>
      <c r="G84" s="15"/>
      <c r="N84" s="302"/>
      <c r="O84" s="302"/>
      <c r="P84" s="303"/>
      <c r="Q84" s="303"/>
      <c r="R84" s="303"/>
      <c r="S84" s="303"/>
      <c r="T84" s="303"/>
      <c r="U84" s="303"/>
      <c r="V84" s="304"/>
      <c r="W84" s="303"/>
      <c r="X84" s="303"/>
      <c r="Y84" s="304"/>
    </row>
    <row r="85" spans="2:25" ht="15.75" thickBot="1" x14ac:dyDescent="0.3">
      <c r="B85" s="117"/>
      <c r="C85" s="307"/>
      <c r="D85" s="307"/>
      <c r="E85" s="307"/>
      <c r="F85" s="307"/>
      <c r="G85" s="118"/>
      <c r="N85" s="302"/>
      <c r="O85" s="302"/>
      <c r="P85" s="303"/>
      <c r="Q85" s="303"/>
      <c r="R85" s="303"/>
      <c r="S85" s="303"/>
      <c r="T85" s="303"/>
      <c r="U85" s="303"/>
      <c r="V85" s="304"/>
      <c r="W85" s="303"/>
      <c r="X85" s="303"/>
      <c r="Y85" s="304"/>
    </row>
    <row r="86" spans="2:25" ht="15.75" thickBot="1" x14ac:dyDescent="0.3">
      <c r="N86" s="302"/>
      <c r="O86" s="302"/>
      <c r="P86" s="303"/>
      <c r="Q86" s="303"/>
      <c r="R86" s="303"/>
      <c r="S86" s="303"/>
      <c r="T86" s="303"/>
      <c r="U86" s="303"/>
      <c r="V86" s="304"/>
      <c r="W86" s="303"/>
      <c r="X86" s="303"/>
      <c r="Y86" s="304"/>
    </row>
    <row r="87" spans="2:25" ht="15.75" thickBot="1" x14ac:dyDescent="0.3">
      <c r="B87" s="301" t="s">
        <v>371</v>
      </c>
      <c r="C87" s="119"/>
      <c r="D87" s="119"/>
      <c r="E87" s="119"/>
      <c r="F87" s="119"/>
      <c r="G87" s="270"/>
      <c r="N87" s="302"/>
      <c r="O87" s="308"/>
      <c r="P87" s="309"/>
      <c r="Q87" s="309"/>
      <c r="R87" s="309"/>
      <c r="S87" s="309"/>
      <c r="T87" s="309"/>
      <c r="U87" s="309"/>
      <c r="V87" s="310"/>
      <c r="W87" s="303"/>
      <c r="X87" s="303"/>
      <c r="Y87" s="304"/>
    </row>
    <row r="88" spans="2:25" ht="15.75" thickBot="1" x14ac:dyDescent="0.3">
      <c r="B88" s="333" t="s">
        <v>372</v>
      </c>
      <c r="C88" s="116"/>
      <c r="D88" s="116"/>
      <c r="E88" s="116"/>
      <c r="F88" s="116"/>
      <c r="G88" s="15"/>
      <c r="N88" s="302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4"/>
    </row>
    <row r="89" spans="2:25" ht="15.75" thickBot="1" x14ac:dyDescent="0.3">
      <c r="B89" s="14"/>
      <c r="C89" s="116"/>
      <c r="D89" s="116"/>
      <c r="E89" s="116"/>
      <c r="F89" s="116"/>
      <c r="G89" s="15"/>
      <c r="N89" s="302"/>
      <c r="O89" s="334" t="str">
        <f ca="1">CONCATENATE("""Save As"" the file to include your site i.e. 'SLAM Report V",MAX('REV Hist.'!A:A)," ",'SLAM REPORT'!H1,"'")</f>
        <v>"Save As" the file to include your site i.e. 'SLAM Report V5.21 DSM5'</v>
      </c>
      <c r="P89" s="335"/>
      <c r="Q89" s="336"/>
      <c r="R89" s="336"/>
      <c r="S89" s="336"/>
      <c r="T89" s="336"/>
      <c r="U89" s="337"/>
      <c r="V89" s="303"/>
      <c r="W89" s="303"/>
      <c r="X89" s="303"/>
      <c r="Y89" s="304"/>
    </row>
    <row r="90" spans="2:25" ht="15.75" thickBot="1" x14ac:dyDescent="0.3">
      <c r="B90" s="14"/>
      <c r="C90" s="116"/>
      <c r="D90" s="116"/>
      <c r="E90" s="116"/>
      <c r="F90" s="116"/>
      <c r="G90" s="15"/>
      <c r="N90" s="302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4"/>
    </row>
    <row r="91" spans="2:25" ht="15.75" thickBot="1" x14ac:dyDescent="0.3">
      <c r="B91" s="14"/>
      <c r="C91" s="116"/>
      <c r="D91" s="116"/>
      <c r="E91" s="116"/>
      <c r="F91" s="116"/>
      <c r="G91" s="15"/>
      <c r="N91" s="302"/>
      <c r="O91" s="325" t="s">
        <v>373</v>
      </c>
      <c r="P91" s="326"/>
      <c r="Q91" s="326"/>
      <c r="R91" s="326"/>
      <c r="S91" s="326"/>
      <c r="T91" s="326"/>
      <c r="U91" s="328"/>
      <c r="V91" s="303"/>
      <c r="W91" s="303"/>
      <c r="X91" s="303"/>
      <c r="Y91" s="304"/>
    </row>
    <row r="92" spans="2:25" ht="15.75" thickBot="1" x14ac:dyDescent="0.3">
      <c r="B92" s="14"/>
      <c r="C92" s="116"/>
      <c r="D92" s="116"/>
      <c r="E92" s="116"/>
      <c r="F92" s="116"/>
      <c r="G92" s="15"/>
      <c r="N92" s="302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4"/>
    </row>
    <row r="93" spans="2:25" x14ac:dyDescent="0.25">
      <c r="B93" s="14"/>
      <c r="C93" s="116"/>
      <c r="D93" s="116"/>
      <c r="E93" s="116"/>
      <c r="F93" s="116"/>
      <c r="G93" s="15"/>
      <c r="N93" s="302"/>
      <c r="O93" s="306" t="s">
        <v>374</v>
      </c>
      <c r="P93" s="299"/>
      <c r="Q93" s="299"/>
      <c r="R93" s="299"/>
      <c r="S93" s="299"/>
      <c r="T93" s="299"/>
      <c r="U93" s="299"/>
      <c r="V93" s="300"/>
      <c r="W93" s="303"/>
      <c r="X93" s="303"/>
      <c r="Y93" s="304"/>
    </row>
    <row r="94" spans="2:25" x14ac:dyDescent="0.25">
      <c r="B94" s="14"/>
      <c r="C94" s="116"/>
      <c r="D94" s="116"/>
      <c r="E94" s="116"/>
      <c r="F94" s="116"/>
      <c r="G94" s="15"/>
      <c r="N94" s="302"/>
      <c r="O94" s="302"/>
      <c r="P94" s="338" t="s">
        <v>375</v>
      </c>
      <c r="Q94" s="303"/>
      <c r="R94" s="303"/>
      <c r="S94" s="303"/>
      <c r="T94" s="303"/>
      <c r="U94" s="303"/>
      <c r="V94" s="304"/>
      <c r="W94" s="303"/>
      <c r="X94" s="303"/>
      <c r="Y94" s="304"/>
    </row>
    <row r="95" spans="2:25" x14ac:dyDescent="0.25">
      <c r="B95" s="14"/>
      <c r="C95" s="116"/>
      <c r="D95" s="116"/>
      <c r="E95" s="116"/>
      <c r="F95" s="116"/>
      <c r="G95" s="15"/>
      <c r="N95" s="302"/>
      <c r="O95" s="302"/>
      <c r="P95" s="338" t="s">
        <v>376</v>
      </c>
      <c r="Q95" s="303"/>
      <c r="R95" s="303"/>
      <c r="S95" s="303"/>
      <c r="T95" s="303"/>
      <c r="U95" s="303"/>
      <c r="V95" s="304"/>
      <c r="W95" s="303"/>
      <c r="X95" s="303"/>
      <c r="Y95" s="304"/>
    </row>
    <row r="96" spans="2:25" x14ac:dyDescent="0.25">
      <c r="B96" s="14"/>
      <c r="C96" s="116"/>
      <c r="D96" s="116"/>
      <c r="E96" s="116"/>
      <c r="F96" s="116"/>
      <c r="G96" s="15"/>
      <c r="N96" s="302"/>
      <c r="O96" s="302"/>
      <c r="P96" s="303"/>
      <c r="Q96" s="303"/>
      <c r="R96" s="303"/>
      <c r="S96" s="303"/>
      <c r="T96" s="303"/>
      <c r="U96" s="303"/>
      <c r="V96" s="304"/>
      <c r="W96" s="303"/>
      <c r="X96" s="303"/>
      <c r="Y96" s="304"/>
    </row>
    <row r="97" spans="2:25" x14ac:dyDescent="0.25">
      <c r="B97" s="14"/>
      <c r="C97" s="116"/>
      <c r="D97" s="116"/>
      <c r="E97" s="116"/>
      <c r="F97" s="116"/>
      <c r="G97" s="15"/>
      <c r="N97" s="302"/>
      <c r="O97" s="302"/>
      <c r="P97" s="303"/>
      <c r="Q97" s="303"/>
      <c r="R97" s="303"/>
      <c r="S97" s="303"/>
      <c r="T97" s="303"/>
      <c r="U97" s="303"/>
      <c r="V97" s="304"/>
      <c r="W97" s="303"/>
      <c r="X97" s="303"/>
      <c r="Y97" s="304"/>
    </row>
    <row r="98" spans="2:25" x14ac:dyDescent="0.25">
      <c r="B98" s="14"/>
      <c r="C98" s="116"/>
      <c r="D98" s="116"/>
      <c r="E98" s="116"/>
      <c r="F98" s="116"/>
      <c r="G98" s="15"/>
      <c r="N98" s="302"/>
      <c r="O98" s="302"/>
      <c r="P98" s="303"/>
      <c r="Q98" s="303"/>
      <c r="R98" s="303"/>
      <c r="S98" s="303"/>
      <c r="T98" s="303"/>
      <c r="U98" s="303"/>
      <c r="V98" s="304"/>
      <c r="W98" s="303"/>
      <c r="X98" s="303"/>
      <c r="Y98" s="304"/>
    </row>
    <row r="99" spans="2:25" x14ac:dyDescent="0.25">
      <c r="B99" s="14"/>
      <c r="C99" s="116"/>
      <c r="D99" s="116"/>
      <c r="E99" s="116"/>
      <c r="F99" s="116"/>
      <c r="G99" s="15"/>
      <c r="N99" s="302"/>
      <c r="O99" s="302"/>
      <c r="P99" s="303"/>
      <c r="Q99" s="303"/>
      <c r="R99" s="303"/>
      <c r="S99" s="303"/>
      <c r="T99" s="303"/>
      <c r="U99" s="303"/>
      <c r="V99" s="304"/>
      <c r="W99" s="303"/>
      <c r="X99" s="303"/>
      <c r="Y99" s="304"/>
    </row>
    <row r="100" spans="2:25" x14ac:dyDescent="0.25">
      <c r="B100" s="14"/>
      <c r="C100" s="116"/>
      <c r="D100" s="116"/>
      <c r="E100" s="116"/>
      <c r="F100" s="116"/>
      <c r="G100" s="15"/>
      <c r="N100" s="302"/>
      <c r="O100" s="302"/>
      <c r="P100" s="303"/>
      <c r="Q100" s="303"/>
      <c r="R100" s="303"/>
      <c r="S100" s="303"/>
      <c r="T100" s="303"/>
      <c r="U100" s="303"/>
      <c r="V100" s="304"/>
      <c r="W100" s="303"/>
      <c r="X100" s="303"/>
      <c r="Y100" s="304"/>
    </row>
    <row r="101" spans="2:25" x14ac:dyDescent="0.25">
      <c r="B101" s="14"/>
      <c r="C101" s="116"/>
      <c r="D101" s="116"/>
      <c r="E101" s="116"/>
      <c r="F101" s="116"/>
      <c r="G101" s="15"/>
      <c r="N101" s="302"/>
      <c r="O101" s="302"/>
      <c r="P101" s="303"/>
      <c r="Q101" s="303"/>
      <c r="R101" s="303"/>
      <c r="S101" s="303"/>
      <c r="T101" s="303"/>
      <c r="U101" s="303"/>
      <c r="V101" s="304"/>
      <c r="W101" s="303"/>
      <c r="X101" s="303"/>
      <c r="Y101" s="304"/>
    </row>
    <row r="102" spans="2:25" x14ac:dyDescent="0.25">
      <c r="B102" s="14"/>
      <c r="C102" s="116"/>
      <c r="D102" s="116"/>
      <c r="E102" s="116"/>
      <c r="F102" s="116"/>
      <c r="G102" s="15"/>
      <c r="N102" s="302"/>
      <c r="O102" s="302"/>
      <c r="P102" s="303"/>
      <c r="Q102" s="303"/>
      <c r="R102" s="303"/>
      <c r="S102" s="303"/>
      <c r="T102" s="303"/>
      <c r="U102" s="303"/>
      <c r="V102" s="304"/>
      <c r="W102" s="303"/>
      <c r="X102" s="303"/>
      <c r="Y102" s="304"/>
    </row>
    <row r="103" spans="2:25" x14ac:dyDescent="0.25">
      <c r="B103" s="14"/>
      <c r="C103" s="116"/>
      <c r="D103" s="116"/>
      <c r="E103" s="116"/>
      <c r="F103" s="116"/>
      <c r="G103" s="15"/>
      <c r="N103" s="302"/>
      <c r="O103" s="302"/>
      <c r="P103" s="303"/>
      <c r="Q103" s="303"/>
      <c r="R103" s="303"/>
      <c r="S103" s="303"/>
      <c r="T103" s="303"/>
      <c r="U103" s="303"/>
      <c r="V103" s="304"/>
      <c r="W103" s="303"/>
      <c r="X103" s="303"/>
      <c r="Y103" s="304"/>
    </row>
    <row r="104" spans="2:25" x14ac:dyDescent="0.25">
      <c r="B104" s="14"/>
      <c r="C104" s="116"/>
      <c r="D104" s="116"/>
      <c r="E104" s="116"/>
      <c r="F104" s="116"/>
      <c r="G104" s="15"/>
      <c r="N104" s="302"/>
      <c r="O104" s="302"/>
      <c r="P104" s="303"/>
      <c r="Q104" s="303"/>
      <c r="R104" s="303"/>
      <c r="S104" s="303"/>
      <c r="T104" s="303"/>
      <c r="U104" s="303"/>
      <c r="V104" s="304"/>
      <c r="W104" s="303"/>
      <c r="X104" s="303"/>
      <c r="Y104" s="304"/>
    </row>
    <row r="105" spans="2:25" x14ac:dyDescent="0.25">
      <c r="B105" s="14"/>
      <c r="C105" s="116"/>
      <c r="D105" s="116"/>
      <c r="E105" s="116"/>
      <c r="F105" s="116"/>
      <c r="G105" s="15"/>
      <c r="N105" s="302"/>
      <c r="O105" s="302"/>
      <c r="P105" s="303"/>
      <c r="Q105" s="303"/>
      <c r="R105" s="303"/>
      <c r="S105" s="303"/>
      <c r="T105" s="303"/>
      <c r="U105" s="303"/>
      <c r="V105" s="304"/>
      <c r="W105" s="303"/>
      <c r="X105" s="303"/>
      <c r="Y105" s="304"/>
    </row>
    <row r="106" spans="2:25" x14ac:dyDescent="0.25">
      <c r="B106" s="14"/>
      <c r="C106" s="116"/>
      <c r="D106" s="116"/>
      <c r="E106" s="116"/>
      <c r="F106" s="116"/>
      <c r="G106" s="15"/>
      <c r="N106" s="302"/>
      <c r="O106" s="302"/>
      <c r="P106" s="303"/>
      <c r="Q106" s="303"/>
      <c r="R106" s="303"/>
      <c r="S106" s="303"/>
      <c r="T106" s="303"/>
      <c r="U106" s="303"/>
      <c r="V106" s="304"/>
      <c r="W106" s="303"/>
      <c r="X106" s="303"/>
      <c r="Y106" s="304"/>
    </row>
    <row r="107" spans="2:25" x14ac:dyDescent="0.25">
      <c r="B107" s="14"/>
      <c r="C107" s="116"/>
      <c r="D107" s="116"/>
      <c r="E107" s="116"/>
      <c r="F107" s="116"/>
      <c r="G107" s="15"/>
      <c r="N107" s="302"/>
      <c r="O107" s="302"/>
      <c r="P107" s="303"/>
      <c r="Q107" s="303"/>
      <c r="R107" s="303"/>
      <c r="S107" s="303"/>
      <c r="T107" s="303"/>
      <c r="U107" s="303"/>
      <c r="V107" s="304"/>
      <c r="W107" s="303"/>
      <c r="X107" s="303"/>
      <c r="Y107" s="304"/>
    </row>
    <row r="108" spans="2:25" x14ac:dyDescent="0.25">
      <c r="B108" s="14"/>
      <c r="C108" s="116"/>
      <c r="D108" s="116"/>
      <c r="E108" s="116"/>
      <c r="F108" s="116"/>
      <c r="G108" s="15"/>
      <c r="N108" s="302"/>
      <c r="O108" s="302"/>
      <c r="P108" s="303"/>
      <c r="Q108" s="303"/>
      <c r="R108" s="303"/>
      <c r="S108" s="303"/>
      <c r="T108" s="303"/>
      <c r="U108" s="303"/>
      <c r="V108" s="304"/>
      <c r="W108" s="303"/>
      <c r="X108" s="303"/>
      <c r="Y108" s="304"/>
    </row>
    <row r="109" spans="2:25" ht="15.75" thickBot="1" x14ac:dyDescent="0.3">
      <c r="B109" s="14"/>
      <c r="C109" s="116"/>
      <c r="D109" s="116"/>
      <c r="E109" s="116"/>
      <c r="F109" s="116"/>
      <c r="G109" s="15"/>
      <c r="N109" s="302"/>
      <c r="O109" s="308"/>
      <c r="P109" s="309"/>
      <c r="Q109" s="309"/>
      <c r="R109" s="309"/>
      <c r="S109" s="309"/>
      <c r="T109" s="309"/>
      <c r="U109" s="309"/>
      <c r="V109" s="310"/>
      <c r="W109" s="303"/>
      <c r="X109" s="303"/>
      <c r="Y109" s="304"/>
    </row>
    <row r="110" spans="2:25" ht="15.75" thickBot="1" x14ac:dyDescent="0.3">
      <c r="B110" s="14"/>
      <c r="C110" s="116"/>
      <c r="D110" s="116"/>
      <c r="E110" s="116"/>
      <c r="F110" s="116"/>
      <c r="G110" s="15"/>
      <c r="N110" s="308"/>
      <c r="O110" s="325"/>
      <c r="P110" s="326"/>
      <c r="Q110" s="326"/>
      <c r="R110" s="326"/>
      <c r="S110" s="326"/>
      <c r="T110" s="328"/>
      <c r="U110" s="309"/>
      <c r="V110" s="309"/>
      <c r="W110" s="309"/>
      <c r="X110" s="309"/>
      <c r="Y110" s="310"/>
    </row>
    <row r="111" spans="2:25" x14ac:dyDescent="0.25">
      <c r="B111" s="14"/>
      <c r="C111" s="116"/>
      <c r="D111" s="116"/>
      <c r="E111" s="116"/>
      <c r="F111" s="116"/>
      <c r="G111" s="15"/>
    </row>
    <row r="112" spans="2:25" ht="15.75" thickBot="1" x14ac:dyDescent="0.3">
      <c r="B112" s="117"/>
      <c r="C112" s="307"/>
      <c r="D112" s="307"/>
      <c r="E112" s="307"/>
      <c r="F112" s="307"/>
      <c r="G112" s="118"/>
    </row>
    <row r="113" spans="2:10" ht="15.75" thickBot="1" x14ac:dyDescent="0.3"/>
    <row r="114" spans="2:10" x14ac:dyDescent="0.25">
      <c r="B114" s="301" t="s">
        <v>377</v>
      </c>
      <c r="C114" s="119"/>
      <c r="D114" s="119"/>
      <c r="E114" s="119"/>
      <c r="F114" s="119"/>
      <c r="G114" s="119"/>
      <c r="H114" s="119"/>
      <c r="I114" s="119"/>
      <c r="J114" s="270"/>
    </row>
    <row r="115" spans="2:10" x14ac:dyDescent="0.25">
      <c r="B115" s="14"/>
      <c r="C115" s="116"/>
      <c r="D115" s="116"/>
      <c r="E115" s="116"/>
      <c r="F115" s="116"/>
      <c r="G115" s="116"/>
      <c r="H115" s="116"/>
      <c r="I115" s="116"/>
      <c r="J115" s="15"/>
    </row>
    <row r="116" spans="2:10" x14ac:dyDescent="0.25">
      <c r="B116" s="14"/>
      <c r="C116" s="116"/>
      <c r="D116" s="116"/>
      <c r="E116" s="116"/>
      <c r="F116" s="116"/>
      <c r="G116" s="116"/>
      <c r="H116" s="116"/>
      <c r="I116" s="116"/>
      <c r="J116" s="15"/>
    </row>
    <row r="117" spans="2:10" x14ac:dyDescent="0.25">
      <c r="B117" s="14"/>
      <c r="C117" s="116"/>
      <c r="D117" s="116"/>
      <c r="E117" s="116"/>
      <c r="F117" s="116"/>
      <c r="G117" s="116"/>
      <c r="H117" s="116"/>
      <c r="I117" s="116"/>
      <c r="J117" s="15"/>
    </row>
    <row r="118" spans="2:10" x14ac:dyDescent="0.25">
      <c r="B118" s="14"/>
      <c r="C118" s="116"/>
      <c r="D118" s="116"/>
      <c r="E118" s="116"/>
      <c r="F118" s="116"/>
      <c r="G118" s="116"/>
      <c r="H118" s="116"/>
      <c r="I118" s="116"/>
      <c r="J118" s="15"/>
    </row>
    <row r="119" spans="2:10" x14ac:dyDescent="0.25">
      <c r="B119" s="14"/>
      <c r="C119" s="116"/>
      <c r="D119" s="116"/>
      <c r="E119" s="116"/>
      <c r="F119" s="116"/>
      <c r="G119" s="116"/>
      <c r="H119" s="116"/>
      <c r="I119" s="116"/>
      <c r="J119" s="15"/>
    </row>
    <row r="120" spans="2:10" x14ac:dyDescent="0.25">
      <c r="B120" s="14"/>
      <c r="C120" s="116"/>
      <c r="D120" s="116"/>
      <c r="E120" s="116"/>
      <c r="F120" s="116"/>
      <c r="G120" s="116"/>
      <c r="H120" s="116"/>
      <c r="I120" s="116"/>
      <c r="J120" s="15"/>
    </row>
    <row r="121" spans="2:10" x14ac:dyDescent="0.25">
      <c r="B121" s="14"/>
      <c r="C121" s="116"/>
      <c r="D121" s="116"/>
      <c r="E121" s="116"/>
      <c r="F121" s="116"/>
      <c r="G121" s="116"/>
      <c r="H121" s="116"/>
      <c r="I121" s="116"/>
      <c r="J121" s="15"/>
    </row>
    <row r="122" spans="2:10" x14ac:dyDescent="0.25">
      <c r="B122" s="14"/>
      <c r="C122" s="116"/>
      <c r="D122" s="116"/>
      <c r="E122" s="116"/>
      <c r="F122" s="116"/>
      <c r="G122" s="116"/>
      <c r="H122" s="116"/>
      <c r="I122" s="116"/>
      <c r="J122" s="15"/>
    </row>
    <row r="123" spans="2:10" x14ac:dyDescent="0.25">
      <c r="B123" s="14"/>
      <c r="C123" s="116"/>
      <c r="D123" s="116"/>
      <c r="E123" s="116"/>
      <c r="F123" s="116"/>
      <c r="G123" s="116"/>
      <c r="H123" s="116"/>
      <c r="I123" s="116"/>
      <c r="J123" s="15"/>
    </row>
    <row r="124" spans="2:10" x14ac:dyDescent="0.25">
      <c r="B124" s="14"/>
      <c r="C124" s="116"/>
      <c r="D124" s="116"/>
      <c r="E124" s="116"/>
      <c r="F124" s="116"/>
      <c r="G124" s="116"/>
      <c r="H124" s="116"/>
      <c r="I124" s="116"/>
      <c r="J124" s="15"/>
    </row>
    <row r="125" spans="2:10" x14ac:dyDescent="0.25">
      <c r="B125" s="14"/>
      <c r="C125" s="116"/>
      <c r="D125" s="116"/>
      <c r="E125" s="116"/>
      <c r="F125" s="116"/>
      <c r="G125" s="116"/>
      <c r="H125" s="116"/>
      <c r="I125" s="116"/>
      <c r="J125" s="15"/>
    </row>
    <row r="126" spans="2:10" x14ac:dyDescent="0.25">
      <c r="B126" s="14"/>
      <c r="C126" s="116"/>
      <c r="D126" s="116"/>
      <c r="E126" s="116"/>
      <c r="F126" s="116"/>
      <c r="G126" s="116"/>
      <c r="H126" s="116"/>
      <c r="I126" s="116"/>
      <c r="J126" s="15"/>
    </row>
    <row r="127" spans="2:10" x14ac:dyDescent="0.25">
      <c r="B127" s="14"/>
      <c r="C127" s="116"/>
      <c r="D127" s="116"/>
      <c r="E127" s="116"/>
      <c r="F127" s="116"/>
      <c r="G127" s="116"/>
      <c r="H127" s="116"/>
      <c r="I127" s="116"/>
      <c r="J127" s="15"/>
    </row>
    <row r="128" spans="2:10" x14ac:dyDescent="0.25">
      <c r="B128" s="14"/>
      <c r="C128" s="116"/>
      <c r="D128" s="116"/>
      <c r="E128" s="116"/>
      <c r="F128" s="116"/>
      <c r="G128" s="116"/>
      <c r="H128" s="116"/>
      <c r="I128" s="116"/>
      <c r="J128" s="15"/>
    </row>
    <row r="129" spans="2:10" x14ac:dyDescent="0.25">
      <c r="B129" s="14"/>
      <c r="C129" s="116"/>
      <c r="D129" s="116"/>
      <c r="E129" s="116"/>
      <c r="F129" s="116"/>
      <c r="G129" s="116"/>
      <c r="H129" s="116"/>
      <c r="I129" s="116"/>
      <c r="J129" s="15"/>
    </row>
    <row r="130" spans="2:10" x14ac:dyDescent="0.25">
      <c r="B130" s="14"/>
      <c r="C130" s="116"/>
      <c r="D130" s="116"/>
      <c r="E130" s="116"/>
      <c r="F130" s="116"/>
      <c r="G130" s="116"/>
      <c r="H130" s="116"/>
      <c r="I130" s="116"/>
      <c r="J130" s="15"/>
    </row>
    <row r="131" spans="2:10" ht="15.75" thickBot="1" x14ac:dyDescent="0.3">
      <c r="B131" s="117"/>
      <c r="C131" s="307"/>
      <c r="D131" s="307"/>
      <c r="E131" s="307"/>
      <c r="F131" s="307"/>
      <c r="G131" s="307"/>
      <c r="H131" s="307"/>
      <c r="I131" s="307"/>
      <c r="J131" s="118"/>
    </row>
    <row r="132" spans="2:10" ht="15.75" thickBot="1" x14ac:dyDescent="0.3">
      <c r="B132" s="116"/>
      <c r="C132" s="116"/>
      <c r="D132" s="116"/>
      <c r="E132" s="116"/>
      <c r="F132" s="116"/>
      <c r="G132" s="116"/>
      <c r="H132" s="116"/>
      <c r="I132" s="116"/>
      <c r="J132" s="116"/>
    </row>
    <row r="133" spans="2:10" x14ac:dyDescent="0.25">
      <c r="B133" s="301" t="s">
        <v>378</v>
      </c>
      <c r="C133" s="119"/>
      <c r="D133" s="119"/>
      <c r="E133" s="119"/>
      <c r="F133" s="119"/>
      <c r="G133" s="119"/>
      <c r="H133" s="119"/>
      <c r="I133" s="270"/>
    </row>
    <row r="134" spans="2:10" x14ac:dyDescent="0.25">
      <c r="B134" s="14"/>
      <c r="C134" s="116"/>
      <c r="D134" s="116"/>
      <c r="E134" s="116"/>
      <c r="F134" s="116"/>
      <c r="G134" s="116"/>
      <c r="H134" s="116"/>
      <c r="I134" s="15"/>
    </row>
    <row r="135" spans="2:10" ht="15.75" thickBot="1" x14ac:dyDescent="0.3">
      <c r="B135" s="117"/>
      <c r="C135" s="307"/>
      <c r="D135" s="307"/>
      <c r="E135" s="307"/>
      <c r="F135" s="307"/>
      <c r="G135" s="307"/>
      <c r="H135" s="307"/>
      <c r="I135" s="118"/>
    </row>
    <row r="136" spans="2:10" ht="15.75" thickBot="1" x14ac:dyDescent="0.3"/>
    <row r="137" spans="2:10" x14ac:dyDescent="0.25">
      <c r="B137" s="301" t="s">
        <v>379</v>
      </c>
      <c r="C137" s="119"/>
      <c r="D137" s="119"/>
      <c r="E137" s="119"/>
      <c r="F137" s="119"/>
      <c r="G137" s="119"/>
      <c r="H137" s="119"/>
      <c r="I137" s="119"/>
      <c r="J137" s="270"/>
    </row>
    <row r="138" spans="2:10" x14ac:dyDescent="0.25">
      <c r="B138" s="14"/>
      <c r="C138" s="116"/>
      <c r="D138" s="116"/>
      <c r="E138" s="116"/>
      <c r="F138" s="116"/>
      <c r="G138" s="116"/>
      <c r="H138" s="116"/>
      <c r="I138" s="116"/>
      <c r="J138" s="15"/>
    </row>
    <row r="139" spans="2:10" x14ac:dyDescent="0.25">
      <c r="B139" s="14"/>
      <c r="C139" s="116"/>
      <c r="D139" s="116"/>
      <c r="E139" s="116"/>
      <c r="F139" s="116"/>
      <c r="G139" s="116"/>
      <c r="H139" s="116"/>
      <c r="I139" s="116"/>
      <c r="J139" s="15"/>
    </row>
    <row r="140" spans="2:10" x14ac:dyDescent="0.25">
      <c r="B140" s="14"/>
      <c r="C140" s="116"/>
      <c r="D140" s="116"/>
      <c r="E140" s="116"/>
      <c r="F140" s="116"/>
      <c r="G140" s="116"/>
      <c r="H140" s="116"/>
      <c r="I140" s="116"/>
      <c r="J140" s="15"/>
    </row>
    <row r="141" spans="2:10" x14ac:dyDescent="0.25">
      <c r="B141" s="14"/>
      <c r="C141" s="116"/>
      <c r="D141" s="116"/>
      <c r="E141" s="116"/>
      <c r="F141" s="116"/>
      <c r="G141" s="116"/>
      <c r="H141" s="116"/>
      <c r="I141" s="116"/>
      <c r="J141" s="15"/>
    </row>
    <row r="142" spans="2:10" x14ac:dyDescent="0.25">
      <c r="B142" s="14"/>
      <c r="C142" s="116"/>
      <c r="D142" s="116"/>
      <c r="E142" s="116"/>
      <c r="F142" s="116"/>
      <c r="G142" s="116"/>
      <c r="H142" s="116"/>
      <c r="I142" s="116"/>
      <c r="J142" s="15"/>
    </row>
    <row r="143" spans="2:10" x14ac:dyDescent="0.25">
      <c r="B143" s="14"/>
      <c r="C143" s="116"/>
      <c r="D143" s="116"/>
      <c r="E143" s="116"/>
      <c r="F143" s="116"/>
      <c r="G143" s="116"/>
      <c r="H143" s="116"/>
      <c r="I143" s="116"/>
      <c r="J143" s="15"/>
    </row>
    <row r="144" spans="2:10" x14ac:dyDescent="0.25">
      <c r="B144" s="14"/>
      <c r="C144" s="116"/>
      <c r="D144" s="116"/>
      <c r="E144" s="116"/>
      <c r="F144" s="116"/>
      <c r="G144" s="116"/>
      <c r="H144" s="116"/>
      <c r="I144" s="116"/>
      <c r="J144" s="15"/>
    </row>
    <row r="145" spans="2:10" x14ac:dyDescent="0.25">
      <c r="B145" s="14"/>
      <c r="C145" s="116"/>
      <c r="D145" s="116"/>
      <c r="E145" s="116"/>
      <c r="F145" s="116"/>
      <c r="G145" s="116"/>
      <c r="H145" s="116"/>
      <c r="I145" s="116"/>
      <c r="J145" s="15"/>
    </row>
    <row r="146" spans="2:10" x14ac:dyDescent="0.25">
      <c r="B146" s="14"/>
      <c r="C146" s="116"/>
      <c r="D146" s="116"/>
      <c r="E146" s="116"/>
      <c r="F146" s="116"/>
      <c r="G146" s="116"/>
      <c r="H146" s="116"/>
      <c r="I146" s="116"/>
      <c r="J146" s="15"/>
    </row>
    <row r="147" spans="2:10" x14ac:dyDescent="0.25">
      <c r="B147" s="14"/>
      <c r="C147" s="116"/>
      <c r="D147" s="116"/>
      <c r="E147" s="116"/>
      <c r="F147" s="116"/>
      <c r="G147" s="116"/>
      <c r="H147" s="116"/>
      <c r="I147" s="116"/>
      <c r="J147" s="15"/>
    </row>
    <row r="148" spans="2:10" x14ac:dyDescent="0.25">
      <c r="B148" s="14"/>
      <c r="C148" s="116"/>
      <c r="D148" s="116"/>
      <c r="E148" s="116"/>
      <c r="F148" s="116"/>
      <c r="G148" s="116"/>
      <c r="H148" s="116"/>
      <c r="I148" s="116"/>
      <c r="J148" s="15"/>
    </row>
    <row r="149" spans="2:10" x14ac:dyDescent="0.25">
      <c r="B149" s="14"/>
      <c r="C149" s="116"/>
      <c r="D149" s="116"/>
      <c r="E149" s="116"/>
      <c r="F149" s="116"/>
      <c r="G149" s="116"/>
      <c r="H149" s="116"/>
      <c r="I149" s="116"/>
      <c r="J149" s="15"/>
    </row>
    <row r="150" spans="2:10" x14ac:dyDescent="0.25">
      <c r="B150" s="14"/>
      <c r="C150" s="116"/>
      <c r="D150" s="116"/>
      <c r="E150" s="116"/>
      <c r="F150" s="116"/>
      <c r="G150" s="116"/>
      <c r="H150" s="116"/>
      <c r="I150" s="116"/>
      <c r="J150" s="15"/>
    </row>
    <row r="151" spans="2:10" x14ac:dyDescent="0.25">
      <c r="B151" s="14"/>
      <c r="C151" s="116"/>
      <c r="D151" s="116"/>
      <c r="E151" s="116"/>
      <c r="F151" s="116"/>
      <c r="G151" s="116"/>
      <c r="H151" s="116"/>
      <c r="I151" s="116"/>
      <c r="J151" s="15"/>
    </row>
    <row r="152" spans="2:10" x14ac:dyDescent="0.25">
      <c r="B152" s="14"/>
      <c r="C152" s="116"/>
      <c r="D152" s="116"/>
      <c r="E152" s="116"/>
      <c r="F152" s="116"/>
      <c r="G152" s="116"/>
      <c r="H152" s="116"/>
      <c r="I152" s="116"/>
      <c r="J152" s="15"/>
    </row>
    <row r="153" spans="2:10" ht="15.75" thickBot="1" x14ac:dyDescent="0.3">
      <c r="B153" s="117"/>
      <c r="C153" s="307"/>
      <c r="D153" s="307"/>
      <c r="E153" s="307"/>
      <c r="F153" s="307"/>
      <c r="G153" s="307"/>
      <c r="H153" s="307"/>
      <c r="I153" s="307"/>
      <c r="J153" s="118"/>
    </row>
    <row r="154" spans="2:10" ht="15.75" thickBot="1" x14ac:dyDescent="0.3"/>
    <row r="155" spans="2:10" x14ac:dyDescent="0.25">
      <c r="B155" s="301" t="s">
        <v>512</v>
      </c>
      <c r="C155" s="119"/>
      <c r="D155" s="119"/>
      <c r="E155" s="119"/>
      <c r="F155" s="119"/>
      <c r="G155" s="119"/>
      <c r="H155" s="119"/>
      <c r="I155" s="398"/>
      <c r="J155" s="270"/>
    </row>
    <row r="156" spans="2:10" x14ac:dyDescent="0.25">
      <c r="B156" s="14"/>
      <c r="C156" s="116"/>
      <c r="D156" s="116"/>
      <c r="E156" s="116"/>
      <c r="F156" s="116"/>
      <c r="G156" s="116"/>
      <c r="H156" s="116"/>
      <c r="I156" s="483"/>
      <c r="J156" s="15"/>
    </row>
    <row r="157" spans="2:10" ht="15.75" thickBot="1" x14ac:dyDescent="0.3">
      <c r="B157" s="117"/>
      <c r="C157" s="307"/>
      <c r="D157" s="307"/>
      <c r="E157" s="307"/>
      <c r="F157" s="307"/>
      <c r="G157" s="307"/>
      <c r="H157" s="307"/>
      <c r="I157" s="307"/>
      <c r="J157" s="118"/>
    </row>
    <row r="159" spans="2:10" ht="15.75" thickBot="1" x14ac:dyDescent="0.3"/>
    <row r="160" spans="2:10" ht="24" thickBot="1" x14ac:dyDescent="0.4">
      <c r="B160" s="291" t="s">
        <v>380</v>
      </c>
      <c r="C160" s="292"/>
      <c r="D160" s="292"/>
      <c r="E160" s="292"/>
      <c r="F160" s="292"/>
      <c r="G160" s="292"/>
      <c r="H160" s="292"/>
      <c r="I160" s="292"/>
      <c r="J160" s="293"/>
    </row>
    <row r="161" spans="2:12" ht="15.75" thickBot="1" x14ac:dyDescent="0.3"/>
    <row r="162" spans="2:12" x14ac:dyDescent="0.25">
      <c r="B162" s="301" t="s">
        <v>381</v>
      </c>
      <c r="C162" s="119"/>
      <c r="D162" s="119"/>
      <c r="E162" s="119"/>
      <c r="F162" s="119"/>
      <c r="G162" s="119"/>
      <c r="H162" s="119"/>
      <c r="I162" s="119"/>
      <c r="J162" s="119"/>
      <c r="K162" s="270"/>
    </row>
    <row r="163" spans="2:12" x14ac:dyDescent="0.25">
      <c r="B163" s="14"/>
      <c r="C163" s="116"/>
      <c r="D163" s="116"/>
      <c r="E163" s="116"/>
      <c r="F163" s="116"/>
      <c r="G163" s="116"/>
      <c r="H163" s="116"/>
      <c r="I163" s="116"/>
      <c r="J163" s="116"/>
      <c r="K163" s="15"/>
    </row>
    <row r="164" spans="2:12" x14ac:dyDescent="0.25">
      <c r="B164" s="14"/>
      <c r="C164" s="116"/>
      <c r="D164" s="116"/>
      <c r="E164" s="116"/>
      <c r="F164" s="116"/>
      <c r="G164" s="116"/>
      <c r="H164" s="116"/>
      <c r="I164" s="116"/>
      <c r="J164" s="116"/>
      <c r="K164" s="15"/>
    </row>
    <row r="165" spans="2:12" x14ac:dyDescent="0.25">
      <c r="B165" s="14"/>
      <c r="C165" s="116"/>
      <c r="D165" s="116"/>
      <c r="E165" s="116"/>
      <c r="F165" s="116"/>
      <c r="G165" s="116"/>
      <c r="H165" s="116"/>
      <c r="I165" s="116"/>
      <c r="J165" s="116"/>
      <c r="K165" s="15"/>
    </row>
    <row r="166" spans="2:12" x14ac:dyDescent="0.25">
      <c r="B166" s="14"/>
      <c r="C166" s="116"/>
      <c r="D166" s="116"/>
      <c r="E166" s="116"/>
      <c r="F166" s="116"/>
      <c r="G166" s="116"/>
      <c r="H166" s="116"/>
      <c r="I166" s="116"/>
      <c r="J166" s="116"/>
      <c r="K166" s="15"/>
    </row>
    <row r="167" spans="2:12" x14ac:dyDescent="0.25">
      <c r="B167" s="14"/>
      <c r="C167" s="116"/>
      <c r="D167" s="116"/>
      <c r="E167" s="116"/>
      <c r="F167" s="116"/>
      <c r="G167" s="116"/>
      <c r="H167" s="116"/>
      <c r="I167" s="116"/>
      <c r="J167" s="116"/>
      <c r="K167" s="15"/>
    </row>
    <row r="168" spans="2:12" ht="15.75" thickBot="1" x14ac:dyDescent="0.3">
      <c r="B168" s="117"/>
      <c r="C168" s="307"/>
      <c r="D168" s="307"/>
      <c r="E168" s="307"/>
      <c r="F168" s="307"/>
      <c r="G168" s="307"/>
      <c r="H168" s="307"/>
      <c r="I168" s="307"/>
      <c r="J168" s="307"/>
      <c r="K168" s="118"/>
    </row>
    <row r="169" spans="2:12" ht="15.75" thickBot="1" x14ac:dyDescent="0.3"/>
    <row r="170" spans="2:12" x14ac:dyDescent="0.25">
      <c r="B170" s="329" t="s">
        <v>382</v>
      </c>
      <c r="C170" s="119"/>
      <c r="D170" s="119"/>
      <c r="E170" s="119"/>
      <c r="F170" s="119"/>
      <c r="G170" s="119"/>
      <c r="H170" s="119"/>
      <c r="I170" s="119"/>
      <c r="J170" s="119"/>
      <c r="K170" s="119"/>
      <c r="L170" s="270"/>
    </row>
    <row r="171" spans="2:12" x14ac:dyDescent="0.25">
      <c r="B171" s="14"/>
      <c r="C171" s="116"/>
      <c r="D171" s="116"/>
      <c r="E171" s="116"/>
      <c r="F171" s="116"/>
      <c r="G171" s="116"/>
      <c r="H171" s="116"/>
      <c r="I171" s="116"/>
      <c r="J171" s="116"/>
      <c r="K171" s="116"/>
      <c r="L171" s="15"/>
    </row>
    <row r="172" spans="2:12" x14ac:dyDescent="0.25">
      <c r="B172" s="14"/>
      <c r="C172" s="116"/>
      <c r="D172" s="116"/>
      <c r="E172" s="116"/>
      <c r="F172" s="116"/>
      <c r="G172" s="116"/>
      <c r="H172" s="116"/>
      <c r="I172" s="116"/>
      <c r="J172" s="116"/>
      <c r="K172" s="116"/>
      <c r="L172" s="15"/>
    </row>
    <row r="173" spans="2:12" x14ac:dyDescent="0.25">
      <c r="B173" s="14"/>
      <c r="C173" s="116"/>
      <c r="D173" s="116"/>
      <c r="E173" s="116"/>
      <c r="F173" s="116"/>
      <c r="G173" s="116"/>
      <c r="H173" s="116"/>
      <c r="I173" s="116"/>
      <c r="J173" s="116"/>
      <c r="K173" s="116"/>
      <c r="L173" s="15"/>
    </row>
    <row r="174" spans="2:12" x14ac:dyDescent="0.25">
      <c r="B174" s="14"/>
      <c r="C174" s="116"/>
      <c r="D174" s="116"/>
      <c r="E174" s="116"/>
      <c r="F174" s="116"/>
      <c r="G174" s="116"/>
      <c r="H174" s="116"/>
      <c r="I174" s="116"/>
      <c r="J174" s="116"/>
      <c r="K174" s="116"/>
      <c r="L174" s="15"/>
    </row>
    <row r="175" spans="2:12" x14ac:dyDescent="0.25">
      <c r="B175" s="14"/>
      <c r="C175" s="116"/>
      <c r="D175" s="116"/>
      <c r="E175" s="116"/>
      <c r="F175" s="116"/>
      <c r="G175" s="116"/>
      <c r="H175" s="116"/>
      <c r="I175" s="116"/>
      <c r="J175" s="116"/>
      <c r="K175" s="116"/>
      <c r="L175" s="15"/>
    </row>
    <row r="176" spans="2:12" x14ac:dyDescent="0.25">
      <c r="B176" s="14"/>
      <c r="C176" s="116"/>
      <c r="D176" s="116"/>
      <c r="E176" s="116"/>
      <c r="F176" s="116"/>
      <c r="G176" s="116"/>
      <c r="H176" s="116"/>
      <c r="I176" s="116"/>
      <c r="J176" s="116"/>
      <c r="K176" s="116"/>
      <c r="L176" s="15"/>
    </row>
    <row r="177" spans="2:22" x14ac:dyDescent="0.25">
      <c r="B177" s="14"/>
      <c r="C177" s="116"/>
      <c r="D177" s="116"/>
      <c r="E177" s="116"/>
      <c r="F177" s="116"/>
      <c r="G177" s="116"/>
      <c r="H177" s="116"/>
      <c r="I177" s="116"/>
      <c r="J177" s="116"/>
      <c r="K177" s="116"/>
      <c r="L177" s="15"/>
    </row>
    <row r="178" spans="2:22" x14ac:dyDescent="0.25">
      <c r="B178" s="14"/>
      <c r="C178" s="116"/>
      <c r="D178" s="116"/>
      <c r="E178" s="116"/>
      <c r="F178" s="116"/>
      <c r="G178" s="116"/>
      <c r="H178" s="116"/>
      <c r="I178" s="116"/>
      <c r="J178" s="116"/>
      <c r="K178" s="116"/>
      <c r="L178" s="15"/>
    </row>
    <row r="179" spans="2:22" ht="15.75" thickBot="1" x14ac:dyDescent="0.3">
      <c r="B179" s="117"/>
      <c r="C179" s="307"/>
      <c r="D179" s="307"/>
      <c r="E179" s="307"/>
      <c r="F179" s="307"/>
      <c r="G179" s="307"/>
      <c r="H179" s="307"/>
      <c r="I179" s="307"/>
      <c r="J179" s="307"/>
      <c r="K179" s="307"/>
      <c r="L179" s="118"/>
    </row>
    <row r="180" spans="2:22" x14ac:dyDescent="0.25">
      <c r="B180" s="25"/>
    </row>
    <row r="181" spans="2:22" x14ac:dyDescent="0.25">
      <c r="B181" s="339"/>
    </row>
    <row r="182" spans="2:22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2:22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2:22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2:22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2:22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2:22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2:22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2:22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2:22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2:22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2:22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2:22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2:22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2:22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2:22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2:22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2:22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2:22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2:22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2:22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2:22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2:22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2:22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2:22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2:22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2:22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2:22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2:22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2:22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2:22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2:22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2:22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2:22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2:22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2:22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2:22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2:22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2:22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2:22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2:22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2:22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2:22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2:22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2:22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2:22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2:22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2:22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2:22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2:22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2:22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2:22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2:22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2:22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2:22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2:22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2:22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2:22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2:22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2:22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2:22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2:22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2:22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2:22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2:22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2:22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2:22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2:22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2:22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2:22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2:22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2:22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2:22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2:22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2:22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2:22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2:22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2:22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2:22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2:22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2:22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2:22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2:22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2:22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2:22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</sheetData>
  <sheetProtection algorithmName="SHA-512" hashValue="aJQKaXJ3Bt7tshTO9Tr+kNIhjpMbgOJLZKrnwC8s8PGn2g+pqYTGyo0JKfn1fHOXwgjUPFV+uybA3KFTxoK+qg==" saltValue="DCGFxDiwpZTF5Y+8489jcg==" spinCount="100000" sheet="1" objects="1" scenarios="1"/>
  <hyperlinks>
    <hyperlink ref="Q41" r:id="rId1" xr:uid="{00000000-0004-0000-0700-000000000000}"/>
    <hyperlink ref="F22" r:id="rId2" xr:uid="{00000000-0004-0000-0700-000001000000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39997558519241921"/>
  </sheetPr>
  <dimension ref="A1:AA12506"/>
  <sheetViews>
    <sheetView workbookViewId="0"/>
  </sheetViews>
  <sheetFormatPr defaultRowHeight="15" x14ac:dyDescent="0.25"/>
  <cols>
    <col min="2" max="4" width="9.140625" customWidth="1"/>
    <col min="5" max="8" width="9.140625" hidden="1" customWidth="1"/>
    <col min="9" max="9" width="10.7109375" hidden="1" customWidth="1"/>
    <col min="10" max="10" width="9.7109375" hidden="1" customWidth="1"/>
    <col min="11" max="11" width="11.7109375" hidden="1" customWidth="1"/>
    <col min="12" max="12" width="12.85546875" hidden="1" customWidth="1"/>
    <col min="13" max="17" width="9.140625" hidden="1" customWidth="1"/>
    <col min="18" max="18" width="11.42578125" hidden="1" customWidth="1"/>
    <col min="19" max="27" width="9.140625" hidden="1" customWidth="1"/>
    <col min="28" max="29" width="0" hidden="1" customWidth="1"/>
  </cols>
  <sheetData>
    <row r="1" spans="2:17" x14ac:dyDescent="0.25">
      <c r="B1" t="s">
        <v>62</v>
      </c>
      <c r="C1" t="e">
        <f>LOOKUP(2,1/(#REF!&lt;&gt;""),#REF!)</f>
        <v>#REF!</v>
      </c>
      <c r="E1" t="s">
        <v>120</v>
      </c>
      <c r="F1" t="str">
        <f>'Site Setup'!E8&amp;"."</f>
        <v>DSM5.</v>
      </c>
      <c r="G1" t="str">
        <f>"."&amp;'Site Setup'!E8&amp;"-"</f>
        <v>.DSM5-</v>
      </c>
      <c r="I1" t="s">
        <v>201</v>
      </c>
      <c r="J1" s="22" t="s">
        <v>201</v>
      </c>
      <c r="K1" t="s">
        <v>8</v>
      </c>
      <c r="L1" t="s">
        <v>202</v>
      </c>
      <c r="M1" t="s">
        <v>203</v>
      </c>
      <c r="O1" s="22" t="s">
        <v>200</v>
      </c>
      <c r="Q1" t="s">
        <v>501</v>
      </c>
    </row>
    <row r="2" spans="2:17" x14ac:dyDescent="0.25">
      <c r="B2" s="22" t="s">
        <v>62</v>
      </c>
      <c r="E2" s="25" t="s">
        <v>68</v>
      </c>
      <c r="F2" s="25">
        <f>D4*C5</f>
        <v>1800</v>
      </c>
      <c r="I2" s="234">
        <f ca="1">TODAY()</f>
        <v>44780</v>
      </c>
      <c r="J2" s="29">
        <f ca="1">I2</f>
        <v>44780</v>
      </c>
      <c r="K2">
        <v>45176</v>
      </c>
      <c r="L2" t="str">
        <f>LEFT('Site Setup'!A3,LEN('Site Setup'!A3)-2)</f>
        <v>4527OTB532.5</v>
      </c>
      <c r="M2" s="22">
        <f ca="1">IFERROR(VALUE((LEFT(L2,4)-I5)/4&amp;IF(LEN((RIGHT(L2,LEN(L2)-7)-33)*2)&gt;1,RIGHT((RIGHT(L2,LEN(L2)-7)-33)*2,2),IF(LEN((RIGHT(L2,LEN(L2)-7)-33)*2)=1,"0"&amp;RIGHT((RIGHT(L2,LEN(L2)-7)-33)*2,2),""))),0)</f>
        <v>99999</v>
      </c>
      <c r="O2" t="b">
        <f ca="1">IF(AND(M2&lt;(J2-90),M2&lt;K2),TRUE,FALSE)</f>
        <v>0</v>
      </c>
      <c r="Q2" t="b">
        <f ca="1">IFERROR(IF(IFERROR(MATCH(M2,J5:J24,0),0)=0,TRUE,FALSE),FALSE)</f>
        <v>0</v>
      </c>
    </row>
    <row r="3" spans="2:17" x14ac:dyDescent="0.25">
      <c r="B3">
        <f>COUNTA(DATA!A7:A200)</f>
        <v>10</v>
      </c>
      <c r="D3">
        <f>COUNTA(#REF!)-2</f>
        <v>-1</v>
      </c>
      <c r="E3" s="25" t="s">
        <v>67</v>
      </c>
      <c r="F3" s="25">
        <f>COUNTA(#REF!)-2</f>
        <v>-1</v>
      </c>
      <c r="H3" t="s">
        <v>206</v>
      </c>
      <c r="I3" s="236">
        <f ca="1">IF(AND(I2&gt;=DATE(YEAR(I2),3,1)+14-WEEKDAY(DATE(YEAR(I2),3,1)-1), I2 &lt; DATE(YEAR(I2),11,1)+7-WEEKDAY(DATE(YEAR(I2),11,1)-1)),1,0)</f>
        <v>1</v>
      </c>
      <c r="J3" s="29"/>
      <c r="L3" t="s">
        <v>212</v>
      </c>
      <c r="M3">
        <f ca="1">M2+90</f>
        <v>100089</v>
      </c>
    </row>
    <row r="4" spans="2:17" ht="15.75" thickBot="1" x14ac:dyDescent="0.3">
      <c r="B4" s="26" t="s">
        <v>66</v>
      </c>
      <c r="C4" t="str">
        <f>SUBSTITUTE(ADDRESS(1,COUNTA(DATA!$2:$2),4),1,"")</f>
        <v>FY</v>
      </c>
      <c r="D4">
        <f>COUNTA(DATA!$2:$2)-1</f>
        <v>180</v>
      </c>
      <c r="E4" s="25" t="s">
        <v>118</v>
      </c>
      <c r="F4" t="e">
        <f>#REF!</f>
        <v>#REF!</v>
      </c>
      <c r="I4" t="s">
        <v>232</v>
      </c>
      <c r="J4" t="s">
        <v>383</v>
      </c>
    </row>
    <row r="5" spans="2:17" ht="15.75" thickBot="1" x14ac:dyDescent="0.3">
      <c r="B5" s="26" t="s">
        <v>63</v>
      </c>
      <c r="C5">
        <f>COUNTA(DATA!A7:A200)</f>
        <v>10</v>
      </c>
      <c r="D5">
        <f>C5+6</f>
        <v>16</v>
      </c>
      <c r="F5" t="s">
        <v>69</v>
      </c>
      <c r="I5" t="str">
        <f t="shared" ref="I5:I24" ca="1" si="0">$O$20</f>
        <v>531</v>
      </c>
      <c r="J5" s="402">
        <f ca="1">EVEN($P$20)-2</f>
        <v>44080</v>
      </c>
      <c r="K5" s="234">
        <f t="shared" ref="K5:K22" ca="1" si="1">J5</f>
        <v>44080</v>
      </c>
    </row>
    <row r="6" spans="2:17" x14ac:dyDescent="0.25">
      <c r="B6" s="27" t="s">
        <v>64</v>
      </c>
      <c r="C6" s="27" t="s">
        <v>65</v>
      </c>
      <c r="F6">
        <v>1</v>
      </c>
      <c r="I6" s="22" t="str">
        <f t="shared" ca="1" si="0"/>
        <v>531</v>
      </c>
      <c r="J6">
        <f ca="1">J5+90</f>
        <v>44170</v>
      </c>
      <c r="K6" s="234">
        <f t="shared" ca="1" si="1"/>
        <v>44170</v>
      </c>
    </row>
    <row r="7" spans="2:17" x14ac:dyDescent="0.25">
      <c r="B7" s="28">
        <f>IF(C7&lt;$D$4+1,MOD(((ROW(B7)-ROW(B$7))),$C$5)+1,"")</f>
        <v>1</v>
      </c>
      <c r="C7" s="28">
        <f t="shared" ref="C7:C70" si="2">ROUNDDOWN(((ROW(C7)-ROW(C$7))/C$5)+1,0)</f>
        <v>1</v>
      </c>
      <c r="F7" t="e">
        <f t="array" ref="F7">MATCH(F5&amp;F6,#REF!&amp;#REF!,0)</f>
        <v>#REF!</v>
      </c>
      <c r="I7" s="22" t="str">
        <f t="shared" ca="1" si="0"/>
        <v>531</v>
      </c>
      <c r="J7" s="22">
        <f t="shared" ref="J7:J23" ca="1" si="3">J6+90</f>
        <v>44260</v>
      </c>
      <c r="K7" s="234">
        <f t="shared" ca="1" si="1"/>
        <v>44260</v>
      </c>
    </row>
    <row r="8" spans="2:17" x14ac:dyDescent="0.25">
      <c r="B8" s="28">
        <f t="shared" ref="B8:B71" si="4">IF(C8&lt; $D$4+1,MOD(((ROW(B8)-ROW(B$7))),$C$5)+1,"")</f>
        <v>2</v>
      </c>
      <c r="C8" s="28">
        <f t="shared" si="2"/>
        <v>1</v>
      </c>
      <c r="F8" t="e">
        <f t="array" ref="F8">INDEX(#REF!,MATCH(F5&amp;F6,#REF!&amp;#REF!,0),4)</f>
        <v>#REF!</v>
      </c>
      <c r="I8" s="22" t="str">
        <f t="shared" ca="1" si="0"/>
        <v>531</v>
      </c>
      <c r="J8" s="22">
        <f t="shared" ca="1" si="3"/>
        <v>44350</v>
      </c>
      <c r="K8" s="234">
        <f t="shared" ca="1" si="1"/>
        <v>44350</v>
      </c>
    </row>
    <row r="9" spans="2:17" x14ac:dyDescent="0.25">
      <c r="B9" s="28">
        <f t="shared" si="4"/>
        <v>3</v>
      </c>
      <c r="C9" s="28">
        <f t="shared" si="2"/>
        <v>1</v>
      </c>
      <c r="I9" s="22" t="str">
        <f t="shared" ca="1" si="0"/>
        <v>531</v>
      </c>
      <c r="J9" s="22">
        <f t="shared" ca="1" si="3"/>
        <v>44440</v>
      </c>
      <c r="K9" s="234">
        <f t="shared" ca="1" si="1"/>
        <v>44440</v>
      </c>
    </row>
    <row r="10" spans="2:17" x14ac:dyDescent="0.25">
      <c r="B10" s="28">
        <f t="shared" si="4"/>
        <v>4</v>
      </c>
      <c r="C10" s="28">
        <f t="shared" si="2"/>
        <v>1</v>
      </c>
      <c r="I10" s="22" t="str">
        <f t="shared" ca="1" si="0"/>
        <v>531</v>
      </c>
      <c r="J10" s="22">
        <f t="shared" ca="1" si="3"/>
        <v>44530</v>
      </c>
      <c r="K10" s="234">
        <f t="shared" ca="1" si="1"/>
        <v>44530</v>
      </c>
    </row>
    <row r="11" spans="2:17" x14ac:dyDescent="0.25">
      <c r="B11" s="28">
        <f t="shared" si="4"/>
        <v>5</v>
      </c>
      <c r="C11" s="28">
        <f t="shared" si="2"/>
        <v>1</v>
      </c>
      <c r="I11" s="22" t="str">
        <f t="shared" ca="1" si="0"/>
        <v>531</v>
      </c>
      <c r="J11" s="22">
        <f t="shared" ca="1" si="3"/>
        <v>44620</v>
      </c>
      <c r="K11" s="234">
        <f t="shared" ca="1" si="1"/>
        <v>44620</v>
      </c>
    </row>
    <row r="12" spans="2:17" x14ac:dyDescent="0.25">
      <c r="B12" s="28">
        <f t="shared" si="4"/>
        <v>6</v>
      </c>
      <c r="C12" s="28">
        <f t="shared" si="2"/>
        <v>1</v>
      </c>
      <c r="I12" s="22" t="str">
        <f t="shared" ca="1" si="0"/>
        <v>531</v>
      </c>
      <c r="J12" s="22">
        <f t="shared" ca="1" si="3"/>
        <v>44710</v>
      </c>
      <c r="K12" s="234">
        <f t="shared" ca="1" si="1"/>
        <v>44710</v>
      </c>
    </row>
    <row r="13" spans="2:17" x14ac:dyDescent="0.25">
      <c r="B13" s="28">
        <f t="shared" si="4"/>
        <v>7</v>
      </c>
      <c r="C13" s="28">
        <f t="shared" si="2"/>
        <v>1</v>
      </c>
      <c r="I13" s="22" t="str">
        <f t="shared" ca="1" si="0"/>
        <v>531</v>
      </c>
      <c r="J13" s="22">
        <f t="shared" ca="1" si="3"/>
        <v>44800</v>
      </c>
      <c r="K13" s="234">
        <f t="shared" ca="1" si="1"/>
        <v>44800</v>
      </c>
    </row>
    <row r="14" spans="2:17" x14ac:dyDescent="0.25">
      <c r="B14" s="28">
        <f t="shared" si="4"/>
        <v>8</v>
      </c>
      <c r="C14" s="28">
        <f t="shared" si="2"/>
        <v>1</v>
      </c>
      <c r="I14" s="22" t="str">
        <f t="shared" ca="1" si="0"/>
        <v>531</v>
      </c>
      <c r="J14" s="22">
        <f t="shared" ca="1" si="3"/>
        <v>44890</v>
      </c>
      <c r="K14" s="234">
        <f t="shared" ca="1" si="1"/>
        <v>44890</v>
      </c>
    </row>
    <row r="15" spans="2:17" x14ac:dyDescent="0.25">
      <c r="B15" s="28">
        <f t="shared" si="4"/>
        <v>9</v>
      </c>
      <c r="C15" s="28">
        <f t="shared" si="2"/>
        <v>1</v>
      </c>
      <c r="I15" s="22" t="str">
        <f t="shared" ca="1" si="0"/>
        <v>531</v>
      </c>
      <c r="J15" s="22">
        <f t="shared" ca="1" si="3"/>
        <v>44980</v>
      </c>
      <c r="K15" s="234">
        <f t="shared" ca="1" si="1"/>
        <v>44980</v>
      </c>
    </row>
    <row r="16" spans="2:17" x14ac:dyDescent="0.25">
      <c r="B16" s="28">
        <f t="shared" si="4"/>
        <v>10</v>
      </c>
      <c r="C16" s="28">
        <f t="shared" si="2"/>
        <v>1</v>
      </c>
      <c r="I16" s="22" t="str">
        <f t="shared" ca="1" si="0"/>
        <v>531</v>
      </c>
      <c r="J16" s="22">
        <f t="shared" ca="1" si="3"/>
        <v>45070</v>
      </c>
      <c r="K16" s="234">
        <f t="shared" ca="1" si="1"/>
        <v>45070</v>
      </c>
    </row>
    <row r="17" spans="2:27" x14ac:dyDescent="0.25">
      <c r="B17" s="28">
        <f t="shared" si="4"/>
        <v>1</v>
      </c>
      <c r="C17" s="28">
        <f t="shared" si="2"/>
        <v>2</v>
      </c>
      <c r="I17" s="22" t="str">
        <f t="shared" ca="1" si="0"/>
        <v>531</v>
      </c>
      <c r="J17" s="22">
        <f t="shared" ca="1" si="3"/>
        <v>45160</v>
      </c>
      <c r="K17" s="234">
        <f t="shared" ca="1" si="1"/>
        <v>45160</v>
      </c>
    </row>
    <row r="18" spans="2:27" x14ac:dyDescent="0.25">
      <c r="B18" s="28">
        <f t="shared" si="4"/>
        <v>2</v>
      </c>
      <c r="C18" s="28">
        <f t="shared" si="2"/>
        <v>2</v>
      </c>
      <c r="I18" s="22" t="str">
        <f t="shared" ca="1" si="0"/>
        <v>531</v>
      </c>
      <c r="J18" s="22">
        <f t="shared" ca="1" si="3"/>
        <v>45250</v>
      </c>
      <c r="K18" s="234">
        <f t="shared" ca="1" si="1"/>
        <v>45250</v>
      </c>
    </row>
    <row r="19" spans="2:27" x14ac:dyDescent="0.25">
      <c r="B19" s="28">
        <f t="shared" si="4"/>
        <v>3</v>
      </c>
      <c r="C19" s="28">
        <f t="shared" si="2"/>
        <v>2</v>
      </c>
      <c r="I19" s="22" t="str">
        <f t="shared" ca="1" si="0"/>
        <v>531</v>
      </c>
      <c r="J19" s="22">
        <f t="shared" ca="1" si="3"/>
        <v>45340</v>
      </c>
      <c r="K19" s="234">
        <f t="shared" ca="1" si="1"/>
        <v>45340</v>
      </c>
      <c r="M19" s="365" t="s">
        <v>498</v>
      </c>
      <c r="N19" s="365" t="s">
        <v>275</v>
      </c>
      <c r="O19" s="365" t="s">
        <v>232</v>
      </c>
      <c r="P19" s="365" t="s">
        <v>500</v>
      </c>
    </row>
    <row r="20" spans="2:27" x14ac:dyDescent="0.25">
      <c r="B20" s="28">
        <f t="shared" si="4"/>
        <v>4</v>
      </c>
      <c r="C20" s="28">
        <f t="shared" si="2"/>
        <v>2</v>
      </c>
      <c r="I20" s="22" t="str">
        <f t="shared" ca="1" si="0"/>
        <v>531</v>
      </c>
      <c r="J20" s="22">
        <f t="shared" ca="1" si="3"/>
        <v>45430</v>
      </c>
      <c r="K20" s="234">
        <f t="shared" ca="1" si="1"/>
        <v>45430</v>
      </c>
      <c r="M20" s="365">
        <f ca="1">MAX(M26:AA26)</f>
        <v>5.2</v>
      </c>
      <c r="N20" s="365">
        <f ca="1">INDEX(M27:AA27,MATCH(M20,M26:AA26))</f>
        <v>17</v>
      </c>
      <c r="O20" s="365" t="str">
        <f ca="1">RIGHT(ROUNDUP(TEXT(100*M20*N20,"000")*2/100,0)*3,3)</f>
        <v>531</v>
      </c>
      <c r="P20" s="365">
        <f ca="1">INDEX(M28:AA28,MATCH(M20,M26:AA26))</f>
        <v>44081</v>
      </c>
    </row>
    <row r="21" spans="2:27" x14ac:dyDescent="0.25">
      <c r="B21" s="28">
        <f t="shared" si="4"/>
        <v>5</v>
      </c>
      <c r="C21" s="28">
        <f t="shared" si="2"/>
        <v>2</v>
      </c>
      <c r="I21" s="22" t="str">
        <f t="shared" ca="1" si="0"/>
        <v>531</v>
      </c>
      <c r="J21" s="22">
        <f t="shared" ca="1" si="3"/>
        <v>45520</v>
      </c>
      <c r="K21" s="234">
        <f t="shared" ca="1" si="1"/>
        <v>45520</v>
      </c>
    </row>
    <row r="22" spans="2:27" x14ac:dyDescent="0.25">
      <c r="B22" s="28">
        <f t="shared" si="4"/>
        <v>6</v>
      </c>
      <c r="C22" s="28">
        <f t="shared" si="2"/>
        <v>2</v>
      </c>
      <c r="I22" s="22" t="str">
        <f t="shared" ca="1" si="0"/>
        <v>531</v>
      </c>
      <c r="J22" s="22">
        <f t="shared" ca="1" si="3"/>
        <v>45610</v>
      </c>
      <c r="K22" s="234">
        <f t="shared" ca="1" si="1"/>
        <v>45610</v>
      </c>
    </row>
    <row r="23" spans="2:27" x14ac:dyDescent="0.25">
      <c r="B23" s="28">
        <f t="shared" si="4"/>
        <v>7</v>
      </c>
      <c r="C23" s="28">
        <f t="shared" si="2"/>
        <v>2</v>
      </c>
      <c r="I23" s="22" t="str">
        <f t="shared" ca="1" si="0"/>
        <v>531</v>
      </c>
      <c r="J23" s="22">
        <f t="shared" ca="1" si="3"/>
        <v>45700</v>
      </c>
      <c r="K23" s="234">
        <f ca="1">J23</f>
        <v>45700</v>
      </c>
      <c r="L23" s="365" t="s">
        <v>495</v>
      </c>
      <c r="M23" s="365">
        <f>MAX('REV Hist.'!A:A)</f>
        <v>5.21</v>
      </c>
    </row>
    <row r="24" spans="2:27" ht="15.75" thickBot="1" x14ac:dyDescent="0.3">
      <c r="B24" s="28">
        <f t="shared" si="4"/>
        <v>8</v>
      </c>
      <c r="C24" s="28">
        <f t="shared" si="2"/>
        <v>2</v>
      </c>
      <c r="I24" s="533" t="str">
        <f t="shared" ca="1" si="0"/>
        <v>531</v>
      </c>
      <c r="J24" s="533">
        <v>99999</v>
      </c>
      <c r="K24" s="234">
        <f>J24</f>
        <v>99999</v>
      </c>
      <c r="L24" s="403" t="s">
        <v>496</v>
      </c>
      <c r="M24" s="403">
        <f>MATCH(M23,'REV Hist.'!A:A,0)</f>
        <v>37</v>
      </c>
      <c r="S24" s="22"/>
      <c r="T24" s="22"/>
    </row>
    <row r="25" spans="2:27" ht="15.75" thickBot="1" x14ac:dyDescent="0.3">
      <c r="B25" s="28">
        <f t="shared" si="4"/>
        <v>9</v>
      </c>
      <c r="C25" s="28">
        <f t="shared" si="2"/>
        <v>2</v>
      </c>
      <c r="I25" s="234"/>
      <c r="J25" s="29"/>
      <c r="L25" s="268">
        <v>1</v>
      </c>
      <c r="M25" s="402">
        <f ca="1">IFERROR(IF((MATCH("Major",INDIRECT(CONCATENATE("'REV Hist.'!D",L25+1,":D",$M$24)),0)+L25)&lt;=$M$24,(MATCH("Major",INDIRECT(CONCATENATE("'REV Hist.'!D",L25+1,":D",$M$24)),0)+L25),""),"")</f>
        <v>30</v>
      </c>
      <c r="N25" s="405">
        <f t="shared" ref="N25:AA25" ca="1" si="5">IFERROR(IF((MATCH("Major",INDIRECT(CONCATENATE("'REV Hist.'!D",M25+1,":D",$M$24)),0)+M25)&lt;=$M$24,(MATCH("Major",INDIRECT(CONCATENATE("'REV Hist.'!D",M25+1,":D",$M$24)),0)+M25),""),"")</f>
        <v>33</v>
      </c>
      <c r="O25" s="365">
        <f t="shared" ca="1" si="5"/>
        <v>34</v>
      </c>
      <c r="P25" s="365">
        <f t="shared" ca="1" si="5"/>
        <v>35</v>
      </c>
      <c r="Q25" s="365">
        <f t="shared" ca="1" si="5"/>
        <v>36</v>
      </c>
      <c r="R25" s="365" t="str">
        <f t="shared" ca="1" si="5"/>
        <v/>
      </c>
      <c r="S25" s="365" t="str">
        <f t="shared" ca="1" si="5"/>
        <v/>
      </c>
      <c r="T25" s="365" t="str">
        <f t="shared" ca="1" si="5"/>
        <v/>
      </c>
      <c r="U25" s="365" t="str">
        <f t="shared" ca="1" si="5"/>
        <v/>
      </c>
      <c r="V25" s="365" t="str">
        <f t="shared" ca="1" si="5"/>
        <v/>
      </c>
      <c r="W25" s="365" t="str">
        <f t="shared" ca="1" si="5"/>
        <v/>
      </c>
      <c r="X25" s="365" t="str">
        <f t="shared" ca="1" si="5"/>
        <v/>
      </c>
      <c r="Y25" s="365" t="str">
        <f t="shared" ca="1" si="5"/>
        <v/>
      </c>
      <c r="Z25" s="365" t="str">
        <f t="shared" ca="1" si="5"/>
        <v/>
      </c>
      <c r="AA25" s="365" t="str">
        <f t="shared" ca="1" si="5"/>
        <v/>
      </c>
    </row>
    <row r="26" spans="2:27" x14ac:dyDescent="0.25">
      <c r="B26" s="28">
        <f t="shared" si="4"/>
        <v>10</v>
      </c>
      <c r="C26" s="28">
        <f t="shared" si="2"/>
        <v>2</v>
      </c>
      <c r="I26" s="234"/>
      <c r="J26" s="29"/>
      <c r="L26" s="365" t="s">
        <v>494</v>
      </c>
      <c r="M26" s="406">
        <f ca="1">IFERROR(INDEX('REV Hist.'!$A:$A,M25),"")</f>
        <v>4</v>
      </c>
      <c r="N26" s="365">
        <f ca="1">IFERROR(INDEX('REV Hist.'!$A:$A,N25),"")</f>
        <v>5.01</v>
      </c>
      <c r="O26" s="365">
        <f ca="1">IFERROR(INDEX('REV Hist.'!$A:$A,O25),"")</f>
        <v>5.0199999999999996</v>
      </c>
      <c r="P26" s="365">
        <f ca="1">IFERROR(INDEX('REV Hist.'!$A:$A,P25),"")</f>
        <v>5.0999999999999996</v>
      </c>
      <c r="Q26" s="365">
        <f ca="1">IFERROR(INDEX('REV Hist.'!$A:$A,Q25),"")</f>
        <v>5.2</v>
      </c>
      <c r="R26" s="365" t="str">
        <f ca="1">IFERROR(INDEX('REV Hist.'!$A:$A,R25),"")</f>
        <v/>
      </c>
      <c r="S26" s="365" t="str">
        <f ca="1">IFERROR(INDEX('REV Hist.'!$A:$A,S25),"")</f>
        <v/>
      </c>
      <c r="T26" s="365" t="str">
        <f ca="1">IFERROR(INDEX('REV Hist.'!$A:$A,T25),"")</f>
        <v/>
      </c>
      <c r="U26" s="365" t="str">
        <f ca="1">IFERROR(INDEX('REV Hist.'!$A:$A,U25),"")</f>
        <v/>
      </c>
      <c r="V26" s="365" t="str">
        <f ca="1">IFERROR(INDEX('REV Hist.'!$A:$A,V25),"")</f>
        <v/>
      </c>
      <c r="W26" s="365" t="str">
        <f ca="1">IFERROR(INDEX('REV Hist.'!$A:$A,W25),"")</f>
        <v/>
      </c>
      <c r="X26" s="365" t="str">
        <f ca="1">IFERROR(INDEX('REV Hist.'!$A:$A,X25),"")</f>
        <v/>
      </c>
      <c r="Y26" s="365" t="str">
        <f ca="1">IFERROR(INDEX('REV Hist.'!$A:$A,Y25),"")</f>
        <v/>
      </c>
      <c r="Z26" s="365" t="str">
        <f ca="1">IFERROR(INDEX('REV Hist.'!$A:$A,Z25),"")</f>
        <v/>
      </c>
      <c r="AA26" s="365" t="str">
        <f ca="1">IFERROR(INDEX('REV Hist.'!$A:$A,AA25),"")</f>
        <v/>
      </c>
    </row>
    <row r="27" spans="2:27" x14ac:dyDescent="0.25">
      <c r="B27" s="28">
        <f t="shared" si="4"/>
        <v>1</v>
      </c>
      <c r="C27" s="28">
        <f t="shared" si="2"/>
        <v>3</v>
      </c>
      <c r="I27" s="234"/>
      <c r="J27" s="29"/>
      <c r="L27" s="404" t="s">
        <v>499</v>
      </c>
      <c r="M27" s="365">
        <f>COLUMN()</f>
        <v>13</v>
      </c>
      <c r="N27" s="365">
        <f>COLUMN()</f>
        <v>14</v>
      </c>
      <c r="O27" s="365">
        <f>COLUMN()</f>
        <v>15</v>
      </c>
      <c r="P27" s="365">
        <f>COLUMN()</f>
        <v>16</v>
      </c>
      <c r="Q27" s="365">
        <f>COLUMN()</f>
        <v>17</v>
      </c>
      <c r="R27" s="365">
        <f>COLUMN()</f>
        <v>18</v>
      </c>
      <c r="S27" s="365">
        <f>COLUMN()</f>
        <v>19</v>
      </c>
      <c r="T27" s="365">
        <f>COLUMN()</f>
        <v>20</v>
      </c>
      <c r="U27" s="365">
        <f>COLUMN()</f>
        <v>21</v>
      </c>
      <c r="V27" s="365">
        <f>COLUMN()</f>
        <v>22</v>
      </c>
      <c r="W27" s="365">
        <f>COLUMN()</f>
        <v>23</v>
      </c>
      <c r="X27" s="365">
        <f>COLUMN()</f>
        <v>24</v>
      </c>
      <c r="Y27" s="365">
        <f>COLUMN()</f>
        <v>25</v>
      </c>
      <c r="Z27" s="365">
        <f>COLUMN()</f>
        <v>26</v>
      </c>
      <c r="AA27" s="365">
        <f>COLUMN()</f>
        <v>27</v>
      </c>
    </row>
    <row r="28" spans="2:27" x14ac:dyDescent="0.25">
      <c r="B28" s="28">
        <f t="shared" si="4"/>
        <v>2</v>
      </c>
      <c r="C28" s="28">
        <f t="shared" si="2"/>
        <v>3</v>
      </c>
      <c r="I28" s="234"/>
      <c r="J28" s="29"/>
      <c r="L28" s="404" t="s">
        <v>500</v>
      </c>
      <c r="M28" s="365">
        <f ca="1">IFERROR(INDEX('REV Hist.'!$B:$B,M25),"")</f>
        <v>43566</v>
      </c>
      <c r="N28" s="365">
        <f ca="1">IFERROR(INDEX('REV Hist.'!$B:$B,N25),"")</f>
        <v>43732</v>
      </c>
      <c r="O28" s="365">
        <f ca="1">IFERROR(INDEX('REV Hist.'!$B:$B,O25),"")</f>
        <v>43770</v>
      </c>
      <c r="P28" s="365">
        <f ca="1">IFERROR(INDEX('REV Hist.'!$B:$B,P25),"")</f>
        <v>43851</v>
      </c>
      <c r="Q28" s="365">
        <f ca="1">IFERROR(INDEX('REV Hist.'!$B:$B,Q25),"")</f>
        <v>44081</v>
      </c>
      <c r="R28" s="365" t="str">
        <f ca="1">IFERROR(INDEX('REV Hist.'!$B:$B,R25),"")</f>
        <v/>
      </c>
      <c r="S28" s="365" t="str">
        <f ca="1">IFERROR(INDEX('REV Hist.'!$B:$B,S25),"")</f>
        <v/>
      </c>
      <c r="T28" s="365" t="str">
        <f ca="1">IFERROR(INDEX('REV Hist.'!$B:$B,T25),"")</f>
        <v/>
      </c>
      <c r="U28" s="365" t="str">
        <f ca="1">IFERROR(INDEX('REV Hist.'!$B:$B,U25),"")</f>
        <v/>
      </c>
      <c r="V28" s="365" t="str">
        <f ca="1">IFERROR(INDEX('REV Hist.'!$B:$B,V25),"")</f>
        <v/>
      </c>
      <c r="W28" s="365" t="str">
        <f ca="1">IFERROR(INDEX('REV Hist.'!$B:$B,W25),"")</f>
        <v/>
      </c>
      <c r="X28" s="365" t="str">
        <f ca="1">IFERROR(INDEX('REV Hist.'!$B:$B,X25),"")</f>
        <v/>
      </c>
      <c r="Y28" s="365" t="str">
        <f ca="1">IFERROR(INDEX('REV Hist.'!$B:$B,Y25),"")</f>
        <v/>
      </c>
      <c r="Z28" s="365" t="str">
        <f ca="1">IFERROR(INDEX('REV Hist.'!$B:$B,Z25),"")</f>
        <v/>
      </c>
      <c r="AA28" s="365" t="str">
        <f ca="1">IFERROR(INDEX('REV Hist.'!$B:$B,AA25),"")</f>
        <v/>
      </c>
    </row>
    <row r="29" spans="2:27" x14ac:dyDescent="0.25">
      <c r="B29" s="28">
        <f t="shared" si="4"/>
        <v>3</v>
      </c>
      <c r="C29" s="28">
        <f t="shared" si="2"/>
        <v>3</v>
      </c>
      <c r="I29" s="234"/>
      <c r="J29" s="29"/>
    </row>
    <row r="30" spans="2:27" x14ac:dyDescent="0.25">
      <c r="B30" s="28">
        <f t="shared" si="4"/>
        <v>4</v>
      </c>
      <c r="C30" s="28">
        <f t="shared" si="2"/>
        <v>3</v>
      </c>
      <c r="I30" s="234"/>
      <c r="J30" s="29"/>
    </row>
    <row r="31" spans="2:27" x14ac:dyDescent="0.25">
      <c r="B31" s="28">
        <f t="shared" si="4"/>
        <v>5</v>
      </c>
      <c r="C31" s="28">
        <f t="shared" si="2"/>
        <v>3</v>
      </c>
      <c r="I31" s="234"/>
      <c r="J31" s="29"/>
    </row>
    <row r="32" spans="2:27" x14ac:dyDescent="0.25">
      <c r="B32" s="28">
        <f t="shared" si="4"/>
        <v>6</v>
      </c>
      <c r="C32" s="28">
        <f t="shared" si="2"/>
        <v>3</v>
      </c>
      <c r="I32" s="234"/>
      <c r="J32" s="29"/>
    </row>
    <row r="33" spans="2:10" x14ac:dyDescent="0.25">
      <c r="B33" s="28">
        <f t="shared" si="4"/>
        <v>7</v>
      </c>
      <c r="C33" s="28">
        <f t="shared" si="2"/>
        <v>3</v>
      </c>
      <c r="I33" s="234"/>
      <c r="J33" s="29"/>
    </row>
    <row r="34" spans="2:10" x14ac:dyDescent="0.25">
      <c r="B34" s="28">
        <f t="shared" si="4"/>
        <v>8</v>
      </c>
      <c r="C34" s="28">
        <f t="shared" si="2"/>
        <v>3</v>
      </c>
      <c r="I34" s="234"/>
      <c r="J34" s="29"/>
    </row>
    <row r="35" spans="2:10" x14ac:dyDescent="0.25">
      <c r="B35" s="28">
        <f t="shared" si="4"/>
        <v>9</v>
      </c>
      <c r="C35" s="28">
        <f t="shared" si="2"/>
        <v>3</v>
      </c>
    </row>
    <row r="36" spans="2:10" x14ac:dyDescent="0.25">
      <c r="B36" s="28">
        <f t="shared" si="4"/>
        <v>10</v>
      </c>
      <c r="C36" s="28">
        <f t="shared" si="2"/>
        <v>3</v>
      </c>
    </row>
    <row r="37" spans="2:10" x14ac:dyDescent="0.25">
      <c r="B37" s="28">
        <f t="shared" si="4"/>
        <v>1</v>
      </c>
      <c r="C37" s="28">
        <f t="shared" si="2"/>
        <v>4</v>
      </c>
    </row>
    <row r="38" spans="2:10" x14ac:dyDescent="0.25">
      <c r="B38" s="28">
        <f t="shared" si="4"/>
        <v>2</v>
      </c>
      <c r="C38" s="28">
        <f t="shared" si="2"/>
        <v>4</v>
      </c>
    </row>
    <row r="39" spans="2:10" x14ac:dyDescent="0.25">
      <c r="B39" s="28">
        <f t="shared" si="4"/>
        <v>3</v>
      </c>
      <c r="C39" s="28">
        <f t="shared" si="2"/>
        <v>4</v>
      </c>
    </row>
    <row r="40" spans="2:10" x14ac:dyDescent="0.25">
      <c r="B40" s="28">
        <f t="shared" si="4"/>
        <v>4</v>
      </c>
      <c r="C40" s="28">
        <f t="shared" si="2"/>
        <v>4</v>
      </c>
    </row>
    <row r="41" spans="2:10" x14ac:dyDescent="0.25">
      <c r="B41" s="28">
        <f t="shared" si="4"/>
        <v>5</v>
      </c>
      <c r="C41" s="28">
        <f t="shared" si="2"/>
        <v>4</v>
      </c>
    </row>
    <row r="42" spans="2:10" x14ac:dyDescent="0.25">
      <c r="B42" s="28">
        <f t="shared" si="4"/>
        <v>6</v>
      </c>
      <c r="C42" s="28">
        <f t="shared" si="2"/>
        <v>4</v>
      </c>
    </row>
    <row r="43" spans="2:10" x14ac:dyDescent="0.25">
      <c r="B43" s="28">
        <f t="shared" si="4"/>
        <v>7</v>
      </c>
      <c r="C43" s="28">
        <f t="shared" si="2"/>
        <v>4</v>
      </c>
    </row>
    <row r="44" spans="2:10" x14ac:dyDescent="0.25">
      <c r="B44" s="28">
        <f t="shared" si="4"/>
        <v>8</v>
      </c>
      <c r="C44" s="28">
        <f t="shared" si="2"/>
        <v>4</v>
      </c>
    </row>
    <row r="45" spans="2:10" x14ac:dyDescent="0.25">
      <c r="B45" s="28">
        <f t="shared" si="4"/>
        <v>9</v>
      </c>
      <c r="C45" s="28">
        <f t="shared" si="2"/>
        <v>4</v>
      </c>
    </row>
    <row r="46" spans="2:10" x14ac:dyDescent="0.25">
      <c r="B46" s="28">
        <f t="shared" si="4"/>
        <v>10</v>
      </c>
      <c r="C46" s="28">
        <f t="shared" si="2"/>
        <v>4</v>
      </c>
    </row>
    <row r="47" spans="2:10" x14ac:dyDescent="0.25">
      <c r="B47" s="28">
        <f t="shared" si="4"/>
        <v>1</v>
      </c>
      <c r="C47" s="28">
        <f t="shared" si="2"/>
        <v>5</v>
      </c>
    </row>
    <row r="48" spans="2:10" x14ac:dyDescent="0.25">
      <c r="B48" s="28">
        <f t="shared" si="4"/>
        <v>2</v>
      </c>
      <c r="C48" s="28">
        <f t="shared" si="2"/>
        <v>5</v>
      </c>
    </row>
    <row r="49" spans="2:3" x14ac:dyDescent="0.25">
      <c r="B49" s="28">
        <f t="shared" si="4"/>
        <v>3</v>
      </c>
      <c r="C49" s="28">
        <f t="shared" si="2"/>
        <v>5</v>
      </c>
    </row>
    <row r="50" spans="2:3" x14ac:dyDescent="0.25">
      <c r="B50" s="28">
        <f t="shared" si="4"/>
        <v>4</v>
      </c>
      <c r="C50" s="28">
        <f t="shared" si="2"/>
        <v>5</v>
      </c>
    </row>
    <row r="51" spans="2:3" x14ac:dyDescent="0.25">
      <c r="B51" s="28">
        <f t="shared" si="4"/>
        <v>5</v>
      </c>
      <c r="C51" s="28">
        <f t="shared" si="2"/>
        <v>5</v>
      </c>
    </row>
    <row r="52" spans="2:3" x14ac:dyDescent="0.25">
      <c r="B52" s="28">
        <f t="shared" si="4"/>
        <v>6</v>
      </c>
      <c r="C52" s="28">
        <f t="shared" si="2"/>
        <v>5</v>
      </c>
    </row>
    <row r="53" spans="2:3" x14ac:dyDescent="0.25">
      <c r="B53" s="28">
        <f t="shared" si="4"/>
        <v>7</v>
      </c>
      <c r="C53" s="28">
        <f t="shared" si="2"/>
        <v>5</v>
      </c>
    </row>
    <row r="54" spans="2:3" x14ac:dyDescent="0.25">
      <c r="B54" s="28">
        <f t="shared" si="4"/>
        <v>8</v>
      </c>
      <c r="C54" s="28">
        <f t="shared" si="2"/>
        <v>5</v>
      </c>
    </row>
    <row r="55" spans="2:3" x14ac:dyDescent="0.25">
      <c r="B55" s="28">
        <f t="shared" si="4"/>
        <v>9</v>
      </c>
      <c r="C55" s="28">
        <f t="shared" si="2"/>
        <v>5</v>
      </c>
    </row>
    <row r="56" spans="2:3" x14ac:dyDescent="0.25">
      <c r="B56" s="28">
        <f t="shared" si="4"/>
        <v>10</v>
      </c>
      <c r="C56" s="28">
        <f t="shared" si="2"/>
        <v>5</v>
      </c>
    </row>
    <row r="57" spans="2:3" x14ac:dyDescent="0.25">
      <c r="B57" s="28">
        <f t="shared" si="4"/>
        <v>1</v>
      </c>
      <c r="C57" s="28">
        <f t="shared" si="2"/>
        <v>6</v>
      </c>
    </row>
    <row r="58" spans="2:3" x14ac:dyDescent="0.25">
      <c r="B58" s="28">
        <f t="shared" si="4"/>
        <v>2</v>
      </c>
      <c r="C58" s="28">
        <f t="shared" si="2"/>
        <v>6</v>
      </c>
    </row>
    <row r="59" spans="2:3" x14ac:dyDescent="0.25">
      <c r="B59" s="28">
        <f t="shared" si="4"/>
        <v>3</v>
      </c>
      <c r="C59" s="28">
        <f t="shared" si="2"/>
        <v>6</v>
      </c>
    </row>
    <row r="60" spans="2:3" x14ac:dyDescent="0.25">
      <c r="B60" s="28">
        <f t="shared" si="4"/>
        <v>4</v>
      </c>
      <c r="C60" s="28">
        <f t="shared" si="2"/>
        <v>6</v>
      </c>
    </row>
    <row r="61" spans="2:3" x14ac:dyDescent="0.25">
      <c r="B61" s="28">
        <f t="shared" si="4"/>
        <v>5</v>
      </c>
      <c r="C61" s="28">
        <f t="shared" si="2"/>
        <v>6</v>
      </c>
    </row>
    <row r="62" spans="2:3" x14ac:dyDescent="0.25">
      <c r="B62" s="28">
        <f t="shared" si="4"/>
        <v>6</v>
      </c>
      <c r="C62" s="28">
        <f t="shared" si="2"/>
        <v>6</v>
      </c>
    </row>
    <row r="63" spans="2:3" x14ac:dyDescent="0.25">
      <c r="B63" s="28">
        <f t="shared" si="4"/>
        <v>7</v>
      </c>
      <c r="C63" s="28">
        <f t="shared" si="2"/>
        <v>6</v>
      </c>
    </row>
    <row r="64" spans="2:3" x14ac:dyDescent="0.25">
      <c r="B64" s="28">
        <f t="shared" si="4"/>
        <v>8</v>
      </c>
      <c r="C64" s="28">
        <f t="shared" si="2"/>
        <v>6</v>
      </c>
    </row>
    <row r="65" spans="2:3" x14ac:dyDescent="0.25">
      <c r="B65" s="28">
        <f t="shared" si="4"/>
        <v>9</v>
      </c>
      <c r="C65" s="28">
        <f t="shared" si="2"/>
        <v>6</v>
      </c>
    </row>
    <row r="66" spans="2:3" x14ac:dyDescent="0.25">
      <c r="B66" s="28">
        <f t="shared" si="4"/>
        <v>10</v>
      </c>
      <c r="C66" s="28">
        <f t="shared" si="2"/>
        <v>6</v>
      </c>
    </row>
    <row r="67" spans="2:3" x14ac:dyDescent="0.25">
      <c r="B67" s="28">
        <f t="shared" si="4"/>
        <v>1</v>
      </c>
      <c r="C67" s="28">
        <f t="shared" si="2"/>
        <v>7</v>
      </c>
    </row>
    <row r="68" spans="2:3" x14ac:dyDescent="0.25">
      <c r="B68" s="28">
        <f t="shared" si="4"/>
        <v>2</v>
      </c>
      <c r="C68" s="28">
        <f t="shared" si="2"/>
        <v>7</v>
      </c>
    </row>
    <row r="69" spans="2:3" x14ac:dyDescent="0.25">
      <c r="B69" s="28">
        <f t="shared" si="4"/>
        <v>3</v>
      </c>
      <c r="C69" s="28">
        <f t="shared" si="2"/>
        <v>7</v>
      </c>
    </row>
    <row r="70" spans="2:3" x14ac:dyDescent="0.25">
      <c r="B70" s="28">
        <f t="shared" si="4"/>
        <v>4</v>
      </c>
      <c r="C70" s="28">
        <f t="shared" si="2"/>
        <v>7</v>
      </c>
    </row>
    <row r="71" spans="2:3" x14ac:dyDescent="0.25">
      <c r="B71" s="28">
        <f t="shared" si="4"/>
        <v>5</v>
      </c>
      <c r="C71" s="28">
        <f t="shared" ref="C71:C134" si="6">ROUNDDOWN(((ROW(C71)-ROW(C$7))/C$5)+1,0)</f>
        <v>7</v>
      </c>
    </row>
    <row r="72" spans="2:3" x14ac:dyDescent="0.25">
      <c r="B72" s="28">
        <f t="shared" ref="B72:B135" si="7">IF(C72&lt; $D$4+1,MOD(((ROW(B72)-ROW(B$7))),$C$5)+1,"")</f>
        <v>6</v>
      </c>
      <c r="C72" s="28">
        <f t="shared" si="6"/>
        <v>7</v>
      </c>
    </row>
    <row r="73" spans="2:3" x14ac:dyDescent="0.25">
      <c r="B73" s="28">
        <f t="shared" si="7"/>
        <v>7</v>
      </c>
      <c r="C73" s="28">
        <f t="shared" si="6"/>
        <v>7</v>
      </c>
    </row>
    <row r="74" spans="2:3" x14ac:dyDescent="0.25">
      <c r="B74" s="28">
        <f t="shared" si="7"/>
        <v>8</v>
      </c>
      <c r="C74" s="28">
        <f t="shared" si="6"/>
        <v>7</v>
      </c>
    </row>
    <row r="75" spans="2:3" x14ac:dyDescent="0.25">
      <c r="B75" s="28">
        <f t="shared" si="7"/>
        <v>9</v>
      </c>
      <c r="C75" s="28">
        <f t="shared" si="6"/>
        <v>7</v>
      </c>
    </row>
    <row r="76" spans="2:3" x14ac:dyDescent="0.25">
      <c r="B76" s="28">
        <f t="shared" si="7"/>
        <v>10</v>
      </c>
      <c r="C76" s="28">
        <f t="shared" si="6"/>
        <v>7</v>
      </c>
    </row>
    <row r="77" spans="2:3" x14ac:dyDescent="0.25">
      <c r="B77" s="28">
        <f t="shared" si="7"/>
        <v>1</v>
      </c>
      <c r="C77" s="28">
        <f t="shared" si="6"/>
        <v>8</v>
      </c>
    </row>
    <row r="78" spans="2:3" x14ac:dyDescent="0.25">
      <c r="B78" s="28">
        <f t="shared" si="7"/>
        <v>2</v>
      </c>
      <c r="C78" s="28">
        <f t="shared" si="6"/>
        <v>8</v>
      </c>
    </row>
    <row r="79" spans="2:3" x14ac:dyDescent="0.25">
      <c r="B79" s="28">
        <f t="shared" si="7"/>
        <v>3</v>
      </c>
      <c r="C79" s="28">
        <f t="shared" si="6"/>
        <v>8</v>
      </c>
    </row>
    <row r="80" spans="2:3" x14ac:dyDescent="0.25">
      <c r="B80" s="28">
        <f t="shared" si="7"/>
        <v>4</v>
      </c>
      <c r="C80" s="28">
        <f t="shared" si="6"/>
        <v>8</v>
      </c>
    </row>
    <row r="81" spans="2:3" x14ac:dyDescent="0.25">
      <c r="B81" s="28">
        <f t="shared" si="7"/>
        <v>5</v>
      </c>
      <c r="C81" s="28">
        <f t="shared" si="6"/>
        <v>8</v>
      </c>
    </row>
    <row r="82" spans="2:3" x14ac:dyDescent="0.25">
      <c r="B82" s="28">
        <f t="shared" si="7"/>
        <v>6</v>
      </c>
      <c r="C82" s="28">
        <f t="shared" si="6"/>
        <v>8</v>
      </c>
    </row>
    <row r="83" spans="2:3" x14ac:dyDescent="0.25">
      <c r="B83" s="28">
        <f t="shared" si="7"/>
        <v>7</v>
      </c>
      <c r="C83" s="28">
        <f t="shared" si="6"/>
        <v>8</v>
      </c>
    </row>
    <row r="84" spans="2:3" x14ac:dyDescent="0.25">
      <c r="B84" s="28">
        <f t="shared" si="7"/>
        <v>8</v>
      </c>
      <c r="C84" s="28">
        <f t="shared" si="6"/>
        <v>8</v>
      </c>
    </row>
    <row r="85" spans="2:3" x14ac:dyDescent="0.25">
      <c r="B85" s="28">
        <f t="shared" si="7"/>
        <v>9</v>
      </c>
      <c r="C85" s="28">
        <f t="shared" si="6"/>
        <v>8</v>
      </c>
    </row>
    <row r="86" spans="2:3" x14ac:dyDescent="0.25">
      <c r="B86" s="28">
        <f t="shared" si="7"/>
        <v>10</v>
      </c>
      <c r="C86" s="28">
        <f t="shared" si="6"/>
        <v>8</v>
      </c>
    </row>
    <row r="87" spans="2:3" x14ac:dyDescent="0.25">
      <c r="B87" s="28">
        <f t="shared" si="7"/>
        <v>1</v>
      </c>
      <c r="C87" s="28">
        <f t="shared" si="6"/>
        <v>9</v>
      </c>
    </row>
    <row r="88" spans="2:3" x14ac:dyDescent="0.25">
      <c r="B88" s="28">
        <f t="shared" si="7"/>
        <v>2</v>
      </c>
      <c r="C88" s="28">
        <f t="shared" si="6"/>
        <v>9</v>
      </c>
    </row>
    <row r="89" spans="2:3" x14ac:dyDescent="0.25">
      <c r="B89" s="28">
        <f t="shared" si="7"/>
        <v>3</v>
      </c>
      <c r="C89" s="28">
        <f t="shared" si="6"/>
        <v>9</v>
      </c>
    </row>
    <row r="90" spans="2:3" x14ac:dyDescent="0.25">
      <c r="B90" s="28">
        <f t="shared" si="7"/>
        <v>4</v>
      </c>
      <c r="C90" s="28">
        <f t="shared" si="6"/>
        <v>9</v>
      </c>
    </row>
    <row r="91" spans="2:3" x14ac:dyDescent="0.25">
      <c r="B91" s="28">
        <f t="shared" si="7"/>
        <v>5</v>
      </c>
      <c r="C91" s="28">
        <f t="shared" si="6"/>
        <v>9</v>
      </c>
    </row>
    <row r="92" spans="2:3" x14ac:dyDescent="0.25">
      <c r="B92" s="28">
        <f t="shared" si="7"/>
        <v>6</v>
      </c>
      <c r="C92" s="28">
        <f t="shared" si="6"/>
        <v>9</v>
      </c>
    </row>
    <row r="93" spans="2:3" x14ac:dyDescent="0.25">
      <c r="B93" s="28">
        <f t="shared" si="7"/>
        <v>7</v>
      </c>
      <c r="C93" s="28">
        <f t="shared" si="6"/>
        <v>9</v>
      </c>
    </row>
    <row r="94" spans="2:3" x14ac:dyDescent="0.25">
      <c r="B94" s="28">
        <f t="shared" si="7"/>
        <v>8</v>
      </c>
      <c r="C94" s="28">
        <f t="shared" si="6"/>
        <v>9</v>
      </c>
    </row>
    <row r="95" spans="2:3" x14ac:dyDescent="0.25">
      <c r="B95" s="28">
        <f t="shared" si="7"/>
        <v>9</v>
      </c>
      <c r="C95" s="28">
        <f t="shared" si="6"/>
        <v>9</v>
      </c>
    </row>
    <row r="96" spans="2:3" x14ac:dyDescent="0.25">
      <c r="B96" s="28">
        <f t="shared" si="7"/>
        <v>10</v>
      </c>
      <c r="C96" s="28">
        <f t="shared" si="6"/>
        <v>9</v>
      </c>
    </row>
    <row r="97" spans="2:3" x14ac:dyDescent="0.25">
      <c r="B97" s="28">
        <f t="shared" si="7"/>
        <v>1</v>
      </c>
      <c r="C97" s="28">
        <f t="shared" si="6"/>
        <v>10</v>
      </c>
    </row>
    <row r="98" spans="2:3" x14ac:dyDescent="0.25">
      <c r="B98" s="28">
        <f t="shared" si="7"/>
        <v>2</v>
      </c>
      <c r="C98" s="28">
        <f t="shared" si="6"/>
        <v>10</v>
      </c>
    </row>
    <row r="99" spans="2:3" x14ac:dyDescent="0.25">
      <c r="B99" s="28">
        <f t="shared" si="7"/>
        <v>3</v>
      </c>
      <c r="C99" s="28">
        <f t="shared" si="6"/>
        <v>10</v>
      </c>
    </row>
    <row r="100" spans="2:3" x14ac:dyDescent="0.25">
      <c r="B100" s="28">
        <f t="shared" si="7"/>
        <v>4</v>
      </c>
      <c r="C100" s="28">
        <f t="shared" si="6"/>
        <v>10</v>
      </c>
    </row>
    <row r="101" spans="2:3" x14ac:dyDescent="0.25">
      <c r="B101" s="28">
        <f t="shared" si="7"/>
        <v>5</v>
      </c>
      <c r="C101" s="28">
        <f t="shared" si="6"/>
        <v>10</v>
      </c>
    </row>
    <row r="102" spans="2:3" x14ac:dyDescent="0.25">
      <c r="B102" s="28">
        <f t="shared" si="7"/>
        <v>6</v>
      </c>
      <c r="C102" s="28">
        <f t="shared" si="6"/>
        <v>10</v>
      </c>
    </row>
    <row r="103" spans="2:3" x14ac:dyDescent="0.25">
      <c r="B103" s="28">
        <f t="shared" si="7"/>
        <v>7</v>
      </c>
      <c r="C103" s="28">
        <f t="shared" si="6"/>
        <v>10</v>
      </c>
    </row>
    <row r="104" spans="2:3" x14ac:dyDescent="0.25">
      <c r="B104" s="28">
        <f t="shared" si="7"/>
        <v>8</v>
      </c>
      <c r="C104" s="28">
        <f t="shared" si="6"/>
        <v>10</v>
      </c>
    </row>
    <row r="105" spans="2:3" x14ac:dyDescent="0.25">
      <c r="B105" s="28">
        <f t="shared" si="7"/>
        <v>9</v>
      </c>
      <c r="C105" s="28">
        <f t="shared" si="6"/>
        <v>10</v>
      </c>
    </row>
    <row r="106" spans="2:3" x14ac:dyDescent="0.25">
      <c r="B106" s="28">
        <f t="shared" si="7"/>
        <v>10</v>
      </c>
      <c r="C106" s="28">
        <f t="shared" si="6"/>
        <v>10</v>
      </c>
    </row>
    <row r="107" spans="2:3" x14ac:dyDescent="0.25">
      <c r="B107" s="28">
        <f t="shared" si="7"/>
        <v>1</v>
      </c>
      <c r="C107" s="28">
        <f t="shared" si="6"/>
        <v>11</v>
      </c>
    </row>
    <row r="108" spans="2:3" x14ac:dyDescent="0.25">
      <c r="B108" s="28">
        <f t="shared" si="7"/>
        <v>2</v>
      </c>
      <c r="C108" s="28">
        <f t="shared" si="6"/>
        <v>11</v>
      </c>
    </row>
    <row r="109" spans="2:3" x14ac:dyDescent="0.25">
      <c r="B109" s="28">
        <f t="shared" si="7"/>
        <v>3</v>
      </c>
      <c r="C109" s="28">
        <f t="shared" si="6"/>
        <v>11</v>
      </c>
    </row>
    <row r="110" spans="2:3" x14ac:dyDescent="0.25">
      <c r="B110" s="28">
        <f t="shared" si="7"/>
        <v>4</v>
      </c>
      <c r="C110" s="28">
        <f t="shared" si="6"/>
        <v>11</v>
      </c>
    </row>
    <row r="111" spans="2:3" x14ac:dyDescent="0.25">
      <c r="B111" s="28">
        <f t="shared" si="7"/>
        <v>5</v>
      </c>
      <c r="C111" s="28">
        <f t="shared" si="6"/>
        <v>11</v>
      </c>
    </row>
    <row r="112" spans="2:3" x14ac:dyDescent="0.25">
      <c r="B112" s="28">
        <f t="shared" si="7"/>
        <v>6</v>
      </c>
      <c r="C112" s="28">
        <f t="shared" si="6"/>
        <v>11</v>
      </c>
    </row>
    <row r="113" spans="2:3" x14ac:dyDescent="0.25">
      <c r="B113" s="28">
        <f t="shared" si="7"/>
        <v>7</v>
      </c>
      <c r="C113" s="28">
        <f t="shared" si="6"/>
        <v>11</v>
      </c>
    </row>
    <row r="114" spans="2:3" x14ac:dyDescent="0.25">
      <c r="B114" s="28">
        <f t="shared" si="7"/>
        <v>8</v>
      </c>
      <c r="C114" s="28">
        <f t="shared" si="6"/>
        <v>11</v>
      </c>
    </row>
    <row r="115" spans="2:3" x14ac:dyDescent="0.25">
      <c r="B115" s="28">
        <f t="shared" si="7"/>
        <v>9</v>
      </c>
      <c r="C115" s="28">
        <f t="shared" si="6"/>
        <v>11</v>
      </c>
    </row>
    <row r="116" spans="2:3" x14ac:dyDescent="0.25">
      <c r="B116" s="28">
        <f t="shared" si="7"/>
        <v>10</v>
      </c>
      <c r="C116" s="28">
        <f t="shared" si="6"/>
        <v>11</v>
      </c>
    </row>
    <row r="117" spans="2:3" x14ac:dyDescent="0.25">
      <c r="B117" s="28">
        <f t="shared" si="7"/>
        <v>1</v>
      </c>
      <c r="C117" s="28">
        <f t="shared" si="6"/>
        <v>12</v>
      </c>
    </row>
    <row r="118" spans="2:3" x14ac:dyDescent="0.25">
      <c r="B118" s="28">
        <f t="shared" si="7"/>
        <v>2</v>
      </c>
      <c r="C118" s="28">
        <f t="shared" si="6"/>
        <v>12</v>
      </c>
    </row>
    <row r="119" spans="2:3" x14ac:dyDescent="0.25">
      <c r="B119" s="28">
        <f t="shared" si="7"/>
        <v>3</v>
      </c>
      <c r="C119" s="28">
        <f t="shared" si="6"/>
        <v>12</v>
      </c>
    </row>
    <row r="120" spans="2:3" x14ac:dyDescent="0.25">
      <c r="B120" s="28">
        <f t="shared" si="7"/>
        <v>4</v>
      </c>
      <c r="C120" s="28">
        <f t="shared" si="6"/>
        <v>12</v>
      </c>
    </row>
    <row r="121" spans="2:3" x14ac:dyDescent="0.25">
      <c r="B121" s="28">
        <f t="shared" si="7"/>
        <v>5</v>
      </c>
      <c r="C121" s="28">
        <f t="shared" si="6"/>
        <v>12</v>
      </c>
    </row>
    <row r="122" spans="2:3" x14ac:dyDescent="0.25">
      <c r="B122" s="28">
        <f t="shared" si="7"/>
        <v>6</v>
      </c>
      <c r="C122" s="28">
        <f t="shared" si="6"/>
        <v>12</v>
      </c>
    </row>
    <row r="123" spans="2:3" x14ac:dyDescent="0.25">
      <c r="B123" s="28">
        <f t="shared" si="7"/>
        <v>7</v>
      </c>
      <c r="C123" s="28">
        <f t="shared" si="6"/>
        <v>12</v>
      </c>
    </row>
    <row r="124" spans="2:3" x14ac:dyDescent="0.25">
      <c r="B124" s="28">
        <f t="shared" si="7"/>
        <v>8</v>
      </c>
      <c r="C124" s="28">
        <f t="shared" si="6"/>
        <v>12</v>
      </c>
    </row>
    <row r="125" spans="2:3" x14ac:dyDescent="0.25">
      <c r="B125" s="28">
        <f t="shared" si="7"/>
        <v>9</v>
      </c>
      <c r="C125" s="28">
        <f t="shared" si="6"/>
        <v>12</v>
      </c>
    </row>
    <row r="126" spans="2:3" x14ac:dyDescent="0.25">
      <c r="B126" s="28">
        <f t="shared" si="7"/>
        <v>10</v>
      </c>
      <c r="C126" s="28">
        <f t="shared" si="6"/>
        <v>12</v>
      </c>
    </row>
    <row r="127" spans="2:3" x14ac:dyDescent="0.25">
      <c r="B127" s="28">
        <f t="shared" si="7"/>
        <v>1</v>
      </c>
      <c r="C127" s="28">
        <f t="shared" si="6"/>
        <v>13</v>
      </c>
    </row>
    <row r="128" spans="2:3" x14ac:dyDescent="0.25">
      <c r="B128" s="28">
        <f t="shared" si="7"/>
        <v>2</v>
      </c>
      <c r="C128" s="28">
        <f t="shared" si="6"/>
        <v>13</v>
      </c>
    </row>
    <row r="129" spans="2:3" x14ac:dyDescent="0.25">
      <c r="B129" s="28">
        <f t="shared" si="7"/>
        <v>3</v>
      </c>
      <c r="C129" s="28">
        <f t="shared" si="6"/>
        <v>13</v>
      </c>
    </row>
    <row r="130" spans="2:3" x14ac:dyDescent="0.25">
      <c r="B130" s="28">
        <f t="shared" si="7"/>
        <v>4</v>
      </c>
      <c r="C130" s="28">
        <f t="shared" si="6"/>
        <v>13</v>
      </c>
    </row>
    <row r="131" spans="2:3" x14ac:dyDescent="0.25">
      <c r="B131" s="28">
        <f t="shared" si="7"/>
        <v>5</v>
      </c>
      <c r="C131" s="28">
        <f t="shared" si="6"/>
        <v>13</v>
      </c>
    </row>
    <row r="132" spans="2:3" x14ac:dyDescent="0.25">
      <c r="B132" s="28">
        <f t="shared" si="7"/>
        <v>6</v>
      </c>
      <c r="C132" s="28">
        <f t="shared" si="6"/>
        <v>13</v>
      </c>
    </row>
    <row r="133" spans="2:3" x14ac:dyDescent="0.25">
      <c r="B133" s="28">
        <f t="shared" si="7"/>
        <v>7</v>
      </c>
      <c r="C133" s="28">
        <f t="shared" si="6"/>
        <v>13</v>
      </c>
    </row>
    <row r="134" spans="2:3" x14ac:dyDescent="0.25">
      <c r="B134" s="28">
        <f t="shared" si="7"/>
        <v>8</v>
      </c>
      <c r="C134" s="28">
        <f t="shared" si="6"/>
        <v>13</v>
      </c>
    </row>
    <row r="135" spans="2:3" x14ac:dyDescent="0.25">
      <c r="B135" s="28">
        <f t="shared" si="7"/>
        <v>9</v>
      </c>
      <c r="C135" s="28">
        <f t="shared" ref="C135:C198" si="8">ROUNDDOWN(((ROW(C135)-ROW(C$7))/C$5)+1,0)</f>
        <v>13</v>
      </c>
    </row>
    <row r="136" spans="2:3" x14ac:dyDescent="0.25">
      <c r="B136" s="28">
        <f t="shared" ref="B136:B199" si="9">IF(C136&lt; $D$4+1,MOD(((ROW(B136)-ROW(B$7))),$C$5)+1,"")</f>
        <v>10</v>
      </c>
      <c r="C136" s="28">
        <f t="shared" si="8"/>
        <v>13</v>
      </c>
    </row>
    <row r="137" spans="2:3" x14ac:dyDescent="0.25">
      <c r="B137" s="28">
        <f t="shared" si="9"/>
        <v>1</v>
      </c>
      <c r="C137" s="28">
        <f t="shared" si="8"/>
        <v>14</v>
      </c>
    </row>
    <row r="138" spans="2:3" x14ac:dyDescent="0.25">
      <c r="B138" s="28">
        <f t="shared" si="9"/>
        <v>2</v>
      </c>
      <c r="C138" s="28">
        <f t="shared" si="8"/>
        <v>14</v>
      </c>
    </row>
    <row r="139" spans="2:3" x14ac:dyDescent="0.25">
      <c r="B139" s="28">
        <f t="shared" si="9"/>
        <v>3</v>
      </c>
      <c r="C139" s="28">
        <f t="shared" si="8"/>
        <v>14</v>
      </c>
    </row>
    <row r="140" spans="2:3" x14ac:dyDescent="0.25">
      <c r="B140" s="28">
        <f t="shared" si="9"/>
        <v>4</v>
      </c>
      <c r="C140" s="28">
        <f t="shared" si="8"/>
        <v>14</v>
      </c>
    </row>
    <row r="141" spans="2:3" x14ac:dyDescent="0.25">
      <c r="B141" s="28">
        <f t="shared" si="9"/>
        <v>5</v>
      </c>
      <c r="C141" s="28">
        <f t="shared" si="8"/>
        <v>14</v>
      </c>
    </row>
    <row r="142" spans="2:3" x14ac:dyDescent="0.25">
      <c r="B142" s="28">
        <f t="shared" si="9"/>
        <v>6</v>
      </c>
      <c r="C142" s="28">
        <f t="shared" si="8"/>
        <v>14</v>
      </c>
    </row>
    <row r="143" spans="2:3" x14ac:dyDescent="0.25">
      <c r="B143" s="28">
        <f t="shared" si="9"/>
        <v>7</v>
      </c>
      <c r="C143" s="28">
        <f t="shared" si="8"/>
        <v>14</v>
      </c>
    </row>
    <row r="144" spans="2:3" x14ac:dyDescent="0.25">
      <c r="B144" s="28">
        <f t="shared" si="9"/>
        <v>8</v>
      </c>
      <c r="C144" s="28">
        <f t="shared" si="8"/>
        <v>14</v>
      </c>
    </row>
    <row r="145" spans="2:3" x14ac:dyDescent="0.25">
      <c r="B145" s="28">
        <f t="shared" si="9"/>
        <v>9</v>
      </c>
      <c r="C145" s="28">
        <f t="shared" si="8"/>
        <v>14</v>
      </c>
    </row>
    <row r="146" spans="2:3" x14ac:dyDescent="0.25">
      <c r="B146" s="28">
        <f t="shared" si="9"/>
        <v>10</v>
      </c>
      <c r="C146" s="28">
        <f t="shared" si="8"/>
        <v>14</v>
      </c>
    </row>
    <row r="147" spans="2:3" x14ac:dyDescent="0.25">
      <c r="B147" s="28">
        <f t="shared" si="9"/>
        <v>1</v>
      </c>
      <c r="C147" s="28">
        <f t="shared" si="8"/>
        <v>15</v>
      </c>
    </row>
    <row r="148" spans="2:3" x14ac:dyDescent="0.25">
      <c r="B148" s="28">
        <f t="shared" si="9"/>
        <v>2</v>
      </c>
      <c r="C148" s="28">
        <f t="shared" si="8"/>
        <v>15</v>
      </c>
    </row>
    <row r="149" spans="2:3" x14ac:dyDescent="0.25">
      <c r="B149" s="28">
        <f t="shared" si="9"/>
        <v>3</v>
      </c>
      <c r="C149" s="28">
        <f t="shared" si="8"/>
        <v>15</v>
      </c>
    </row>
    <row r="150" spans="2:3" x14ac:dyDescent="0.25">
      <c r="B150" s="28">
        <f t="shared" si="9"/>
        <v>4</v>
      </c>
      <c r="C150" s="28">
        <f t="shared" si="8"/>
        <v>15</v>
      </c>
    </row>
    <row r="151" spans="2:3" x14ac:dyDescent="0.25">
      <c r="B151" s="28">
        <f t="shared" si="9"/>
        <v>5</v>
      </c>
      <c r="C151" s="28">
        <f t="shared" si="8"/>
        <v>15</v>
      </c>
    </row>
    <row r="152" spans="2:3" x14ac:dyDescent="0.25">
      <c r="B152" s="28">
        <f t="shared" si="9"/>
        <v>6</v>
      </c>
      <c r="C152" s="28">
        <f t="shared" si="8"/>
        <v>15</v>
      </c>
    </row>
    <row r="153" spans="2:3" x14ac:dyDescent="0.25">
      <c r="B153" s="28">
        <f t="shared" si="9"/>
        <v>7</v>
      </c>
      <c r="C153" s="28">
        <f t="shared" si="8"/>
        <v>15</v>
      </c>
    </row>
    <row r="154" spans="2:3" x14ac:dyDescent="0.25">
      <c r="B154" s="28">
        <f t="shared" si="9"/>
        <v>8</v>
      </c>
      <c r="C154" s="28">
        <f t="shared" si="8"/>
        <v>15</v>
      </c>
    </row>
    <row r="155" spans="2:3" x14ac:dyDescent="0.25">
      <c r="B155" s="28">
        <f t="shared" si="9"/>
        <v>9</v>
      </c>
      <c r="C155" s="28">
        <f t="shared" si="8"/>
        <v>15</v>
      </c>
    </row>
    <row r="156" spans="2:3" x14ac:dyDescent="0.25">
      <c r="B156" s="28">
        <f t="shared" si="9"/>
        <v>10</v>
      </c>
      <c r="C156" s="28">
        <f t="shared" si="8"/>
        <v>15</v>
      </c>
    </row>
    <row r="157" spans="2:3" x14ac:dyDescent="0.25">
      <c r="B157" s="28">
        <f t="shared" si="9"/>
        <v>1</v>
      </c>
      <c r="C157" s="28">
        <f t="shared" si="8"/>
        <v>16</v>
      </c>
    </row>
    <row r="158" spans="2:3" x14ac:dyDescent="0.25">
      <c r="B158" s="28">
        <f t="shared" si="9"/>
        <v>2</v>
      </c>
      <c r="C158" s="28">
        <f t="shared" si="8"/>
        <v>16</v>
      </c>
    </row>
    <row r="159" spans="2:3" x14ac:dyDescent="0.25">
      <c r="B159" s="28">
        <f t="shared" si="9"/>
        <v>3</v>
      </c>
      <c r="C159" s="28">
        <f t="shared" si="8"/>
        <v>16</v>
      </c>
    </row>
    <row r="160" spans="2:3" x14ac:dyDescent="0.25">
      <c r="B160" s="28">
        <f t="shared" si="9"/>
        <v>4</v>
      </c>
      <c r="C160" s="28">
        <f t="shared" si="8"/>
        <v>16</v>
      </c>
    </row>
    <row r="161" spans="2:3" x14ac:dyDescent="0.25">
      <c r="B161" s="28">
        <f t="shared" si="9"/>
        <v>5</v>
      </c>
      <c r="C161" s="28">
        <f t="shared" si="8"/>
        <v>16</v>
      </c>
    </row>
    <row r="162" spans="2:3" x14ac:dyDescent="0.25">
      <c r="B162" s="28">
        <f t="shared" si="9"/>
        <v>6</v>
      </c>
      <c r="C162" s="28">
        <f t="shared" si="8"/>
        <v>16</v>
      </c>
    </row>
    <row r="163" spans="2:3" x14ac:dyDescent="0.25">
      <c r="B163" s="28">
        <f t="shared" si="9"/>
        <v>7</v>
      </c>
      <c r="C163" s="28">
        <f t="shared" si="8"/>
        <v>16</v>
      </c>
    </row>
    <row r="164" spans="2:3" x14ac:dyDescent="0.25">
      <c r="B164" s="28">
        <f t="shared" si="9"/>
        <v>8</v>
      </c>
      <c r="C164" s="28">
        <f t="shared" si="8"/>
        <v>16</v>
      </c>
    </row>
    <row r="165" spans="2:3" x14ac:dyDescent="0.25">
      <c r="B165" s="28">
        <f t="shared" si="9"/>
        <v>9</v>
      </c>
      <c r="C165" s="28">
        <f t="shared" si="8"/>
        <v>16</v>
      </c>
    </row>
    <row r="166" spans="2:3" x14ac:dyDescent="0.25">
      <c r="B166" s="28">
        <f t="shared" si="9"/>
        <v>10</v>
      </c>
      <c r="C166" s="28">
        <f t="shared" si="8"/>
        <v>16</v>
      </c>
    </row>
    <row r="167" spans="2:3" x14ac:dyDescent="0.25">
      <c r="B167" s="28">
        <f t="shared" si="9"/>
        <v>1</v>
      </c>
      <c r="C167" s="28">
        <f t="shared" si="8"/>
        <v>17</v>
      </c>
    </row>
    <row r="168" spans="2:3" x14ac:dyDescent="0.25">
      <c r="B168" s="28">
        <f t="shared" si="9"/>
        <v>2</v>
      </c>
      <c r="C168" s="28">
        <f t="shared" si="8"/>
        <v>17</v>
      </c>
    </row>
    <row r="169" spans="2:3" x14ac:dyDescent="0.25">
      <c r="B169" s="28">
        <f t="shared" si="9"/>
        <v>3</v>
      </c>
      <c r="C169" s="28">
        <f t="shared" si="8"/>
        <v>17</v>
      </c>
    </row>
    <row r="170" spans="2:3" x14ac:dyDescent="0.25">
      <c r="B170" s="28">
        <f t="shared" si="9"/>
        <v>4</v>
      </c>
      <c r="C170" s="28">
        <f t="shared" si="8"/>
        <v>17</v>
      </c>
    </row>
    <row r="171" spans="2:3" x14ac:dyDescent="0.25">
      <c r="B171" s="28">
        <f t="shared" si="9"/>
        <v>5</v>
      </c>
      <c r="C171" s="28">
        <f t="shared" si="8"/>
        <v>17</v>
      </c>
    </row>
    <row r="172" spans="2:3" x14ac:dyDescent="0.25">
      <c r="B172" s="28">
        <f t="shared" si="9"/>
        <v>6</v>
      </c>
      <c r="C172" s="28">
        <f t="shared" si="8"/>
        <v>17</v>
      </c>
    </row>
    <row r="173" spans="2:3" x14ac:dyDescent="0.25">
      <c r="B173" s="28">
        <f t="shared" si="9"/>
        <v>7</v>
      </c>
      <c r="C173" s="28">
        <f t="shared" si="8"/>
        <v>17</v>
      </c>
    </row>
    <row r="174" spans="2:3" x14ac:dyDescent="0.25">
      <c r="B174" s="28">
        <f t="shared" si="9"/>
        <v>8</v>
      </c>
      <c r="C174" s="28">
        <f t="shared" si="8"/>
        <v>17</v>
      </c>
    </row>
    <row r="175" spans="2:3" x14ac:dyDescent="0.25">
      <c r="B175" s="28">
        <f t="shared" si="9"/>
        <v>9</v>
      </c>
      <c r="C175" s="28">
        <f t="shared" si="8"/>
        <v>17</v>
      </c>
    </row>
    <row r="176" spans="2:3" x14ac:dyDescent="0.25">
      <c r="B176" s="28">
        <f t="shared" si="9"/>
        <v>10</v>
      </c>
      <c r="C176" s="28">
        <f t="shared" si="8"/>
        <v>17</v>
      </c>
    </row>
    <row r="177" spans="2:3" x14ac:dyDescent="0.25">
      <c r="B177" s="28">
        <f t="shared" si="9"/>
        <v>1</v>
      </c>
      <c r="C177" s="28">
        <f t="shared" si="8"/>
        <v>18</v>
      </c>
    </row>
    <row r="178" spans="2:3" x14ac:dyDescent="0.25">
      <c r="B178" s="28">
        <f t="shared" si="9"/>
        <v>2</v>
      </c>
      <c r="C178" s="28">
        <f t="shared" si="8"/>
        <v>18</v>
      </c>
    </row>
    <row r="179" spans="2:3" x14ac:dyDescent="0.25">
      <c r="B179" s="28">
        <f t="shared" si="9"/>
        <v>3</v>
      </c>
      <c r="C179" s="28">
        <f t="shared" si="8"/>
        <v>18</v>
      </c>
    </row>
    <row r="180" spans="2:3" x14ac:dyDescent="0.25">
      <c r="B180" s="28">
        <f t="shared" si="9"/>
        <v>4</v>
      </c>
      <c r="C180" s="28">
        <f t="shared" si="8"/>
        <v>18</v>
      </c>
    </row>
    <row r="181" spans="2:3" x14ac:dyDescent="0.25">
      <c r="B181" s="28">
        <f t="shared" si="9"/>
        <v>5</v>
      </c>
      <c r="C181" s="28">
        <f t="shared" si="8"/>
        <v>18</v>
      </c>
    </row>
    <row r="182" spans="2:3" x14ac:dyDescent="0.25">
      <c r="B182" s="28">
        <f t="shared" si="9"/>
        <v>6</v>
      </c>
      <c r="C182" s="28">
        <f t="shared" si="8"/>
        <v>18</v>
      </c>
    </row>
    <row r="183" spans="2:3" x14ac:dyDescent="0.25">
      <c r="B183" s="28">
        <f t="shared" si="9"/>
        <v>7</v>
      </c>
      <c r="C183" s="28">
        <f t="shared" si="8"/>
        <v>18</v>
      </c>
    </row>
    <row r="184" spans="2:3" x14ac:dyDescent="0.25">
      <c r="B184" s="28">
        <f t="shared" si="9"/>
        <v>8</v>
      </c>
      <c r="C184" s="28">
        <f t="shared" si="8"/>
        <v>18</v>
      </c>
    </row>
    <row r="185" spans="2:3" x14ac:dyDescent="0.25">
      <c r="B185" s="28">
        <f t="shared" si="9"/>
        <v>9</v>
      </c>
      <c r="C185" s="28">
        <f t="shared" si="8"/>
        <v>18</v>
      </c>
    </row>
    <row r="186" spans="2:3" x14ac:dyDescent="0.25">
      <c r="B186" s="28">
        <f t="shared" si="9"/>
        <v>10</v>
      </c>
      <c r="C186" s="28">
        <f t="shared" si="8"/>
        <v>18</v>
      </c>
    </row>
    <row r="187" spans="2:3" x14ac:dyDescent="0.25">
      <c r="B187" s="28">
        <f t="shared" si="9"/>
        <v>1</v>
      </c>
      <c r="C187" s="28">
        <f t="shared" si="8"/>
        <v>19</v>
      </c>
    </row>
    <row r="188" spans="2:3" x14ac:dyDescent="0.25">
      <c r="B188" s="28">
        <f t="shared" si="9"/>
        <v>2</v>
      </c>
      <c r="C188" s="28">
        <f t="shared" si="8"/>
        <v>19</v>
      </c>
    </row>
    <row r="189" spans="2:3" x14ac:dyDescent="0.25">
      <c r="B189" s="28">
        <f t="shared" si="9"/>
        <v>3</v>
      </c>
      <c r="C189" s="28">
        <f t="shared" si="8"/>
        <v>19</v>
      </c>
    </row>
    <row r="190" spans="2:3" x14ac:dyDescent="0.25">
      <c r="B190" s="28">
        <f t="shared" si="9"/>
        <v>4</v>
      </c>
      <c r="C190" s="28">
        <f t="shared" si="8"/>
        <v>19</v>
      </c>
    </row>
    <row r="191" spans="2:3" x14ac:dyDescent="0.25">
      <c r="B191" s="28">
        <f t="shared" si="9"/>
        <v>5</v>
      </c>
      <c r="C191" s="28">
        <f t="shared" si="8"/>
        <v>19</v>
      </c>
    </row>
    <row r="192" spans="2:3" x14ac:dyDescent="0.25">
      <c r="B192" s="28">
        <f t="shared" si="9"/>
        <v>6</v>
      </c>
      <c r="C192" s="28">
        <f t="shared" si="8"/>
        <v>19</v>
      </c>
    </row>
    <row r="193" spans="2:3" x14ac:dyDescent="0.25">
      <c r="B193" s="28">
        <f t="shared" si="9"/>
        <v>7</v>
      </c>
      <c r="C193" s="28">
        <f t="shared" si="8"/>
        <v>19</v>
      </c>
    </row>
    <row r="194" spans="2:3" x14ac:dyDescent="0.25">
      <c r="B194" s="28">
        <f t="shared" si="9"/>
        <v>8</v>
      </c>
      <c r="C194" s="28">
        <f t="shared" si="8"/>
        <v>19</v>
      </c>
    </row>
    <row r="195" spans="2:3" x14ac:dyDescent="0.25">
      <c r="B195" s="28">
        <f t="shared" si="9"/>
        <v>9</v>
      </c>
      <c r="C195" s="28">
        <f t="shared" si="8"/>
        <v>19</v>
      </c>
    </row>
    <row r="196" spans="2:3" x14ac:dyDescent="0.25">
      <c r="B196" s="28">
        <f t="shared" si="9"/>
        <v>10</v>
      </c>
      <c r="C196" s="28">
        <f t="shared" si="8"/>
        <v>19</v>
      </c>
    </row>
    <row r="197" spans="2:3" x14ac:dyDescent="0.25">
      <c r="B197" s="28">
        <f t="shared" si="9"/>
        <v>1</v>
      </c>
      <c r="C197" s="28">
        <f t="shared" si="8"/>
        <v>20</v>
      </c>
    </row>
    <row r="198" spans="2:3" x14ac:dyDescent="0.25">
      <c r="B198" s="28">
        <f t="shared" si="9"/>
        <v>2</v>
      </c>
      <c r="C198" s="28">
        <f t="shared" si="8"/>
        <v>20</v>
      </c>
    </row>
    <row r="199" spans="2:3" x14ac:dyDescent="0.25">
      <c r="B199" s="28">
        <f t="shared" si="9"/>
        <v>3</v>
      </c>
      <c r="C199" s="28">
        <f t="shared" ref="C199:C262" si="10">ROUNDDOWN(((ROW(C199)-ROW(C$7))/C$5)+1,0)</f>
        <v>20</v>
      </c>
    </row>
    <row r="200" spans="2:3" x14ac:dyDescent="0.25">
      <c r="B200" s="28">
        <f t="shared" ref="B200:B263" si="11">IF(C200&lt; $D$4+1,MOD(((ROW(B200)-ROW(B$7))),$C$5)+1,"")</f>
        <v>4</v>
      </c>
      <c r="C200" s="28">
        <f t="shared" si="10"/>
        <v>20</v>
      </c>
    </row>
    <row r="201" spans="2:3" x14ac:dyDescent="0.25">
      <c r="B201" s="28">
        <f t="shared" si="11"/>
        <v>5</v>
      </c>
      <c r="C201" s="28">
        <f t="shared" si="10"/>
        <v>20</v>
      </c>
    </row>
    <row r="202" spans="2:3" x14ac:dyDescent="0.25">
      <c r="B202" s="28">
        <f t="shared" si="11"/>
        <v>6</v>
      </c>
      <c r="C202" s="28">
        <f t="shared" si="10"/>
        <v>20</v>
      </c>
    </row>
    <row r="203" spans="2:3" x14ac:dyDescent="0.25">
      <c r="B203" s="28">
        <f t="shared" si="11"/>
        <v>7</v>
      </c>
      <c r="C203" s="28">
        <f t="shared" si="10"/>
        <v>20</v>
      </c>
    </row>
    <row r="204" spans="2:3" x14ac:dyDescent="0.25">
      <c r="B204" s="28">
        <f t="shared" si="11"/>
        <v>8</v>
      </c>
      <c r="C204" s="28">
        <f t="shared" si="10"/>
        <v>20</v>
      </c>
    </row>
    <row r="205" spans="2:3" x14ac:dyDescent="0.25">
      <c r="B205" s="28">
        <f t="shared" si="11"/>
        <v>9</v>
      </c>
      <c r="C205" s="28">
        <f t="shared" si="10"/>
        <v>20</v>
      </c>
    </row>
    <row r="206" spans="2:3" x14ac:dyDescent="0.25">
      <c r="B206" s="28">
        <f t="shared" si="11"/>
        <v>10</v>
      </c>
      <c r="C206" s="28">
        <f t="shared" si="10"/>
        <v>20</v>
      </c>
    </row>
    <row r="207" spans="2:3" x14ac:dyDescent="0.25">
      <c r="B207" s="28">
        <f t="shared" si="11"/>
        <v>1</v>
      </c>
      <c r="C207" s="28">
        <f t="shared" si="10"/>
        <v>21</v>
      </c>
    </row>
    <row r="208" spans="2:3" x14ac:dyDescent="0.25">
      <c r="B208" s="28">
        <f t="shared" si="11"/>
        <v>2</v>
      </c>
      <c r="C208" s="28">
        <f t="shared" si="10"/>
        <v>21</v>
      </c>
    </row>
    <row r="209" spans="2:3" x14ac:dyDescent="0.25">
      <c r="B209" s="28">
        <f t="shared" si="11"/>
        <v>3</v>
      </c>
      <c r="C209" s="28">
        <f t="shared" si="10"/>
        <v>21</v>
      </c>
    </row>
    <row r="210" spans="2:3" x14ac:dyDescent="0.25">
      <c r="B210" s="28">
        <f t="shared" si="11"/>
        <v>4</v>
      </c>
      <c r="C210" s="28">
        <f t="shared" si="10"/>
        <v>21</v>
      </c>
    </row>
    <row r="211" spans="2:3" x14ac:dyDescent="0.25">
      <c r="B211" s="28">
        <f t="shared" si="11"/>
        <v>5</v>
      </c>
      <c r="C211" s="28">
        <f t="shared" si="10"/>
        <v>21</v>
      </c>
    </row>
    <row r="212" spans="2:3" x14ac:dyDescent="0.25">
      <c r="B212" s="28">
        <f t="shared" si="11"/>
        <v>6</v>
      </c>
      <c r="C212" s="28">
        <f t="shared" si="10"/>
        <v>21</v>
      </c>
    </row>
    <row r="213" spans="2:3" x14ac:dyDescent="0.25">
      <c r="B213" s="28">
        <f t="shared" si="11"/>
        <v>7</v>
      </c>
      <c r="C213" s="28">
        <f t="shared" si="10"/>
        <v>21</v>
      </c>
    </row>
    <row r="214" spans="2:3" x14ac:dyDescent="0.25">
      <c r="B214" s="28">
        <f t="shared" si="11"/>
        <v>8</v>
      </c>
      <c r="C214" s="28">
        <f t="shared" si="10"/>
        <v>21</v>
      </c>
    </row>
    <row r="215" spans="2:3" x14ac:dyDescent="0.25">
      <c r="B215" s="28">
        <f t="shared" si="11"/>
        <v>9</v>
      </c>
      <c r="C215" s="28">
        <f t="shared" si="10"/>
        <v>21</v>
      </c>
    </row>
    <row r="216" spans="2:3" x14ac:dyDescent="0.25">
      <c r="B216" s="28">
        <f t="shared" si="11"/>
        <v>10</v>
      </c>
      <c r="C216" s="28">
        <f t="shared" si="10"/>
        <v>21</v>
      </c>
    </row>
    <row r="217" spans="2:3" x14ac:dyDescent="0.25">
      <c r="B217" s="28">
        <f t="shared" si="11"/>
        <v>1</v>
      </c>
      <c r="C217" s="28">
        <f t="shared" si="10"/>
        <v>22</v>
      </c>
    </row>
    <row r="218" spans="2:3" x14ac:dyDescent="0.25">
      <c r="B218" s="28">
        <f t="shared" si="11"/>
        <v>2</v>
      </c>
      <c r="C218" s="28">
        <f t="shared" si="10"/>
        <v>22</v>
      </c>
    </row>
    <row r="219" spans="2:3" x14ac:dyDescent="0.25">
      <c r="B219" s="28">
        <f t="shared" si="11"/>
        <v>3</v>
      </c>
      <c r="C219" s="28">
        <f t="shared" si="10"/>
        <v>22</v>
      </c>
    </row>
    <row r="220" spans="2:3" x14ac:dyDescent="0.25">
      <c r="B220" s="28">
        <f t="shared" si="11"/>
        <v>4</v>
      </c>
      <c r="C220" s="28">
        <f t="shared" si="10"/>
        <v>22</v>
      </c>
    </row>
    <row r="221" spans="2:3" x14ac:dyDescent="0.25">
      <c r="B221" s="28">
        <f t="shared" si="11"/>
        <v>5</v>
      </c>
      <c r="C221" s="28">
        <f t="shared" si="10"/>
        <v>22</v>
      </c>
    </row>
    <row r="222" spans="2:3" x14ac:dyDescent="0.25">
      <c r="B222" s="28">
        <f t="shared" si="11"/>
        <v>6</v>
      </c>
      <c r="C222" s="28">
        <f t="shared" si="10"/>
        <v>22</v>
      </c>
    </row>
    <row r="223" spans="2:3" x14ac:dyDescent="0.25">
      <c r="B223" s="28">
        <f t="shared" si="11"/>
        <v>7</v>
      </c>
      <c r="C223" s="28">
        <f t="shared" si="10"/>
        <v>22</v>
      </c>
    </row>
    <row r="224" spans="2:3" x14ac:dyDescent="0.25">
      <c r="B224" s="28">
        <f t="shared" si="11"/>
        <v>8</v>
      </c>
      <c r="C224" s="28">
        <f t="shared" si="10"/>
        <v>22</v>
      </c>
    </row>
    <row r="225" spans="2:3" x14ac:dyDescent="0.25">
      <c r="B225" s="28">
        <f t="shared" si="11"/>
        <v>9</v>
      </c>
      <c r="C225" s="28">
        <f t="shared" si="10"/>
        <v>22</v>
      </c>
    </row>
    <row r="226" spans="2:3" x14ac:dyDescent="0.25">
      <c r="B226" s="28">
        <f t="shared" si="11"/>
        <v>10</v>
      </c>
      <c r="C226" s="28">
        <f t="shared" si="10"/>
        <v>22</v>
      </c>
    </row>
    <row r="227" spans="2:3" x14ac:dyDescent="0.25">
      <c r="B227" s="28">
        <f t="shared" si="11"/>
        <v>1</v>
      </c>
      <c r="C227" s="28">
        <f t="shared" si="10"/>
        <v>23</v>
      </c>
    </row>
    <row r="228" spans="2:3" x14ac:dyDescent="0.25">
      <c r="B228" s="28">
        <f t="shared" si="11"/>
        <v>2</v>
      </c>
      <c r="C228" s="28">
        <f t="shared" si="10"/>
        <v>23</v>
      </c>
    </row>
    <row r="229" spans="2:3" x14ac:dyDescent="0.25">
      <c r="B229" s="28">
        <f t="shared" si="11"/>
        <v>3</v>
      </c>
      <c r="C229" s="28">
        <f t="shared" si="10"/>
        <v>23</v>
      </c>
    </row>
    <row r="230" spans="2:3" x14ac:dyDescent="0.25">
      <c r="B230" s="28">
        <f t="shared" si="11"/>
        <v>4</v>
      </c>
      <c r="C230" s="28">
        <f t="shared" si="10"/>
        <v>23</v>
      </c>
    </row>
    <row r="231" spans="2:3" x14ac:dyDescent="0.25">
      <c r="B231" s="28">
        <f t="shared" si="11"/>
        <v>5</v>
      </c>
      <c r="C231" s="28">
        <f t="shared" si="10"/>
        <v>23</v>
      </c>
    </row>
    <row r="232" spans="2:3" x14ac:dyDescent="0.25">
      <c r="B232" s="28">
        <f t="shared" si="11"/>
        <v>6</v>
      </c>
      <c r="C232" s="28">
        <f t="shared" si="10"/>
        <v>23</v>
      </c>
    </row>
    <row r="233" spans="2:3" x14ac:dyDescent="0.25">
      <c r="B233" s="28">
        <f t="shared" si="11"/>
        <v>7</v>
      </c>
      <c r="C233" s="28">
        <f t="shared" si="10"/>
        <v>23</v>
      </c>
    </row>
    <row r="234" spans="2:3" x14ac:dyDescent="0.25">
      <c r="B234" s="28">
        <f t="shared" si="11"/>
        <v>8</v>
      </c>
      <c r="C234" s="28">
        <f t="shared" si="10"/>
        <v>23</v>
      </c>
    </row>
    <row r="235" spans="2:3" x14ac:dyDescent="0.25">
      <c r="B235" s="28">
        <f t="shared" si="11"/>
        <v>9</v>
      </c>
      <c r="C235" s="28">
        <f t="shared" si="10"/>
        <v>23</v>
      </c>
    </row>
    <row r="236" spans="2:3" x14ac:dyDescent="0.25">
      <c r="B236" s="28">
        <f t="shared" si="11"/>
        <v>10</v>
      </c>
      <c r="C236" s="28">
        <f t="shared" si="10"/>
        <v>23</v>
      </c>
    </row>
    <row r="237" spans="2:3" x14ac:dyDescent="0.25">
      <c r="B237" s="28">
        <f t="shared" si="11"/>
        <v>1</v>
      </c>
      <c r="C237" s="28">
        <f t="shared" si="10"/>
        <v>24</v>
      </c>
    </row>
    <row r="238" spans="2:3" x14ac:dyDescent="0.25">
      <c r="B238" s="28">
        <f t="shared" si="11"/>
        <v>2</v>
      </c>
      <c r="C238" s="28">
        <f t="shared" si="10"/>
        <v>24</v>
      </c>
    </row>
    <row r="239" spans="2:3" x14ac:dyDescent="0.25">
      <c r="B239" s="28">
        <f t="shared" si="11"/>
        <v>3</v>
      </c>
      <c r="C239" s="28">
        <f t="shared" si="10"/>
        <v>24</v>
      </c>
    </row>
    <row r="240" spans="2:3" x14ac:dyDescent="0.25">
      <c r="B240" s="28">
        <f t="shared" si="11"/>
        <v>4</v>
      </c>
      <c r="C240" s="28">
        <f t="shared" si="10"/>
        <v>24</v>
      </c>
    </row>
    <row r="241" spans="2:3" x14ac:dyDescent="0.25">
      <c r="B241" s="28">
        <f t="shared" si="11"/>
        <v>5</v>
      </c>
      <c r="C241" s="28">
        <f t="shared" si="10"/>
        <v>24</v>
      </c>
    </row>
    <row r="242" spans="2:3" x14ac:dyDescent="0.25">
      <c r="B242" s="28">
        <f t="shared" si="11"/>
        <v>6</v>
      </c>
      <c r="C242" s="28">
        <f t="shared" si="10"/>
        <v>24</v>
      </c>
    </row>
    <row r="243" spans="2:3" x14ac:dyDescent="0.25">
      <c r="B243" s="28">
        <f t="shared" si="11"/>
        <v>7</v>
      </c>
      <c r="C243" s="28">
        <f t="shared" si="10"/>
        <v>24</v>
      </c>
    </row>
    <row r="244" spans="2:3" x14ac:dyDescent="0.25">
      <c r="B244" s="28">
        <f t="shared" si="11"/>
        <v>8</v>
      </c>
      <c r="C244" s="28">
        <f t="shared" si="10"/>
        <v>24</v>
      </c>
    </row>
    <row r="245" spans="2:3" x14ac:dyDescent="0.25">
      <c r="B245" s="28">
        <f t="shared" si="11"/>
        <v>9</v>
      </c>
      <c r="C245" s="28">
        <f t="shared" si="10"/>
        <v>24</v>
      </c>
    </row>
    <row r="246" spans="2:3" x14ac:dyDescent="0.25">
      <c r="B246" s="28">
        <f t="shared" si="11"/>
        <v>10</v>
      </c>
      <c r="C246" s="28">
        <f t="shared" si="10"/>
        <v>24</v>
      </c>
    </row>
    <row r="247" spans="2:3" x14ac:dyDescent="0.25">
      <c r="B247" s="28">
        <f t="shared" si="11"/>
        <v>1</v>
      </c>
      <c r="C247" s="28">
        <f t="shared" si="10"/>
        <v>25</v>
      </c>
    </row>
    <row r="248" spans="2:3" x14ac:dyDescent="0.25">
      <c r="B248" s="28">
        <f t="shared" si="11"/>
        <v>2</v>
      </c>
      <c r="C248" s="28">
        <f t="shared" si="10"/>
        <v>25</v>
      </c>
    </row>
    <row r="249" spans="2:3" x14ac:dyDescent="0.25">
      <c r="B249" s="28">
        <f t="shared" si="11"/>
        <v>3</v>
      </c>
      <c r="C249" s="28">
        <f t="shared" si="10"/>
        <v>25</v>
      </c>
    </row>
    <row r="250" spans="2:3" x14ac:dyDescent="0.25">
      <c r="B250" s="28">
        <f t="shared" si="11"/>
        <v>4</v>
      </c>
      <c r="C250" s="28">
        <f t="shared" si="10"/>
        <v>25</v>
      </c>
    </row>
    <row r="251" spans="2:3" x14ac:dyDescent="0.25">
      <c r="B251" s="28">
        <f t="shared" si="11"/>
        <v>5</v>
      </c>
      <c r="C251" s="28">
        <f t="shared" si="10"/>
        <v>25</v>
      </c>
    </row>
    <row r="252" spans="2:3" x14ac:dyDescent="0.25">
      <c r="B252" s="28">
        <f t="shared" si="11"/>
        <v>6</v>
      </c>
      <c r="C252" s="28">
        <f t="shared" si="10"/>
        <v>25</v>
      </c>
    </row>
    <row r="253" spans="2:3" x14ac:dyDescent="0.25">
      <c r="B253" s="28">
        <f t="shared" si="11"/>
        <v>7</v>
      </c>
      <c r="C253" s="28">
        <f t="shared" si="10"/>
        <v>25</v>
      </c>
    </row>
    <row r="254" spans="2:3" x14ac:dyDescent="0.25">
      <c r="B254" s="28">
        <f t="shared" si="11"/>
        <v>8</v>
      </c>
      <c r="C254" s="28">
        <f t="shared" si="10"/>
        <v>25</v>
      </c>
    </row>
    <row r="255" spans="2:3" x14ac:dyDescent="0.25">
      <c r="B255" s="28">
        <f t="shared" si="11"/>
        <v>9</v>
      </c>
      <c r="C255" s="28">
        <f t="shared" si="10"/>
        <v>25</v>
      </c>
    </row>
    <row r="256" spans="2:3" x14ac:dyDescent="0.25">
      <c r="B256" s="28">
        <f t="shared" si="11"/>
        <v>10</v>
      </c>
      <c r="C256" s="28">
        <f t="shared" si="10"/>
        <v>25</v>
      </c>
    </row>
    <row r="257" spans="2:3" x14ac:dyDescent="0.25">
      <c r="B257" s="28">
        <f t="shared" si="11"/>
        <v>1</v>
      </c>
      <c r="C257" s="28">
        <f t="shared" si="10"/>
        <v>26</v>
      </c>
    </row>
    <row r="258" spans="2:3" x14ac:dyDescent="0.25">
      <c r="B258" s="28">
        <f t="shared" si="11"/>
        <v>2</v>
      </c>
      <c r="C258" s="28">
        <f t="shared" si="10"/>
        <v>26</v>
      </c>
    </row>
    <row r="259" spans="2:3" x14ac:dyDescent="0.25">
      <c r="B259" s="28">
        <f t="shared" si="11"/>
        <v>3</v>
      </c>
      <c r="C259" s="28">
        <f t="shared" si="10"/>
        <v>26</v>
      </c>
    </row>
    <row r="260" spans="2:3" x14ac:dyDescent="0.25">
      <c r="B260" s="28">
        <f t="shared" si="11"/>
        <v>4</v>
      </c>
      <c r="C260" s="28">
        <f t="shared" si="10"/>
        <v>26</v>
      </c>
    </row>
    <row r="261" spans="2:3" x14ac:dyDescent="0.25">
      <c r="B261" s="28">
        <f t="shared" si="11"/>
        <v>5</v>
      </c>
      <c r="C261" s="28">
        <f t="shared" si="10"/>
        <v>26</v>
      </c>
    </row>
    <row r="262" spans="2:3" x14ac:dyDescent="0.25">
      <c r="B262" s="28">
        <f t="shared" si="11"/>
        <v>6</v>
      </c>
      <c r="C262" s="28">
        <f t="shared" si="10"/>
        <v>26</v>
      </c>
    </row>
    <row r="263" spans="2:3" x14ac:dyDescent="0.25">
      <c r="B263" s="28">
        <f t="shared" si="11"/>
        <v>7</v>
      </c>
      <c r="C263" s="28">
        <f t="shared" ref="C263:C326" si="12">ROUNDDOWN(((ROW(C263)-ROW(C$7))/C$5)+1,0)</f>
        <v>26</v>
      </c>
    </row>
    <row r="264" spans="2:3" x14ac:dyDescent="0.25">
      <c r="B264" s="28">
        <f t="shared" ref="B264:B327" si="13">IF(C264&lt; $D$4+1,MOD(((ROW(B264)-ROW(B$7))),$C$5)+1,"")</f>
        <v>8</v>
      </c>
      <c r="C264" s="28">
        <f t="shared" si="12"/>
        <v>26</v>
      </c>
    </row>
    <row r="265" spans="2:3" x14ac:dyDescent="0.25">
      <c r="B265" s="28">
        <f t="shared" si="13"/>
        <v>9</v>
      </c>
      <c r="C265" s="28">
        <f t="shared" si="12"/>
        <v>26</v>
      </c>
    </row>
    <row r="266" spans="2:3" x14ac:dyDescent="0.25">
      <c r="B266" s="28">
        <f t="shared" si="13"/>
        <v>10</v>
      </c>
      <c r="C266" s="28">
        <f t="shared" si="12"/>
        <v>26</v>
      </c>
    </row>
    <row r="267" spans="2:3" x14ac:dyDescent="0.25">
      <c r="B267" s="28">
        <f t="shared" si="13"/>
        <v>1</v>
      </c>
      <c r="C267" s="28">
        <f t="shared" si="12"/>
        <v>27</v>
      </c>
    </row>
    <row r="268" spans="2:3" x14ac:dyDescent="0.25">
      <c r="B268" s="28">
        <f t="shared" si="13"/>
        <v>2</v>
      </c>
      <c r="C268" s="28">
        <f t="shared" si="12"/>
        <v>27</v>
      </c>
    </row>
    <row r="269" spans="2:3" x14ac:dyDescent="0.25">
      <c r="B269" s="28">
        <f t="shared" si="13"/>
        <v>3</v>
      </c>
      <c r="C269" s="28">
        <f t="shared" si="12"/>
        <v>27</v>
      </c>
    </row>
    <row r="270" spans="2:3" x14ac:dyDescent="0.25">
      <c r="B270" s="28">
        <f t="shared" si="13"/>
        <v>4</v>
      </c>
      <c r="C270" s="28">
        <f t="shared" si="12"/>
        <v>27</v>
      </c>
    </row>
    <row r="271" spans="2:3" x14ac:dyDescent="0.25">
      <c r="B271" s="28">
        <f t="shared" si="13"/>
        <v>5</v>
      </c>
      <c r="C271" s="28">
        <f t="shared" si="12"/>
        <v>27</v>
      </c>
    </row>
    <row r="272" spans="2:3" x14ac:dyDescent="0.25">
      <c r="B272" s="28">
        <f t="shared" si="13"/>
        <v>6</v>
      </c>
      <c r="C272" s="28">
        <f t="shared" si="12"/>
        <v>27</v>
      </c>
    </row>
    <row r="273" spans="2:3" x14ac:dyDescent="0.25">
      <c r="B273" s="28">
        <f t="shared" si="13"/>
        <v>7</v>
      </c>
      <c r="C273" s="28">
        <f t="shared" si="12"/>
        <v>27</v>
      </c>
    </row>
    <row r="274" spans="2:3" x14ac:dyDescent="0.25">
      <c r="B274" s="28">
        <f t="shared" si="13"/>
        <v>8</v>
      </c>
      <c r="C274" s="28">
        <f t="shared" si="12"/>
        <v>27</v>
      </c>
    </row>
    <row r="275" spans="2:3" x14ac:dyDescent="0.25">
      <c r="B275" s="28">
        <f t="shared" si="13"/>
        <v>9</v>
      </c>
      <c r="C275" s="28">
        <f t="shared" si="12"/>
        <v>27</v>
      </c>
    </row>
    <row r="276" spans="2:3" x14ac:dyDescent="0.25">
      <c r="B276" s="28">
        <f t="shared" si="13"/>
        <v>10</v>
      </c>
      <c r="C276" s="28">
        <f t="shared" si="12"/>
        <v>27</v>
      </c>
    </row>
    <row r="277" spans="2:3" x14ac:dyDescent="0.25">
      <c r="B277" s="28">
        <f t="shared" si="13"/>
        <v>1</v>
      </c>
      <c r="C277" s="28">
        <f t="shared" si="12"/>
        <v>28</v>
      </c>
    </row>
    <row r="278" spans="2:3" x14ac:dyDescent="0.25">
      <c r="B278" s="28">
        <f t="shared" si="13"/>
        <v>2</v>
      </c>
      <c r="C278" s="28">
        <f t="shared" si="12"/>
        <v>28</v>
      </c>
    </row>
    <row r="279" spans="2:3" x14ac:dyDescent="0.25">
      <c r="B279" s="28">
        <f t="shared" si="13"/>
        <v>3</v>
      </c>
      <c r="C279" s="28">
        <f t="shared" si="12"/>
        <v>28</v>
      </c>
    </row>
    <row r="280" spans="2:3" x14ac:dyDescent="0.25">
      <c r="B280" s="28">
        <f t="shared" si="13"/>
        <v>4</v>
      </c>
      <c r="C280" s="28">
        <f t="shared" si="12"/>
        <v>28</v>
      </c>
    </row>
    <row r="281" spans="2:3" x14ac:dyDescent="0.25">
      <c r="B281" s="28">
        <f t="shared" si="13"/>
        <v>5</v>
      </c>
      <c r="C281" s="28">
        <f t="shared" si="12"/>
        <v>28</v>
      </c>
    </row>
    <row r="282" spans="2:3" x14ac:dyDescent="0.25">
      <c r="B282" s="28">
        <f t="shared" si="13"/>
        <v>6</v>
      </c>
      <c r="C282" s="28">
        <f t="shared" si="12"/>
        <v>28</v>
      </c>
    </row>
    <row r="283" spans="2:3" x14ac:dyDescent="0.25">
      <c r="B283" s="28">
        <f t="shared" si="13"/>
        <v>7</v>
      </c>
      <c r="C283" s="28">
        <f t="shared" si="12"/>
        <v>28</v>
      </c>
    </row>
    <row r="284" spans="2:3" x14ac:dyDescent="0.25">
      <c r="B284" s="28">
        <f t="shared" si="13"/>
        <v>8</v>
      </c>
      <c r="C284" s="28">
        <f t="shared" si="12"/>
        <v>28</v>
      </c>
    </row>
    <row r="285" spans="2:3" x14ac:dyDescent="0.25">
      <c r="B285" s="28">
        <f t="shared" si="13"/>
        <v>9</v>
      </c>
      <c r="C285" s="28">
        <f t="shared" si="12"/>
        <v>28</v>
      </c>
    </row>
    <row r="286" spans="2:3" x14ac:dyDescent="0.25">
      <c r="B286" s="28">
        <f t="shared" si="13"/>
        <v>10</v>
      </c>
      <c r="C286" s="28">
        <f t="shared" si="12"/>
        <v>28</v>
      </c>
    </row>
    <row r="287" spans="2:3" x14ac:dyDescent="0.25">
      <c r="B287" s="28">
        <f t="shared" si="13"/>
        <v>1</v>
      </c>
      <c r="C287" s="28">
        <f t="shared" si="12"/>
        <v>29</v>
      </c>
    </row>
    <row r="288" spans="2:3" x14ac:dyDescent="0.25">
      <c r="B288" s="28">
        <f t="shared" si="13"/>
        <v>2</v>
      </c>
      <c r="C288" s="28">
        <f t="shared" si="12"/>
        <v>29</v>
      </c>
    </row>
    <row r="289" spans="2:3" x14ac:dyDescent="0.25">
      <c r="B289" s="28">
        <f t="shared" si="13"/>
        <v>3</v>
      </c>
      <c r="C289" s="28">
        <f t="shared" si="12"/>
        <v>29</v>
      </c>
    </row>
    <row r="290" spans="2:3" x14ac:dyDescent="0.25">
      <c r="B290" s="28">
        <f t="shared" si="13"/>
        <v>4</v>
      </c>
      <c r="C290" s="28">
        <f t="shared" si="12"/>
        <v>29</v>
      </c>
    </row>
    <row r="291" spans="2:3" x14ac:dyDescent="0.25">
      <c r="B291" s="28">
        <f t="shared" si="13"/>
        <v>5</v>
      </c>
      <c r="C291" s="28">
        <f t="shared" si="12"/>
        <v>29</v>
      </c>
    </row>
    <row r="292" spans="2:3" x14ac:dyDescent="0.25">
      <c r="B292" s="28">
        <f t="shared" si="13"/>
        <v>6</v>
      </c>
      <c r="C292" s="28">
        <f t="shared" si="12"/>
        <v>29</v>
      </c>
    </row>
    <row r="293" spans="2:3" x14ac:dyDescent="0.25">
      <c r="B293" s="28">
        <f t="shared" si="13"/>
        <v>7</v>
      </c>
      <c r="C293" s="28">
        <f t="shared" si="12"/>
        <v>29</v>
      </c>
    </row>
    <row r="294" spans="2:3" x14ac:dyDescent="0.25">
      <c r="B294" s="28">
        <f t="shared" si="13"/>
        <v>8</v>
      </c>
      <c r="C294" s="28">
        <f t="shared" si="12"/>
        <v>29</v>
      </c>
    </row>
    <row r="295" spans="2:3" x14ac:dyDescent="0.25">
      <c r="B295" s="28">
        <f t="shared" si="13"/>
        <v>9</v>
      </c>
      <c r="C295" s="28">
        <f t="shared" si="12"/>
        <v>29</v>
      </c>
    </row>
    <row r="296" spans="2:3" x14ac:dyDescent="0.25">
      <c r="B296" s="28">
        <f t="shared" si="13"/>
        <v>10</v>
      </c>
      <c r="C296" s="28">
        <f t="shared" si="12"/>
        <v>29</v>
      </c>
    </row>
    <row r="297" spans="2:3" x14ac:dyDescent="0.25">
      <c r="B297" s="28">
        <f t="shared" si="13"/>
        <v>1</v>
      </c>
      <c r="C297" s="28">
        <f t="shared" si="12"/>
        <v>30</v>
      </c>
    </row>
    <row r="298" spans="2:3" x14ac:dyDescent="0.25">
      <c r="B298" s="28">
        <f t="shared" si="13"/>
        <v>2</v>
      </c>
      <c r="C298" s="28">
        <f t="shared" si="12"/>
        <v>30</v>
      </c>
    </row>
    <row r="299" spans="2:3" x14ac:dyDescent="0.25">
      <c r="B299" s="28">
        <f t="shared" si="13"/>
        <v>3</v>
      </c>
      <c r="C299" s="28">
        <f t="shared" si="12"/>
        <v>30</v>
      </c>
    </row>
    <row r="300" spans="2:3" x14ac:dyDescent="0.25">
      <c r="B300" s="28">
        <f t="shared" si="13"/>
        <v>4</v>
      </c>
      <c r="C300" s="28">
        <f t="shared" si="12"/>
        <v>30</v>
      </c>
    </row>
    <row r="301" spans="2:3" x14ac:dyDescent="0.25">
      <c r="B301" s="28">
        <f t="shared" si="13"/>
        <v>5</v>
      </c>
      <c r="C301" s="28">
        <f t="shared" si="12"/>
        <v>30</v>
      </c>
    </row>
    <row r="302" spans="2:3" x14ac:dyDescent="0.25">
      <c r="B302" s="28">
        <f t="shared" si="13"/>
        <v>6</v>
      </c>
      <c r="C302" s="28">
        <f t="shared" si="12"/>
        <v>30</v>
      </c>
    </row>
    <row r="303" spans="2:3" x14ac:dyDescent="0.25">
      <c r="B303" s="28">
        <f t="shared" si="13"/>
        <v>7</v>
      </c>
      <c r="C303" s="28">
        <f t="shared" si="12"/>
        <v>30</v>
      </c>
    </row>
    <row r="304" spans="2:3" x14ac:dyDescent="0.25">
      <c r="B304" s="28">
        <f t="shared" si="13"/>
        <v>8</v>
      </c>
      <c r="C304" s="28">
        <f t="shared" si="12"/>
        <v>30</v>
      </c>
    </row>
    <row r="305" spans="2:3" x14ac:dyDescent="0.25">
      <c r="B305" s="28">
        <f t="shared" si="13"/>
        <v>9</v>
      </c>
      <c r="C305" s="28">
        <f t="shared" si="12"/>
        <v>30</v>
      </c>
    </row>
    <row r="306" spans="2:3" x14ac:dyDescent="0.25">
      <c r="B306" s="28">
        <f t="shared" si="13"/>
        <v>10</v>
      </c>
      <c r="C306" s="28">
        <f t="shared" si="12"/>
        <v>30</v>
      </c>
    </row>
    <row r="307" spans="2:3" x14ac:dyDescent="0.25">
      <c r="B307" s="28">
        <f t="shared" si="13"/>
        <v>1</v>
      </c>
      <c r="C307" s="28">
        <f t="shared" si="12"/>
        <v>31</v>
      </c>
    </row>
    <row r="308" spans="2:3" x14ac:dyDescent="0.25">
      <c r="B308" s="28">
        <f t="shared" si="13"/>
        <v>2</v>
      </c>
      <c r="C308" s="28">
        <f t="shared" si="12"/>
        <v>31</v>
      </c>
    </row>
    <row r="309" spans="2:3" x14ac:dyDescent="0.25">
      <c r="B309" s="28">
        <f t="shared" si="13"/>
        <v>3</v>
      </c>
      <c r="C309" s="28">
        <f t="shared" si="12"/>
        <v>31</v>
      </c>
    </row>
    <row r="310" spans="2:3" x14ac:dyDescent="0.25">
      <c r="B310" s="28">
        <f t="shared" si="13"/>
        <v>4</v>
      </c>
      <c r="C310" s="28">
        <f t="shared" si="12"/>
        <v>31</v>
      </c>
    </row>
    <row r="311" spans="2:3" x14ac:dyDescent="0.25">
      <c r="B311" s="28">
        <f t="shared" si="13"/>
        <v>5</v>
      </c>
      <c r="C311" s="28">
        <f t="shared" si="12"/>
        <v>31</v>
      </c>
    </row>
    <row r="312" spans="2:3" x14ac:dyDescent="0.25">
      <c r="B312" s="28">
        <f t="shared" si="13"/>
        <v>6</v>
      </c>
      <c r="C312" s="28">
        <f t="shared" si="12"/>
        <v>31</v>
      </c>
    </row>
    <row r="313" spans="2:3" x14ac:dyDescent="0.25">
      <c r="B313" s="28">
        <f t="shared" si="13"/>
        <v>7</v>
      </c>
      <c r="C313" s="28">
        <f t="shared" si="12"/>
        <v>31</v>
      </c>
    </row>
    <row r="314" spans="2:3" x14ac:dyDescent="0.25">
      <c r="B314" s="28">
        <f t="shared" si="13"/>
        <v>8</v>
      </c>
      <c r="C314" s="28">
        <f t="shared" si="12"/>
        <v>31</v>
      </c>
    </row>
    <row r="315" spans="2:3" x14ac:dyDescent="0.25">
      <c r="B315" s="28">
        <f t="shared" si="13"/>
        <v>9</v>
      </c>
      <c r="C315" s="28">
        <f t="shared" si="12"/>
        <v>31</v>
      </c>
    </row>
    <row r="316" spans="2:3" x14ac:dyDescent="0.25">
      <c r="B316" s="28">
        <f t="shared" si="13"/>
        <v>10</v>
      </c>
      <c r="C316" s="28">
        <f t="shared" si="12"/>
        <v>31</v>
      </c>
    </row>
    <row r="317" spans="2:3" x14ac:dyDescent="0.25">
      <c r="B317" s="28">
        <f t="shared" si="13"/>
        <v>1</v>
      </c>
      <c r="C317" s="28">
        <f t="shared" si="12"/>
        <v>32</v>
      </c>
    </row>
    <row r="318" spans="2:3" x14ac:dyDescent="0.25">
      <c r="B318" s="28">
        <f t="shared" si="13"/>
        <v>2</v>
      </c>
      <c r="C318" s="28">
        <f t="shared" si="12"/>
        <v>32</v>
      </c>
    </row>
    <row r="319" spans="2:3" x14ac:dyDescent="0.25">
      <c r="B319" s="28">
        <f t="shared" si="13"/>
        <v>3</v>
      </c>
      <c r="C319" s="28">
        <f t="shared" si="12"/>
        <v>32</v>
      </c>
    </row>
    <row r="320" spans="2:3" x14ac:dyDescent="0.25">
      <c r="B320" s="28">
        <f t="shared" si="13"/>
        <v>4</v>
      </c>
      <c r="C320" s="28">
        <f t="shared" si="12"/>
        <v>32</v>
      </c>
    </row>
    <row r="321" spans="2:3" x14ac:dyDescent="0.25">
      <c r="B321" s="28">
        <f t="shared" si="13"/>
        <v>5</v>
      </c>
      <c r="C321" s="28">
        <f t="shared" si="12"/>
        <v>32</v>
      </c>
    </row>
    <row r="322" spans="2:3" x14ac:dyDescent="0.25">
      <c r="B322" s="28">
        <f t="shared" si="13"/>
        <v>6</v>
      </c>
      <c r="C322" s="28">
        <f t="shared" si="12"/>
        <v>32</v>
      </c>
    </row>
    <row r="323" spans="2:3" x14ac:dyDescent="0.25">
      <c r="B323" s="28">
        <f t="shared" si="13"/>
        <v>7</v>
      </c>
      <c r="C323" s="28">
        <f t="shared" si="12"/>
        <v>32</v>
      </c>
    </row>
    <row r="324" spans="2:3" x14ac:dyDescent="0.25">
      <c r="B324" s="28">
        <f t="shared" si="13"/>
        <v>8</v>
      </c>
      <c r="C324" s="28">
        <f t="shared" si="12"/>
        <v>32</v>
      </c>
    </row>
    <row r="325" spans="2:3" x14ac:dyDescent="0.25">
      <c r="B325" s="28">
        <f t="shared" si="13"/>
        <v>9</v>
      </c>
      <c r="C325" s="28">
        <f t="shared" si="12"/>
        <v>32</v>
      </c>
    </row>
    <row r="326" spans="2:3" x14ac:dyDescent="0.25">
      <c r="B326" s="28">
        <f t="shared" si="13"/>
        <v>10</v>
      </c>
      <c r="C326" s="28">
        <f t="shared" si="12"/>
        <v>32</v>
      </c>
    </row>
    <row r="327" spans="2:3" x14ac:dyDescent="0.25">
      <c r="B327" s="28">
        <f t="shared" si="13"/>
        <v>1</v>
      </c>
      <c r="C327" s="28">
        <f t="shared" ref="C327:C390" si="14">ROUNDDOWN(((ROW(C327)-ROW(C$7))/C$5)+1,0)</f>
        <v>33</v>
      </c>
    </row>
    <row r="328" spans="2:3" x14ac:dyDescent="0.25">
      <c r="B328" s="28">
        <f t="shared" ref="B328:B391" si="15">IF(C328&lt; $D$4+1,MOD(((ROW(B328)-ROW(B$7))),$C$5)+1,"")</f>
        <v>2</v>
      </c>
      <c r="C328" s="28">
        <f t="shared" si="14"/>
        <v>33</v>
      </c>
    </row>
    <row r="329" spans="2:3" x14ac:dyDescent="0.25">
      <c r="B329" s="28">
        <f t="shared" si="15"/>
        <v>3</v>
      </c>
      <c r="C329" s="28">
        <f t="shared" si="14"/>
        <v>33</v>
      </c>
    </row>
    <row r="330" spans="2:3" x14ac:dyDescent="0.25">
      <c r="B330" s="28">
        <f t="shared" si="15"/>
        <v>4</v>
      </c>
      <c r="C330" s="28">
        <f t="shared" si="14"/>
        <v>33</v>
      </c>
    </row>
    <row r="331" spans="2:3" x14ac:dyDescent="0.25">
      <c r="B331" s="28">
        <f t="shared" si="15"/>
        <v>5</v>
      </c>
      <c r="C331" s="28">
        <f t="shared" si="14"/>
        <v>33</v>
      </c>
    </row>
    <row r="332" spans="2:3" x14ac:dyDescent="0.25">
      <c r="B332" s="28">
        <f t="shared" si="15"/>
        <v>6</v>
      </c>
      <c r="C332" s="28">
        <f t="shared" si="14"/>
        <v>33</v>
      </c>
    </row>
    <row r="333" spans="2:3" x14ac:dyDescent="0.25">
      <c r="B333" s="28">
        <f t="shared" si="15"/>
        <v>7</v>
      </c>
      <c r="C333" s="28">
        <f t="shared" si="14"/>
        <v>33</v>
      </c>
    </row>
    <row r="334" spans="2:3" x14ac:dyDescent="0.25">
      <c r="B334" s="28">
        <f t="shared" si="15"/>
        <v>8</v>
      </c>
      <c r="C334" s="28">
        <f t="shared" si="14"/>
        <v>33</v>
      </c>
    </row>
    <row r="335" spans="2:3" x14ac:dyDescent="0.25">
      <c r="B335" s="28">
        <f t="shared" si="15"/>
        <v>9</v>
      </c>
      <c r="C335" s="28">
        <f t="shared" si="14"/>
        <v>33</v>
      </c>
    </row>
    <row r="336" spans="2:3" x14ac:dyDescent="0.25">
      <c r="B336" s="28">
        <f t="shared" si="15"/>
        <v>10</v>
      </c>
      <c r="C336" s="28">
        <f t="shared" si="14"/>
        <v>33</v>
      </c>
    </row>
    <row r="337" spans="2:3" x14ac:dyDescent="0.25">
      <c r="B337" s="28">
        <f t="shared" si="15"/>
        <v>1</v>
      </c>
      <c r="C337" s="28">
        <f t="shared" si="14"/>
        <v>34</v>
      </c>
    </row>
    <row r="338" spans="2:3" x14ac:dyDescent="0.25">
      <c r="B338" s="28">
        <f t="shared" si="15"/>
        <v>2</v>
      </c>
      <c r="C338" s="28">
        <f t="shared" si="14"/>
        <v>34</v>
      </c>
    </row>
    <row r="339" spans="2:3" x14ac:dyDescent="0.25">
      <c r="B339" s="28">
        <f t="shared" si="15"/>
        <v>3</v>
      </c>
      <c r="C339" s="28">
        <f t="shared" si="14"/>
        <v>34</v>
      </c>
    </row>
    <row r="340" spans="2:3" x14ac:dyDescent="0.25">
      <c r="B340" s="28">
        <f t="shared" si="15"/>
        <v>4</v>
      </c>
      <c r="C340" s="28">
        <f t="shared" si="14"/>
        <v>34</v>
      </c>
    </row>
    <row r="341" spans="2:3" x14ac:dyDescent="0.25">
      <c r="B341" s="28">
        <f t="shared" si="15"/>
        <v>5</v>
      </c>
      <c r="C341" s="28">
        <f t="shared" si="14"/>
        <v>34</v>
      </c>
    </row>
    <row r="342" spans="2:3" x14ac:dyDescent="0.25">
      <c r="B342" s="28">
        <f t="shared" si="15"/>
        <v>6</v>
      </c>
      <c r="C342" s="28">
        <f t="shared" si="14"/>
        <v>34</v>
      </c>
    </row>
    <row r="343" spans="2:3" x14ac:dyDescent="0.25">
      <c r="B343" s="28">
        <f t="shared" si="15"/>
        <v>7</v>
      </c>
      <c r="C343" s="28">
        <f t="shared" si="14"/>
        <v>34</v>
      </c>
    </row>
    <row r="344" spans="2:3" x14ac:dyDescent="0.25">
      <c r="B344" s="28">
        <f t="shared" si="15"/>
        <v>8</v>
      </c>
      <c r="C344" s="28">
        <f t="shared" si="14"/>
        <v>34</v>
      </c>
    </row>
    <row r="345" spans="2:3" x14ac:dyDescent="0.25">
      <c r="B345" s="28">
        <f t="shared" si="15"/>
        <v>9</v>
      </c>
      <c r="C345" s="28">
        <f t="shared" si="14"/>
        <v>34</v>
      </c>
    </row>
    <row r="346" spans="2:3" x14ac:dyDescent="0.25">
      <c r="B346" s="28">
        <f t="shared" si="15"/>
        <v>10</v>
      </c>
      <c r="C346" s="28">
        <f t="shared" si="14"/>
        <v>34</v>
      </c>
    </row>
    <row r="347" spans="2:3" x14ac:dyDescent="0.25">
      <c r="B347" s="28">
        <f t="shared" si="15"/>
        <v>1</v>
      </c>
      <c r="C347" s="28">
        <f t="shared" si="14"/>
        <v>35</v>
      </c>
    </row>
    <row r="348" spans="2:3" x14ac:dyDescent="0.25">
      <c r="B348" s="28">
        <f t="shared" si="15"/>
        <v>2</v>
      </c>
      <c r="C348" s="28">
        <f t="shared" si="14"/>
        <v>35</v>
      </c>
    </row>
    <row r="349" spans="2:3" x14ac:dyDescent="0.25">
      <c r="B349" s="28">
        <f t="shared" si="15"/>
        <v>3</v>
      </c>
      <c r="C349" s="28">
        <f t="shared" si="14"/>
        <v>35</v>
      </c>
    </row>
    <row r="350" spans="2:3" x14ac:dyDescent="0.25">
      <c r="B350" s="28">
        <f t="shared" si="15"/>
        <v>4</v>
      </c>
      <c r="C350" s="28">
        <f t="shared" si="14"/>
        <v>35</v>
      </c>
    </row>
    <row r="351" spans="2:3" x14ac:dyDescent="0.25">
      <c r="B351" s="28">
        <f t="shared" si="15"/>
        <v>5</v>
      </c>
      <c r="C351" s="28">
        <f t="shared" si="14"/>
        <v>35</v>
      </c>
    </row>
    <row r="352" spans="2:3" x14ac:dyDescent="0.25">
      <c r="B352" s="28">
        <f t="shared" si="15"/>
        <v>6</v>
      </c>
      <c r="C352" s="28">
        <f t="shared" si="14"/>
        <v>35</v>
      </c>
    </row>
    <row r="353" spans="2:3" x14ac:dyDescent="0.25">
      <c r="B353" s="28">
        <f t="shared" si="15"/>
        <v>7</v>
      </c>
      <c r="C353" s="28">
        <f t="shared" si="14"/>
        <v>35</v>
      </c>
    </row>
    <row r="354" spans="2:3" x14ac:dyDescent="0.25">
      <c r="B354" s="28">
        <f t="shared" si="15"/>
        <v>8</v>
      </c>
      <c r="C354" s="28">
        <f t="shared" si="14"/>
        <v>35</v>
      </c>
    </row>
    <row r="355" spans="2:3" x14ac:dyDescent="0.25">
      <c r="B355" s="28">
        <f t="shared" si="15"/>
        <v>9</v>
      </c>
      <c r="C355" s="28">
        <f t="shared" si="14"/>
        <v>35</v>
      </c>
    </row>
    <row r="356" spans="2:3" x14ac:dyDescent="0.25">
      <c r="B356" s="28">
        <f t="shared" si="15"/>
        <v>10</v>
      </c>
      <c r="C356" s="28">
        <f t="shared" si="14"/>
        <v>35</v>
      </c>
    </row>
    <row r="357" spans="2:3" x14ac:dyDescent="0.25">
      <c r="B357" s="28">
        <f t="shared" si="15"/>
        <v>1</v>
      </c>
      <c r="C357" s="28">
        <f t="shared" si="14"/>
        <v>36</v>
      </c>
    </row>
    <row r="358" spans="2:3" x14ac:dyDescent="0.25">
      <c r="B358" s="28">
        <f t="shared" si="15"/>
        <v>2</v>
      </c>
      <c r="C358" s="28">
        <f t="shared" si="14"/>
        <v>36</v>
      </c>
    </row>
    <row r="359" spans="2:3" x14ac:dyDescent="0.25">
      <c r="B359" s="28">
        <f t="shared" si="15"/>
        <v>3</v>
      </c>
      <c r="C359" s="28">
        <f t="shared" si="14"/>
        <v>36</v>
      </c>
    </row>
    <row r="360" spans="2:3" x14ac:dyDescent="0.25">
      <c r="B360" s="28">
        <f t="shared" si="15"/>
        <v>4</v>
      </c>
      <c r="C360" s="28">
        <f t="shared" si="14"/>
        <v>36</v>
      </c>
    </row>
    <row r="361" spans="2:3" x14ac:dyDescent="0.25">
      <c r="B361" s="28">
        <f t="shared" si="15"/>
        <v>5</v>
      </c>
      <c r="C361" s="28">
        <f t="shared" si="14"/>
        <v>36</v>
      </c>
    </row>
    <row r="362" spans="2:3" x14ac:dyDescent="0.25">
      <c r="B362" s="28">
        <f t="shared" si="15"/>
        <v>6</v>
      </c>
      <c r="C362" s="28">
        <f t="shared" si="14"/>
        <v>36</v>
      </c>
    </row>
    <row r="363" spans="2:3" x14ac:dyDescent="0.25">
      <c r="B363" s="28">
        <f t="shared" si="15"/>
        <v>7</v>
      </c>
      <c r="C363" s="28">
        <f t="shared" si="14"/>
        <v>36</v>
      </c>
    </row>
    <row r="364" spans="2:3" x14ac:dyDescent="0.25">
      <c r="B364" s="28">
        <f t="shared" si="15"/>
        <v>8</v>
      </c>
      <c r="C364" s="28">
        <f t="shared" si="14"/>
        <v>36</v>
      </c>
    </row>
    <row r="365" spans="2:3" x14ac:dyDescent="0.25">
      <c r="B365" s="28">
        <f t="shared" si="15"/>
        <v>9</v>
      </c>
      <c r="C365" s="28">
        <f t="shared" si="14"/>
        <v>36</v>
      </c>
    </row>
    <row r="366" spans="2:3" x14ac:dyDescent="0.25">
      <c r="B366" s="28">
        <f t="shared" si="15"/>
        <v>10</v>
      </c>
      <c r="C366" s="28">
        <f t="shared" si="14"/>
        <v>36</v>
      </c>
    </row>
    <row r="367" spans="2:3" x14ac:dyDescent="0.25">
      <c r="B367" s="28">
        <f t="shared" si="15"/>
        <v>1</v>
      </c>
      <c r="C367" s="28">
        <f t="shared" si="14"/>
        <v>37</v>
      </c>
    </row>
    <row r="368" spans="2:3" x14ac:dyDescent="0.25">
      <c r="B368" s="28">
        <f t="shared" si="15"/>
        <v>2</v>
      </c>
      <c r="C368" s="28">
        <f t="shared" si="14"/>
        <v>37</v>
      </c>
    </row>
    <row r="369" spans="2:3" x14ac:dyDescent="0.25">
      <c r="B369" s="28">
        <f t="shared" si="15"/>
        <v>3</v>
      </c>
      <c r="C369" s="28">
        <f t="shared" si="14"/>
        <v>37</v>
      </c>
    </row>
    <row r="370" spans="2:3" x14ac:dyDescent="0.25">
      <c r="B370" s="28">
        <f t="shared" si="15"/>
        <v>4</v>
      </c>
      <c r="C370" s="28">
        <f t="shared" si="14"/>
        <v>37</v>
      </c>
    </row>
    <row r="371" spans="2:3" x14ac:dyDescent="0.25">
      <c r="B371" s="28">
        <f t="shared" si="15"/>
        <v>5</v>
      </c>
      <c r="C371" s="28">
        <f t="shared" si="14"/>
        <v>37</v>
      </c>
    </row>
    <row r="372" spans="2:3" x14ac:dyDescent="0.25">
      <c r="B372" s="28">
        <f t="shared" si="15"/>
        <v>6</v>
      </c>
      <c r="C372" s="28">
        <f t="shared" si="14"/>
        <v>37</v>
      </c>
    </row>
    <row r="373" spans="2:3" x14ac:dyDescent="0.25">
      <c r="B373" s="28">
        <f t="shared" si="15"/>
        <v>7</v>
      </c>
      <c r="C373" s="28">
        <f t="shared" si="14"/>
        <v>37</v>
      </c>
    </row>
    <row r="374" spans="2:3" x14ac:dyDescent="0.25">
      <c r="B374" s="28">
        <f t="shared" si="15"/>
        <v>8</v>
      </c>
      <c r="C374" s="28">
        <f t="shared" si="14"/>
        <v>37</v>
      </c>
    </row>
    <row r="375" spans="2:3" x14ac:dyDescent="0.25">
      <c r="B375" s="28">
        <f t="shared" si="15"/>
        <v>9</v>
      </c>
      <c r="C375" s="28">
        <f t="shared" si="14"/>
        <v>37</v>
      </c>
    </row>
    <row r="376" spans="2:3" x14ac:dyDescent="0.25">
      <c r="B376" s="28">
        <f t="shared" si="15"/>
        <v>10</v>
      </c>
      <c r="C376" s="28">
        <f t="shared" si="14"/>
        <v>37</v>
      </c>
    </row>
    <row r="377" spans="2:3" x14ac:dyDescent="0.25">
      <c r="B377" s="28">
        <f t="shared" si="15"/>
        <v>1</v>
      </c>
      <c r="C377" s="28">
        <f t="shared" si="14"/>
        <v>38</v>
      </c>
    </row>
    <row r="378" spans="2:3" x14ac:dyDescent="0.25">
      <c r="B378" s="28">
        <f t="shared" si="15"/>
        <v>2</v>
      </c>
      <c r="C378" s="28">
        <f t="shared" si="14"/>
        <v>38</v>
      </c>
    </row>
    <row r="379" spans="2:3" x14ac:dyDescent="0.25">
      <c r="B379" s="28">
        <f t="shared" si="15"/>
        <v>3</v>
      </c>
      <c r="C379" s="28">
        <f t="shared" si="14"/>
        <v>38</v>
      </c>
    </row>
    <row r="380" spans="2:3" x14ac:dyDescent="0.25">
      <c r="B380" s="28">
        <f t="shared" si="15"/>
        <v>4</v>
      </c>
      <c r="C380" s="28">
        <f t="shared" si="14"/>
        <v>38</v>
      </c>
    </row>
    <row r="381" spans="2:3" x14ac:dyDescent="0.25">
      <c r="B381" s="28">
        <f t="shared" si="15"/>
        <v>5</v>
      </c>
      <c r="C381" s="28">
        <f t="shared" si="14"/>
        <v>38</v>
      </c>
    </row>
    <row r="382" spans="2:3" x14ac:dyDescent="0.25">
      <c r="B382" s="28">
        <f t="shared" si="15"/>
        <v>6</v>
      </c>
      <c r="C382" s="28">
        <f t="shared" si="14"/>
        <v>38</v>
      </c>
    </row>
    <row r="383" spans="2:3" x14ac:dyDescent="0.25">
      <c r="B383" s="28">
        <f t="shared" si="15"/>
        <v>7</v>
      </c>
      <c r="C383" s="28">
        <f t="shared" si="14"/>
        <v>38</v>
      </c>
    </row>
    <row r="384" spans="2:3" x14ac:dyDescent="0.25">
      <c r="B384" s="28">
        <f t="shared" si="15"/>
        <v>8</v>
      </c>
      <c r="C384" s="28">
        <f t="shared" si="14"/>
        <v>38</v>
      </c>
    </row>
    <row r="385" spans="2:3" x14ac:dyDescent="0.25">
      <c r="B385" s="28">
        <f t="shared" si="15"/>
        <v>9</v>
      </c>
      <c r="C385" s="28">
        <f t="shared" si="14"/>
        <v>38</v>
      </c>
    </row>
    <row r="386" spans="2:3" x14ac:dyDescent="0.25">
      <c r="B386" s="28">
        <f t="shared" si="15"/>
        <v>10</v>
      </c>
      <c r="C386" s="28">
        <f t="shared" si="14"/>
        <v>38</v>
      </c>
    </row>
    <row r="387" spans="2:3" x14ac:dyDescent="0.25">
      <c r="B387" s="28">
        <f t="shared" si="15"/>
        <v>1</v>
      </c>
      <c r="C387" s="28">
        <f t="shared" si="14"/>
        <v>39</v>
      </c>
    </row>
    <row r="388" spans="2:3" x14ac:dyDescent="0.25">
      <c r="B388" s="28">
        <f t="shared" si="15"/>
        <v>2</v>
      </c>
      <c r="C388" s="28">
        <f t="shared" si="14"/>
        <v>39</v>
      </c>
    </row>
    <row r="389" spans="2:3" x14ac:dyDescent="0.25">
      <c r="B389" s="28">
        <f t="shared" si="15"/>
        <v>3</v>
      </c>
      <c r="C389" s="28">
        <f t="shared" si="14"/>
        <v>39</v>
      </c>
    </row>
    <row r="390" spans="2:3" x14ac:dyDescent="0.25">
      <c r="B390" s="28">
        <f t="shared" si="15"/>
        <v>4</v>
      </c>
      <c r="C390" s="28">
        <f t="shared" si="14"/>
        <v>39</v>
      </c>
    </row>
    <row r="391" spans="2:3" x14ac:dyDescent="0.25">
      <c r="B391" s="28">
        <f t="shared" si="15"/>
        <v>5</v>
      </c>
      <c r="C391" s="28">
        <f t="shared" ref="C391:C454" si="16">ROUNDDOWN(((ROW(C391)-ROW(C$7))/C$5)+1,0)</f>
        <v>39</v>
      </c>
    </row>
    <row r="392" spans="2:3" x14ac:dyDescent="0.25">
      <c r="B392" s="28">
        <f t="shared" ref="B392:B455" si="17">IF(C392&lt; $D$4+1,MOD(((ROW(B392)-ROW(B$7))),$C$5)+1,"")</f>
        <v>6</v>
      </c>
      <c r="C392" s="28">
        <f t="shared" si="16"/>
        <v>39</v>
      </c>
    </row>
    <row r="393" spans="2:3" x14ac:dyDescent="0.25">
      <c r="B393" s="28">
        <f t="shared" si="17"/>
        <v>7</v>
      </c>
      <c r="C393" s="28">
        <f t="shared" si="16"/>
        <v>39</v>
      </c>
    </row>
    <row r="394" spans="2:3" x14ac:dyDescent="0.25">
      <c r="B394" s="28">
        <f t="shared" si="17"/>
        <v>8</v>
      </c>
      <c r="C394" s="28">
        <f t="shared" si="16"/>
        <v>39</v>
      </c>
    </row>
    <row r="395" spans="2:3" x14ac:dyDescent="0.25">
      <c r="B395" s="28">
        <f t="shared" si="17"/>
        <v>9</v>
      </c>
      <c r="C395" s="28">
        <f t="shared" si="16"/>
        <v>39</v>
      </c>
    </row>
    <row r="396" spans="2:3" x14ac:dyDescent="0.25">
      <c r="B396" s="28">
        <f t="shared" si="17"/>
        <v>10</v>
      </c>
      <c r="C396" s="28">
        <f t="shared" si="16"/>
        <v>39</v>
      </c>
    </row>
    <row r="397" spans="2:3" x14ac:dyDescent="0.25">
      <c r="B397" s="28">
        <f t="shared" si="17"/>
        <v>1</v>
      </c>
      <c r="C397" s="28">
        <f t="shared" si="16"/>
        <v>40</v>
      </c>
    </row>
    <row r="398" spans="2:3" x14ac:dyDescent="0.25">
      <c r="B398" s="28">
        <f t="shared" si="17"/>
        <v>2</v>
      </c>
      <c r="C398" s="28">
        <f t="shared" si="16"/>
        <v>40</v>
      </c>
    </row>
    <row r="399" spans="2:3" x14ac:dyDescent="0.25">
      <c r="B399" s="28">
        <f t="shared" si="17"/>
        <v>3</v>
      </c>
      <c r="C399" s="28">
        <f t="shared" si="16"/>
        <v>40</v>
      </c>
    </row>
    <row r="400" spans="2:3" x14ac:dyDescent="0.25">
      <c r="B400" s="28">
        <f t="shared" si="17"/>
        <v>4</v>
      </c>
      <c r="C400" s="28">
        <f t="shared" si="16"/>
        <v>40</v>
      </c>
    </row>
    <row r="401" spans="2:3" x14ac:dyDescent="0.25">
      <c r="B401" s="28">
        <f t="shared" si="17"/>
        <v>5</v>
      </c>
      <c r="C401" s="28">
        <f t="shared" si="16"/>
        <v>40</v>
      </c>
    </row>
    <row r="402" spans="2:3" x14ac:dyDescent="0.25">
      <c r="B402" s="28">
        <f t="shared" si="17"/>
        <v>6</v>
      </c>
      <c r="C402" s="28">
        <f t="shared" si="16"/>
        <v>40</v>
      </c>
    </row>
    <row r="403" spans="2:3" x14ac:dyDescent="0.25">
      <c r="B403" s="28">
        <f t="shared" si="17"/>
        <v>7</v>
      </c>
      <c r="C403" s="28">
        <f t="shared" si="16"/>
        <v>40</v>
      </c>
    </row>
    <row r="404" spans="2:3" x14ac:dyDescent="0.25">
      <c r="B404" s="28">
        <f t="shared" si="17"/>
        <v>8</v>
      </c>
      <c r="C404" s="28">
        <f t="shared" si="16"/>
        <v>40</v>
      </c>
    </row>
    <row r="405" spans="2:3" x14ac:dyDescent="0.25">
      <c r="B405" s="28">
        <f t="shared" si="17"/>
        <v>9</v>
      </c>
      <c r="C405" s="28">
        <f t="shared" si="16"/>
        <v>40</v>
      </c>
    </row>
    <row r="406" spans="2:3" x14ac:dyDescent="0.25">
      <c r="B406" s="28">
        <f t="shared" si="17"/>
        <v>10</v>
      </c>
      <c r="C406" s="28">
        <f t="shared" si="16"/>
        <v>40</v>
      </c>
    </row>
    <row r="407" spans="2:3" x14ac:dyDescent="0.25">
      <c r="B407" s="28">
        <f t="shared" si="17"/>
        <v>1</v>
      </c>
      <c r="C407" s="28">
        <f t="shared" si="16"/>
        <v>41</v>
      </c>
    </row>
    <row r="408" spans="2:3" x14ac:dyDescent="0.25">
      <c r="B408" s="28">
        <f t="shared" si="17"/>
        <v>2</v>
      </c>
      <c r="C408" s="28">
        <f t="shared" si="16"/>
        <v>41</v>
      </c>
    </row>
    <row r="409" spans="2:3" x14ac:dyDescent="0.25">
      <c r="B409" s="28">
        <f t="shared" si="17"/>
        <v>3</v>
      </c>
      <c r="C409" s="28">
        <f t="shared" si="16"/>
        <v>41</v>
      </c>
    </row>
    <row r="410" spans="2:3" x14ac:dyDescent="0.25">
      <c r="B410" s="28">
        <f t="shared" si="17"/>
        <v>4</v>
      </c>
      <c r="C410" s="28">
        <f t="shared" si="16"/>
        <v>41</v>
      </c>
    </row>
    <row r="411" spans="2:3" x14ac:dyDescent="0.25">
      <c r="B411" s="28">
        <f t="shared" si="17"/>
        <v>5</v>
      </c>
      <c r="C411" s="28">
        <f t="shared" si="16"/>
        <v>41</v>
      </c>
    </row>
    <row r="412" spans="2:3" x14ac:dyDescent="0.25">
      <c r="B412" s="28">
        <f t="shared" si="17"/>
        <v>6</v>
      </c>
      <c r="C412" s="28">
        <f t="shared" si="16"/>
        <v>41</v>
      </c>
    </row>
    <row r="413" spans="2:3" x14ac:dyDescent="0.25">
      <c r="B413" s="28">
        <f t="shared" si="17"/>
        <v>7</v>
      </c>
      <c r="C413" s="28">
        <f t="shared" si="16"/>
        <v>41</v>
      </c>
    </row>
    <row r="414" spans="2:3" x14ac:dyDescent="0.25">
      <c r="B414" s="28">
        <f t="shared" si="17"/>
        <v>8</v>
      </c>
      <c r="C414" s="28">
        <f t="shared" si="16"/>
        <v>41</v>
      </c>
    </row>
    <row r="415" spans="2:3" x14ac:dyDescent="0.25">
      <c r="B415" s="28">
        <f t="shared" si="17"/>
        <v>9</v>
      </c>
      <c r="C415" s="28">
        <f t="shared" si="16"/>
        <v>41</v>
      </c>
    </row>
    <row r="416" spans="2:3" x14ac:dyDescent="0.25">
      <c r="B416" s="28">
        <f t="shared" si="17"/>
        <v>10</v>
      </c>
      <c r="C416" s="28">
        <f t="shared" si="16"/>
        <v>41</v>
      </c>
    </row>
    <row r="417" spans="2:3" x14ac:dyDescent="0.25">
      <c r="B417" s="28">
        <f t="shared" si="17"/>
        <v>1</v>
      </c>
      <c r="C417" s="28">
        <f t="shared" si="16"/>
        <v>42</v>
      </c>
    </row>
    <row r="418" spans="2:3" x14ac:dyDescent="0.25">
      <c r="B418" s="28">
        <f t="shared" si="17"/>
        <v>2</v>
      </c>
      <c r="C418" s="28">
        <f t="shared" si="16"/>
        <v>42</v>
      </c>
    </row>
    <row r="419" spans="2:3" x14ac:dyDescent="0.25">
      <c r="B419" s="28">
        <f t="shared" si="17"/>
        <v>3</v>
      </c>
      <c r="C419" s="28">
        <f t="shared" si="16"/>
        <v>42</v>
      </c>
    </row>
    <row r="420" spans="2:3" x14ac:dyDescent="0.25">
      <c r="B420" s="28">
        <f t="shared" si="17"/>
        <v>4</v>
      </c>
      <c r="C420" s="28">
        <f t="shared" si="16"/>
        <v>42</v>
      </c>
    </row>
    <row r="421" spans="2:3" x14ac:dyDescent="0.25">
      <c r="B421" s="28">
        <f t="shared" si="17"/>
        <v>5</v>
      </c>
      <c r="C421" s="28">
        <f t="shared" si="16"/>
        <v>42</v>
      </c>
    </row>
    <row r="422" spans="2:3" x14ac:dyDescent="0.25">
      <c r="B422" s="28">
        <f t="shared" si="17"/>
        <v>6</v>
      </c>
      <c r="C422" s="28">
        <f t="shared" si="16"/>
        <v>42</v>
      </c>
    </row>
    <row r="423" spans="2:3" x14ac:dyDescent="0.25">
      <c r="B423" s="28">
        <f t="shared" si="17"/>
        <v>7</v>
      </c>
      <c r="C423" s="28">
        <f t="shared" si="16"/>
        <v>42</v>
      </c>
    </row>
    <row r="424" spans="2:3" x14ac:dyDescent="0.25">
      <c r="B424" s="28">
        <f t="shared" si="17"/>
        <v>8</v>
      </c>
      <c r="C424" s="28">
        <f t="shared" si="16"/>
        <v>42</v>
      </c>
    </row>
    <row r="425" spans="2:3" x14ac:dyDescent="0.25">
      <c r="B425" s="28">
        <f t="shared" si="17"/>
        <v>9</v>
      </c>
      <c r="C425" s="28">
        <f t="shared" si="16"/>
        <v>42</v>
      </c>
    </row>
    <row r="426" spans="2:3" x14ac:dyDescent="0.25">
      <c r="B426" s="28">
        <f t="shared" si="17"/>
        <v>10</v>
      </c>
      <c r="C426" s="28">
        <f t="shared" si="16"/>
        <v>42</v>
      </c>
    </row>
    <row r="427" spans="2:3" x14ac:dyDescent="0.25">
      <c r="B427" s="28">
        <f t="shared" si="17"/>
        <v>1</v>
      </c>
      <c r="C427" s="28">
        <f t="shared" si="16"/>
        <v>43</v>
      </c>
    </row>
    <row r="428" spans="2:3" x14ac:dyDescent="0.25">
      <c r="B428" s="28">
        <f t="shared" si="17"/>
        <v>2</v>
      </c>
      <c r="C428" s="28">
        <f t="shared" si="16"/>
        <v>43</v>
      </c>
    </row>
    <row r="429" spans="2:3" x14ac:dyDescent="0.25">
      <c r="B429" s="28">
        <f t="shared" si="17"/>
        <v>3</v>
      </c>
      <c r="C429" s="28">
        <f t="shared" si="16"/>
        <v>43</v>
      </c>
    </row>
    <row r="430" spans="2:3" x14ac:dyDescent="0.25">
      <c r="B430" s="28">
        <f t="shared" si="17"/>
        <v>4</v>
      </c>
      <c r="C430" s="28">
        <f t="shared" si="16"/>
        <v>43</v>
      </c>
    </row>
    <row r="431" spans="2:3" x14ac:dyDescent="0.25">
      <c r="B431" s="28">
        <f t="shared" si="17"/>
        <v>5</v>
      </c>
      <c r="C431" s="28">
        <f t="shared" si="16"/>
        <v>43</v>
      </c>
    </row>
    <row r="432" spans="2:3" x14ac:dyDescent="0.25">
      <c r="B432" s="28">
        <f t="shared" si="17"/>
        <v>6</v>
      </c>
      <c r="C432" s="28">
        <f t="shared" si="16"/>
        <v>43</v>
      </c>
    </row>
    <row r="433" spans="2:3" x14ac:dyDescent="0.25">
      <c r="B433" s="28">
        <f t="shared" si="17"/>
        <v>7</v>
      </c>
      <c r="C433" s="28">
        <f t="shared" si="16"/>
        <v>43</v>
      </c>
    </row>
    <row r="434" spans="2:3" x14ac:dyDescent="0.25">
      <c r="B434" s="28">
        <f t="shared" si="17"/>
        <v>8</v>
      </c>
      <c r="C434" s="28">
        <f t="shared" si="16"/>
        <v>43</v>
      </c>
    </row>
    <row r="435" spans="2:3" x14ac:dyDescent="0.25">
      <c r="B435" s="28">
        <f t="shared" si="17"/>
        <v>9</v>
      </c>
      <c r="C435" s="28">
        <f t="shared" si="16"/>
        <v>43</v>
      </c>
    </row>
    <row r="436" spans="2:3" x14ac:dyDescent="0.25">
      <c r="B436" s="28">
        <f t="shared" si="17"/>
        <v>10</v>
      </c>
      <c r="C436" s="28">
        <f t="shared" si="16"/>
        <v>43</v>
      </c>
    </row>
    <row r="437" spans="2:3" x14ac:dyDescent="0.25">
      <c r="B437" s="28">
        <f t="shared" si="17"/>
        <v>1</v>
      </c>
      <c r="C437" s="28">
        <f t="shared" si="16"/>
        <v>44</v>
      </c>
    </row>
    <row r="438" spans="2:3" x14ac:dyDescent="0.25">
      <c r="B438" s="28">
        <f t="shared" si="17"/>
        <v>2</v>
      </c>
      <c r="C438" s="28">
        <f t="shared" si="16"/>
        <v>44</v>
      </c>
    </row>
    <row r="439" spans="2:3" x14ac:dyDescent="0.25">
      <c r="B439" s="28">
        <f t="shared" si="17"/>
        <v>3</v>
      </c>
      <c r="C439" s="28">
        <f t="shared" si="16"/>
        <v>44</v>
      </c>
    </row>
    <row r="440" spans="2:3" x14ac:dyDescent="0.25">
      <c r="B440" s="28">
        <f t="shared" si="17"/>
        <v>4</v>
      </c>
      <c r="C440" s="28">
        <f t="shared" si="16"/>
        <v>44</v>
      </c>
    </row>
    <row r="441" spans="2:3" x14ac:dyDescent="0.25">
      <c r="B441" s="28">
        <f t="shared" si="17"/>
        <v>5</v>
      </c>
      <c r="C441" s="28">
        <f t="shared" si="16"/>
        <v>44</v>
      </c>
    </row>
    <row r="442" spans="2:3" x14ac:dyDescent="0.25">
      <c r="B442" s="28">
        <f t="shared" si="17"/>
        <v>6</v>
      </c>
      <c r="C442" s="28">
        <f t="shared" si="16"/>
        <v>44</v>
      </c>
    </row>
    <row r="443" spans="2:3" x14ac:dyDescent="0.25">
      <c r="B443" s="28">
        <f t="shared" si="17"/>
        <v>7</v>
      </c>
      <c r="C443" s="28">
        <f t="shared" si="16"/>
        <v>44</v>
      </c>
    </row>
    <row r="444" spans="2:3" x14ac:dyDescent="0.25">
      <c r="B444" s="28">
        <f t="shared" si="17"/>
        <v>8</v>
      </c>
      <c r="C444" s="28">
        <f t="shared" si="16"/>
        <v>44</v>
      </c>
    </row>
    <row r="445" spans="2:3" x14ac:dyDescent="0.25">
      <c r="B445" s="28">
        <f t="shared" si="17"/>
        <v>9</v>
      </c>
      <c r="C445" s="28">
        <f t="shared" si="16"/>
        <v>44</v>
      </c>
    </row>
    <row r="446" spans="2:3" x14ac:dyDescent="0.25">
      <c r="B446" s="28">
        <f t="shared" si="17"/>
        <v>10</v>
      </c>
      <c r="C446" s="28">
        <f t="shared" si="16"/>
        <v>44</v>
      </c>
    </row>
    <row r="447" spans="2:3" x14ac:dyDescent="0.25">
      <c r="B447" s="28">
        <f t="shared" si="17"/>
        <v>1</v>
      </c>
      <c r="C447" s="28">
        <f t="shared" si="16"/>
        <v>45</v>
      </c>
    </row>
    <row r="448" spans="2:3" x14ac:dyDescent="0.25">
      <c r="B448" s="28">
        <f t="shared" si="17"/>
        <v>2</v>
      </c>
      <c r="C448" s="28">
        <f t="shared" si="16"/>
        <v>45</v>
      </c>
    </row>
    <row r="449" spans="2:3" x14ac:dyDescent="0.25">
      <c r="B449" s="28">
        <f t="shared" si="17"/>
        <v>3</v>
      </c>
      <c r="C449" s="28">
        <f t="shared" si="16"/>
        <v>45</v>
      </c>
    </row>
    <row r="450" spans="2:3" x14ac:dyDescent="0.25">
      <c r="B450" s="28">
        <f t="shared" si="17"/>
        <v>4</v>
      </c>
      <c r="C450" s="28">
        <f t="shared" si="16"/>
        <v>45</v>
      </c>
    </row>
    <row r="451" spans="2:3" x14ac:dyDescent="0.25">
      <c r="B451" s="28">
        <f t="shared" si="17"/>
        <v>5</v>
      </c>
      <c r="C451" s="28">
        <f t="shared" si="16"/>
        <v>45</v>
      </c>
    </row>
    <row r="452" spans="2:3" x14ac:dyDescent="0.25">
      <c r="B452" s="28">
        <f t="shared" si="17"/>
        <v>6</v>
      </c>
      <c r="C452" s="28">
        <f t="shared" si="16"/>
        <v>45</v>
      </c>
    </row>
    <row r="453" spans="2:3" x14ac:dyDescent="0.25">
      <c r="B453" s="28">
        <f t="shared" si="17"/>
        <v>7</v>
      </c>
      <c r="C453" s="28">
        <f t="shared" si="16"/>
        <v>45</v>
      </c>
    </row>
    <row r="454" spans="2:3" x14ac:dyDescent="0.25">
      <c r="B454" s="28">
        <f t="shared" si="17"/>
        <v>8</v>
      </c>
      <c r="C454" s="28">
        <f t="shared" si="16"/>
        <v>45</v>
      </c>
    </row>
    <row r="455" spans="2:3" x14ac:dyDescent="0.25">
      <c r="B455" s="28">
        <f t="shared" si="17"/>
        <v>9</v>
      </c>
      <c r="C455" s="28">
        <f t="shared" ref="C455:C518" si="18">ROUNDDOWN(((ROW(C455)-ROW(C$7))/C$5)+1,0)</f>
        <v>45</v>
      </c>
    </row>
    <row r="456" spans="2:3" x14ac:dyDescent="0.25">
      <c r="B456" s="28">
        <f t="shared" ref="B456:B519" si="19">IF(C456&lt; $D$4+1,MOD(((ROW(B456)-ROW(B$7))),$C$5)+1,"")</f>
        <v>10</v>
      </c>
      <c r="C456" s="28">
        <f t="shared" si="18"/>
        <v>45</v>
      </c>
    </row>
    <row r="457" spans="2:3" x14ac:dyDescent="0.25">
      <c r="B457" s="28">
        <f t="shared" si="19"/>
        <v>1</v>
      </c>
      <c r="C457" s="28">
        <f t="shared" si="18"/>
        <v>46</v>
      </c>
    </row>
    <row r="458" spans="2:3" x14ac:dyDescent="0.25">
      <c r="B458" s="28">
        <f t="shared" si="19"/>
        <v>2</v>
      </c>
      <c r="C458" s="28">
        <f t="shared" si="18"/>
        <v>46</v>
      </c>
    </row>
    <row r="459" spans="2:3" x14ac:dyDescent="0.25">
      <c r="B459" s="28">
        <f t="shared" si="19"/>
        <v>3</v>
      </c>
      <c r="C459" s="28">
        <f t="shared" si="18"/>
        <v>46</v>
      </c>
    </row>
    <row r="460" spans="2:3" x14ac:dyDescent="0.25">
      <c r="B460" s="28">
        <f t="shared" si="19"/>
        <v>4</v>
      </c>
      <c r="C460" s="28">
        <f t="shared" si="18"/>
        <v>46</v>
      </c>
    </row>
    <row r="461" spans="2:3" x14ac:dyDescent="0.25">
      <c r="B461" s="28">
        <f t="shared" si="19"/>
        <v>5</v>
      </c>
      <c r="C461" s="28">
        <f t="shared" si="18"/>
        <v>46</v>
      </c>
    </row>
    <row r="462" spans="2:3" x14ac:dyDescent="0.25">
      <c r="B462" s="28">
        <f t="shared" si="19"/>
        <v>6</v>
      </c>
      <c r="C462" s="28">
        <f t="shared" si="18"/>
        <v>46</v>
      </c>
    </row>
    <row r="463" spans="2:3" x14ac:dyDescent="0.25">
      <c r="B463" s="28">
        <f t="shared" si="19"/>
        <v>7</v>
      </c>
      <c r="C463" s="28">
        <f t="shared" si="18"/>
        <v>46</v>
      </c>
    </row>
    <row r="464" spans="2:3" x14ac:dyDescent="0.25">
      <c r="B464" s="28">
        <f t="shared" si="19"/>
        <v>8</v>
      </c>
      <c r="C464" s="28">
        <f t="shared" si="18"/>
        <v>46</v>
      </c>
    </row>
    <row r="465" spans="2:3" x14ac:dyDescent="0.25">
      <c r="B465" s="28">
        <f t="shared" si="19"/>
        <v>9</v>
      </c>
      <c r="C465" s="28">
        <f t="shared" si="18"/>
        <v>46</v>
      </c>
    </row>
    <row r="466" spans="2:3" x14ac:dyDescent="0.25">
      <c r="B466" s="28">
        <f t="shared" si="19"/>
        <v>10</v>
      </c>
      <c r="C466" s="28">
        <f t="shared" si="18"/>
        <v>46</v>
      </c>
    </row>
    <row r="467" spans="2:3" x14ac:dyDescent="0.25">
      <c r="B467" s="28">
        <f t="shared" si="19"/>
        <v>1</v>
      </c>
      <c r="C467" s="28">
        <f t="shared" si="18"/>
        <v>47</v>
      </c>
    </row>
    <row r="468" spans="2:3" x14ac:dyDescent="0.25">
      <c r="B468" s="28">
        <f t="shared" si="19"/>
        <v>2</v>
      </c>
      <c r="C468" s="28">
        <f t="shared" si="18"/>
        <v>47</v>
      </c>
    </row>
    <row r="469" spans="2:3" x14ac:dyDescent="0.25">
      <c r="B469" s="28">
        <f t="shared" si="19"/>
        <v>3</v>
      </c>
      <c r="C469" s="28">
        <f t="shared" si="18"/>
        <v>47</v>
      </c>
    </row>
    <row r="470" spans="2:3" x14ac:dyDescent="0.25">
      <c r="B470" s="28">
        <f t="shared" si="19"/>
        <v>4</v>
      </c>
      <c r="C470" s="28">
        <f t="shared" si="18"/>
        <v>47</v>
      </c>
    </row>
    <row r="471" spans="2:3" x14ac:dyDescent="0.25">
      <c r="B471" s="28">
        <f t="shared" si="19"/>
        <v>5</v>
      </c>
      <c r="C471" s="28">
        <f t="shared" si="18"/>
        <v>47</v>
      </c>
    </row>
    <row r="472" spans="2:3" x14ac:dyDescent="0.25">
      <c r="B472" s="28">
        <f t="shared" si="19"/>
        <v>6</v>
      </c>
      <c r="C472" s="28">
        <f t="shared" si="18"/>
        <v>47</v>
      </c>
    </row>
    <row r="473" spans="2:3" x14ac:dyDescent="0.25">
      <c r="B473" s="28">
        <f t="shared" si="19"/>
        <v>7</v>
      </c>
      <c r="C473" s="28">
        <f t="shared" si="18"/>
        <v>47</v>
      </c>
    </row>
    <row r="474" spans="2:3" x14ac:dyDescent="0.25">
      <c r="B474" s="28">
        <f t="shared" si="19"/>
        <v>8</v>
      </c>
      <c r="C474" s="28">
        <f t="shared" si="18"/>
        <v>47</v>
      </c>
    </row>
    <row r="475" spans="2:3" x14ac:dyDescent="0.25">
      <c r="B475" s="28">
        <f t="shared" si="19"/>
        <v>9</v>
      </c>
      <c r="C475" s="28">
        <f t="shared" si="18"/>
        <v>47</v>
      </c>
    </row>
    <row r="476" spans="2:3" x14ac:dyDescent="0.25">
      <c r="B476" s="28">
        <f t="shared" si="19"/>
        <v>10</v>
      </c>
      <c r="C476" s="28">
        <f t="shared" si="18"/>
        <v>47</v>
      </c>
    </row>
    <row r="477" spans="2:3" x14ac:dyDescent="0.25">
      <c r="B477" s="28">
        <f t="shared" si="19"/>
        <v>1</v>
      </c>
      <c r="C477" s="28">
        <f t="shared" si="18"/>
        <v>48</v>
      </c>
    </row>
    <row r="478" spans="2:3" x14ac:dyDescent="0.25">
      <c r="B478" s="28">
        <f t="shared" si="19"/>
        <v>2</v>
      </c>
      <c r="C478" s="28">
        <f t="shared" si="18"/>
        <v>48</v>
      </c>
    </row>
    <row r="479" spans="2:3" x14ac:dyDescent="0.25">
      <c r="B479" s="28">
        <f t="shared" si="19"/>
        <v>3</v>
      </c>
      <c r="C479" s="28">
        <f t="shared" si="18"/>
        <v>48</v>
      </c>
    </row>
    <row r="480" spans="2:3" x14ac:dyDescent="0.25">
      <c r="B480" s="28">
        <f t="shared" si="19"/>
        <v>4</v>
      </c>
      <c r="C480" s="28">
        <f t="shared" si="18"/>
        <v>48</v>
      </c>
    </row>
    <row r="481" spans="2:3" x14ac:dyDescent="0.25">
      <c r="B481" s="28">
        <f t="shared" si="19"/>
        <v>5</v>
      </c>
      <c r="C481" s="28">
        <f t="shared" si="18"/>
        <v>48</v>
      </c>
    </row>
    <row r="482" spans="2:3" x14ac:dyDescent="0.25">
      <c r="B482" s="28">
        <f t="shared" si="19"/>
        <v>6</v>
      </c>
      <c r="C482" s="28">
        <f t="shared" si="18"/>
        <v>48</v>
      </c>
    </row>
    <row r="483" spans="2:3" x14ac:dyDescent="0.25">
      <c r="B483" s="28">
        <f t="shared" si="19"/>
        <v>7</v>
      </c>
      <c r="C483" s="28">
        <f t="shared" si="18"/>
        <v>48</v>
      </c>
    </row>
    <row r="484" spans="2:3" x14ac:dyDescent="0.25">
      <c r="B484" s="28">
        <f t="shared" si="19"/>
        <v>8</v>
      </c>
      <c r="C484" s="28">
        <f t="shared" si="18"/>
        <v>48</v>
      </c>
    </row>
    <row r="485" spans="2:3" x14ac:dyDescent="0.25">
      <c r="B485" s="28">
        <f t="shared" si="19"/>
        <v>9</v>
      </c>
      <c r="C485" s="28">
        <f t="shared" si="18"/>
        <v>48</v>
      </c>
    </row>
    <row r="486" spans="2:3" x14ac:dyDescent="0.25">
      <c r="B486" s="28">
        <f t="shared" si="19"/>
        <v>10</v>
      </c>
      <c r="C486" s="28">
        <f t="shared" si="18"/>
        <v>48</v>
      </c>
    </row>
    <row r="487" spans="2:3" x14ac:dyDescent="0.25">
      <c r="B487" s="28">
        <f t="shared" si="19"/>
        <v>1</v>
      </c>
      <c r="C487" s="28">
        <f t="shared" si="18"/>
        <v>49</v>
      </c>
    </row>
    <row r="488" spans="2:3" x14ac:dyDescent="0.25">
      <c r="B488" s="28">
        <f t="shared" si="19"/>
        <v>2</v>
      </c>
      <c r="C488" s="28">
        <f t="shared" si="18"/>
        <v>49</v>
      </c>
    </row>
    <row r="489" spans="2:3" x14ac:dyDescent="0.25">
      <c r="B489" s="28">
        <f t="shared" si="19"/>
        <v>3</v>
      </c>
      <c r="C489" s="28">
        <f t="shared" si="18"/>
        <v>49</v>
      </c>
    </row>
    <row r="490" spans="2:3" x14ac:dyDescent="0.25">
      <c r="B490" s="28">
        <f t="shared" si="19"/>
        <v>4</v>
      </c>
      <c r="C490" s="28">
        <f t="shared" si="18"/>
        <v>49</v>
      </c>
    </row>
    <row r="491" spans="2:3" x14ac:dyDescent="0.25">
      <c r="B491" s="28">
        <f t="shared" si="19"/>
        <v>5</v>
      </c>
      <c r="C491" s="28">
        <f t="shared" si="18"/>
        <v>49</v>
      </c>
    </row>
    <row r="492" spans="2:3" x14ac:dyDescent="0.25">
      <c r="B492" s="28">
        <f t="shared" si="19"/>
        <v>6</v>
      </c>
      <c r="C492" s="28">
        <f t="shared" si="18"/>
        <v>49</v>
      </c>
    </row>
    <row r="493" spans="2:3" x14ac:dyDescent="0.25">
      <c r="B493" s="28">
        <f t="shared" si="19"/>
        <v>7</v>
      </c>
      <c r="C493" s="28">
        <f t="shared" si="18"/>
        <v>49</v>
      </c>
    </row>
    <row r="494" spans="2:3" x14ac:dyDescent="0.25">
      <c r="B494" s="28">
        <f t="shared" si="19"/>
        <v>8</v>
      </c>
      <c r="C494" s="28">
        <f t="shared" si="18"/>
        <v>49</v>
      </c>
    </row>
    <row r="495" spans="2:3" x14ac:dyDescent="0.25">
      <c r="B495" s="28">
        <f t="shared" si="19"/>
        <v>9</v>
      </c>
      <c r="C495" s="28">
        <f t="shared" si="18"/>
        <v>49</v>
      </c>
    </row>
    <row r="496" spans="2:3" x14ac:dyDescent="0.25">
      <c r="B496" s="28">
        <f t="shared" si="19"/>
        <v>10</v>
      </c>
      <c r="C496" s="28">
        <f t="shared" si="18"/>
        <v>49</v>
      </c>
    </row>
    <row r="497" spans="2:3" x14ac:dyDescent="0.25">
      <c r="B497" s="28">
        <f t="shared" si="19"/>
        <v>1</v>
      </c>
      <c r="C497" s="28">
        <f t="shared" si="18"/>
        <v>50</v>
      </c>
    </row>
    <row r="498" spans="2:3" x14ac:dyDescent="0.25">
      <c r="B498" s="28">
        <f t="shared" si="19"/>
        <v>2</v>
      </c>
      <c r="C498" s="28">
        <f t="shared" si="18"/>
        <v>50</v>
      </c>
    </row>
    <row r="499" spans="2:3" x14ac:dyDescent="0.25">
      <c r="B499" s="28">
        <f t="shared" si="19"/>
        <v>3</v>
      </c>
      <c r="C499" s="28">
        <f t="shared" si="18"/>
        <v>50</v>
      </c>
    </row>
    <row r="500" spans="2:3" x14ac:dyDescent="0.25">
      <c r="B500" s="28">
        <f t="shared" si="19"/>
        <v>4</v>
      </c>
      <c r="C500" s="28">
        <f t="shared" si="18"/>
        <v>50</v>
      </c>
    </row>
    <row r="501" spans="2:3" x14ac:dyDescent="0.25">
      <c r="B501" s="28">
        <f t="shared" si="19"/>
        <v>5</v>
      </c>
      <c r="C501" s="28">
        <f t="shared" si="18"/>
        <v>50</v>
      </c>
    </row>
    <row r="502" spans="2:3" x14ac:dyDescent="0.25">
      <c r="B502" s="28">
        <f t="shared" si="19"/>
        <v>6</v>
      </c>
      <c r="C502" s="28">
        <f t="shared" si="18"/>
        <v>50</v>
      </c>
    </row>
    <row r="503" spans="2:3" x14ac:dyDescent="0.25">
      <c r="B503" s="28">
        <f t="shared" si="19"/>
        <v>7</v>
      </c>
      <c r="C503" s="28">
        <f t="shared" si="18"/>
        <v>50</v>
      </c>
    </row>
    <row r="504" spans="2:3" x14ac:dyDescent="0.25">
      <c r="B504" s="28">
        <f t="shared" si="19"/>
        <v>8</v>
      </c>
      <c r="C504" s="28">
        <f t="shared" si="18"/>
        <v>50</v>
      </c>
    </row>
    <row r="505" spans="2:3" x14ac:dyDescent="0.25">
      <c r="B505" s="28">
        <f t="shared" si="19"/>
        <v>9</v>
      </c>
      <c r="C505" s="28">
        <f t="shared" si="18"/>
        <v>50</v>
      </c>
    </row>
    <row r="506" spans="2:3" x14ac:dyDescent="0.25">
      <c r="B506" s="28">
        <f t="shared" si="19"/>
        <v>10</v>
      </c>
      <c r="C506" s="28">
        <f t="shared" si="18"/>
        <v>50</v>
      </c>
    </row>
    <row r="507" spans="2:3" x14ac:dyDescent="0.25">
      <c r="B507" s="28">
        <f t="shared" si="19"/>
        <v>1</v>
      </c>
      <c r="C507" s="28">
        <f t="shared" si="18"/>
        <v>51</v>
      </c>
    </row>
    <row r="508" spans="2:3" x14ac:dyDescent="0.25">
      <c r="B508" s="28">
        <f t="shared" si="19"/>
        <v>2</v>
      </c>
      <c r="C508" s="28">
        <f t="shared" si="18"/>
        <v>51</v>
      </c>
    </row>
    <row r="509" spans="2:3" x14ac:dyDescent="0.25">
      <c r="B509" s="28">
        <f t="shared" si="19"/>
        <v>3</v>
      </c>
      <c r="C509" s="28">
        <f t="shared" si="18"/>
        <v>51</v>
      </c>
    </row>
    <row r="510" spans="2:3" x14ac:dyDescent="0.25">
      <c r="B510" s="28">
        <f t="shared" si="19"/>
        <v>4</v>
      </c>
      <c r="C510" s="28">
        <f t="shared" si="18"/>
        <v>51</v>
      </c>
    </row>
    <row r="511" spans="2:3" x14ac:dyDescent="0.25">
      <c r="B511" s="28">
        <f t="shared" si="19"/>
        <v>5</v>
      </c>
      <c r="C511" s="28">
        <f t="shared" si="18"/>
        <v>51</v>
      </c>
    </row>
    <row r="512" spans="2:3" x14ac:dyDescent="0.25">
      <c r="B512" s="28">
        <f t="shared" si="19"/>
        <v>6</v>
      </c>
      <c r="C512" s="28">
        <f t="shared" si="18"/>
        <v>51</v>
      </c>
    </row>
    <row r="513" spans="2:3" x14ac:dyDescent="0.25">
      <c r="B513" s="28">
        <f t="shared" si="19"/>
        <v>7</v>
      </c>
      <c r="C513" s="28">
        <f t="shared" si="18"/>
        <v>51</v>
      </c>
    </row>
    <row r="514" spans="2:3" x14ac:dyDescent="0.25">
      <c r="B514" s="28">
        <f t="shared" si="19"/>
        <v>8</v>
      </c>
      <c r="C514" s="28">
        <f t="shared" si="18"/>
        <v>51</v>
      </c>
    </row>
    <row r="515" spans="2:3" x14ac:dyDescent="0.25">
      <c r="B515" s="28">
        <f t="shared" si="19"/>
        <v>9</v>
      </c>
      <c r="C515" s="28">
        <f t="shared" si="18"/>
        <v>51</v>
      </c>
    </row>
    <row r="516" spans="2:3" x14ac:dyDescent="0.25">
      <c r="B516" s="28">
        <f t="shared" si="19"/>
        <v>10</v>
      </c>
      <c r="C516" s="28">
        <f t="shared" si="18"/>
        <v>51</v>
      </c>
    </row>
    <row r="517" spans="2:3" x14ac:dyDescent="0.25">
      <c r="B517" s="28">
        <f t="shared" si="19"/>
        <v>1</v>
      </c>
      <c r="C517" s="28">
        <f t="shared" si="18"/>
        <v>52</v>
      </c>
    </row>
    <row r="518" spans="2:3" x14ac:dyDescent="0.25">
      <c r="B518" s="28">
        <f t="shared" si="19"/>
        <v>2</v>
      </c>
      <c r="C518" s="28">
        <f t="shared" si="18"/>
        <v>52</v>
      </c>
    </row>
    <row r="519" spans="2:3" x14ac:dyDescent="0.25">
      <c r="B519" s="28">
        <f t="shared" si="19"/>
        <v>3</v>
      </c>
      <c r="C519" s="28">
        <f t="shared" ref="C519:C582" si="20">ROUNDDOWN(((ROW(C519)-ROW(C$7))/C$5)+1,0)</f>
        <v>52</v>
      </c>
    </row>
    <row r="520" spans="2:3" x14ac:dyDescent="0.25">
      <c r="B520" s="28">
        <f t="shared" ref="B520:B583" si="21">IF(C520&lt; $D$4+1,MOD(((ROW(B520)-ROW(B$7))),$C$5)+1,"")</f>
        <v>4</v>
      </c>
      <c r="C520" s="28">
        <f t="shared" si="20"/>
        <v>52</v>
      </c>
    </row>
    <row r="521" spans="2:3" x14ac:dyDescent="0.25">
      <c r="B521" s="28">
        <f t="shared" si="21"/>
        <v>5</v>
      </c>
      <c r="C521" s="28">
        <f t="shared" si="20"/>
        <v>52</v>
      </c>
    </row>
    <row r="522" spans="2:3" x14ac:dyDescent="0.25">
      <c r="B522" s="28">
        <f t="shared" si="21"/>
        <v>6</v>
      </c>
      <c r="C522" s="28">
        <f t="shared" si="20"/>
        <v>52</v>
      </c>
    </row>
    <row r="523" spans="2:3" x14ac:dyDescent="0.25">
      <c r="B523" s="28">
        <f t="shared" si="21"/>
        <v>7</v>
      </c>
      <c r="C523" s="28">
        <f t="shared" si="20"/>
        <v>52</v>
      </c>
    </row>
    <row r="524" spans="2:3" x14ac:dyDescent="0.25">
      <c r="B524" s="28">
        <f t="shared" si="21"/>
        <v>8</v>
      </c>
      <c r="C524" s="28">
        <f t="shared" si="20"/>
        <v>52</v>
      </c>
    </row>
    <row r="525" spans="2:3" x14ac:dyDescent="0.25">
      <c r="B525" s="28">
        <f t="shared" si="21"/>
        <v>9</v>
      </c>
      <c r="C525" s="28">
        <f t="shared" si="20"/>
        <v>52</v>
      </c>
    </row>
    <row r="526" spans="2:3" x14ac:dyDescent="0.25">
      <c r="B526" s="28">
        <f t="shared" si="21"/>
        <v>10</v>
      </c>
      <c r="C526" s="28">
        <f t="shared" si="20"/>
        <v>52</v>
      </c>
    </row>
    <row r="527" spans="2:3" x14ac:dyDescent="0.25">
      <c r="B527" s="28">
        <f t="shared" si="21"/>
        <v>1</v>
      </c>
      <c r="C527" s="28">
        <f t="shared" si="20"/>
        <v>53</v>
      </c>
    </row>
    <row r="528" spans="2:3" x14ac:dyDescent="0.25">
      <c r="B528" s="28">
        <f t="shared" si="21"/>
        <v>2</v>
      </c>
      <c r="C528" s="28">
        <f t="shared" si="20"/>
        <v>53</v>
      </c>
    </row>
    <row r="529" spans="2:3" x14ac:dyDescent="0.25">
      <c r="B529" s="28">
        <f t="shared" si="21"/>
        <v>3</v>
      </c>
      <c r="C529" s="28">
        <f t="shared" si="20"/>
        <v>53</v>
      </c>
    </row>
    <row r="530" spans="2:3" x14ac:dyDescent="0.25">
      <c r="B530" s="28">
        <f t="shared" si="21"/>
        <v>4</v>
      </c>
      <c r="C530" s="28">
        <f t="shared" si="20"/>
        <v>53</v>
      </c>
    </row>
    <row r="531" spans="2:3" x14ac:dyDescent="0.25">
      <c r="B531" s="28">
        <f t="shared" si="21"/>
        <v>5</v>
      </c>
      <c r="C531" s="28">
        <f t="shared" si="20"/>
        <v>53</v>
      </c>
    </row>
    <row r="532" spans="2:3" x14ac:dyDescent="0.25">
      <c r="B532" s="28">
        <f t="shared" si="21"/>
        <v>6</v>
      </c>
      <c r="C532" s="28">
        <f t="shared" si="20"/>
        <v>53</v>
      </c>
    </row>
    <row r="533" spans="2:3" x14ac:dyDescent="0.25">
      <c r="B533" s="28">
        <f t="shared" si="21"/>
        <v>7</v>
      </c>
      <c r="C533" s="28">
        <f t="shared" si="20"/>
        <v>53</v>
      </c>
    </row>
    <row r="534" spans="2:3" x14ac:dyDescent="0.25">
      <c r="B534" s="28">
        <f t="shared" si="21"/>
        <v>8</v>
      </c>
      <c r="C534" s="28">
        <f t="shared" si="20"/>
        <v>53</v>
      </c>
    </row>
    <row r="535" spans="2:3" x14ac:dyDescent="0.25">
      <c r="B535" s="28">
        <f t="shared" si="21"/>
        <v>9</v>
      </c>
      <c r="C535" s="28">
        <f t="shared" si="20"/>
        <v>53</v>
      </c>
    </row>
    <row r="536" spans="2:3" x14ac:dyDescent="0.25">
      <c r="B536" s="28">
        <f t="shared" si="21"/>
        <v>10</v>
      </c>
      <c r="C536" s="28">
        <f t="shared" si="20"/>
        <v>53</v>
      </c>
    </row>
    <row r="537" spans="2:3" x14ac:dyDescent="0.25">
      <c r="B537" s="28">
        <f t="shared" si="21"/>
        <v>1</v>
      </c>
      <c r="C537" s="28">
        <f t="shared" si="20"/>
        <v>54</v>
      </c>
    </row>
    <row r="538" spans="2:3" x14ac:dyDescent="0.25">
      <c r="B538" s="28">
        <f t="shared" si="21"/>
        <v>2</v>
      </c>
      <c r="C538" s="28">
        <f t="shared" si="20"/>
        <v>54</v>
      </c>
    </row>
    <row r="539" spans="2:3" x14ac:dyDescent="0.25">
      <c r="B539" s="28">
        <f t="shared" si="21"/>
        <v>3</v>
      </c>
      <c r="C539" s="28">
        <f t="shared" si="20"/>
        <v>54</v>
      </c>
    </row>
    <row r="540" spans="2:3" x14ac:dyDescent="0.25">
      <c r="B540" s="28">
        <f t="shared" si="21"/>
        <v>4</v>
      </c>
      <c r="C540" s="28">
        <f t="shared" si="20"/>
        <v>54</v>
      </c>
    </row>
    <row r="541" spans="2:3" x14ac:dyDescent="0.25">
      <c r="B541" s="28">
        <f t="shared" si="21"/>
        <v>5</v>
      </c>
      <c r="C541" s="28">
        <f t="shared" si="20"/>
        <v>54</v>
      </c>
    </row>
    <row r="542" spans="2:3" x14ac:dyDescent="0.25">
      <c r="B542" s="28">
        <f t="shared" si="21"/>
        <v>6</v>
      </c>
      <c r="C542" s="28">
        <f t="shared" si="20"/>
        <v>54</v>
      </c>
    </row>
    <row r="543" spans="2:3" x14ac:dyDescent="0.25">
      <c r="B543" s="28">
        <f t="shared" si="21"/>
        <v>7</v>
      </c>
      <c r="C543" s="28">
        <f t="shared" si="20"/>
        <v>54</v>
      </c>
    </row>
    <row r="544" spans="2:3" x14ac:dyDescent="0.25">
      <c r="B544" s="28">
        <f t="shared" si="21"/>
        <v>8</v>
      </c>
      <c r="C544" s="28">
        <f t="shared" si="20"/>
        <v>54</v>
      </c>
    </row>
    <row r="545" spans="2:3" x14ac:dyDescent="0.25">
      <c r="B545" s="28">
        <f t="shared" si="21"/>
        <v>9</v>
      </c>
      <c r="C545" s="28">
        <f t="shared" si="20"/>
        <v>54</v>
      </c>
    </row>
    <row r="546" spans="2:3" x14ac:dyDescent="0.25">
      <c r="B546" s="28">
        <f t="shared" si="21"/>
        <v>10</v>
      </c>
      <c r="C546" s="28">
        <f t="shared" si="20"/>
        <v>54</v>
      </c>
    </row>
    <row r="547" spans="2:3" x14ac:dyDescent="0.25">
      <c r="B547" s="28">
        <f t="shared" si="21"/>
        <v>1</v>
      </c>
      <c r="C547" s="28">
        <f t="shared" si="20"/>
        <v>55</v>
      </c>
    </row>
    <row r="548" spans="2:3" x14ac:dyDescent="0.25">
      <c r="B548" s="28">
        <f t="shared" si="21"/>
        <v>2</v>
      </c>
      <c r="C548" s="28">
        <f t="shared" si="20"/>
        <v>55</v>
      </c>
    </row>
    <row r="549" spans="2:3" x14ac:dyDescent="0.25">
      <c r="B549" s="28">
        <f t="shared" si="21"/>
        <v>3</v>
      </c>
      <c r="C549" s="28">
        <f t="shared" si="20"/>
        <v>55</v>
      </c>
    </row>
    <row r="550" spans="2:3" x14ac:dyDescent="0.25">
      <c r="B550" s="28">
        <f t="shared" si="21"/>
        <v>4</v>
      </c>
      <c r="C550" s="28">
        <f t="shared" si="20"/>
        <v>55</v>
      </c>
    </row>
    <row r="551" spans="2:3" x14ac:dyDescent="0.25">
      <c r="B551" s="28">
        <f t="shared" si="21"/>
        <v>5</v>
      </c>
      <c r="C551" s="28">
        <f t="shared" si="20"/>
        <v>55</v>
      </c>
    </row>
    <row r="552" spans="2:3" x14ac:dyDescent="0.25">
      <c r="B552" s="28">
        <f t="shared" si="21"/>
        <v>6</v>
      </c>
      <c r="C552" s="28">
        <f t="shared" si="20"/>
        <v>55</v>
      </c>
    </row>
    <row r="553" spans="2:3" x14ac:dyDescent="0.25">
      <c r="B553" s="28">
        <f t="shared" si="21"/>
        <v>7</v>
      </c>
      <c r="C553" s="28">
        <f t="shared" si="20"/>
        <v>55</v>
      </c>
    </row>
    <row r="554" spans="2:3" x14ac:dyDescent="0.25">
      <c r="B554" s="28">
        <f t="shared" si="21"/>
        <v>8</v>
      </c>
      <c r="C554" s="28">
        <f t="shared" si="20"/>
        <v>55</v>
      </c>
    </row>
    <row r="555" spans="2:3" x14ac:dyDescent="0.25">
      <c r="B555" s="28">
        <f t="shared" si="21"/>
        <v>9</v>
      </c>
      <c r="C555" s="28">
        <f t="shared" si="20"/>
        <v>55</v>
      </c>
    </row>
    <row r="556" spans="2:3" x14ac:dyDescent="0.25">
      <c r="B556" s="28">
        <f t="shared" si="21"/>
        <v>10</v>
      </c>
      <c r="C556" s="28">
        <f t="shared" si="20"/>
        <v>55</v>
      </c>
    </row>
    <row r="557" spans="2:3" x14ac:dyDescent="0.25">
      <c r="B557" s="28">
        <f t="shared" si="21"/>
        <v>1</v>
      </c>
      <c r="C557" s="28">
        <f t="shared" si="20"/>
        <v>56</v>
      </c>
    </row>
    <row r="558" spans="2:3" x14ac:dyDescent="0.25">
      <c r="B558" s="28">
        <f t="shared" si="21"/>
        <v>2</v>
      </c>
      <c r="C558" s="28">
        <f t="shared" si="20"/>
        <v>56</v>
      </c>
    </row>
    <row r="559" spans="2:3" x14ac:dyDescent="0.25">
      <c r="B559" s="28">
        <f t="shared" si="21"/>
        <v>3</v>
      </c>
      <c r="C559" s="28">
        <f t="shared" si="20"/>
        <v>56</v>
      </c>
    </row>
    <row r="560" spans="2:3" x14ac:dyDescent="0.25">
      <c r="B560" s="28">
        <f t="shared" si="21"/>
        <v>4</v>
      </c>
      <c r="C560" s="28">
        <f t="shared" si="20"/>
        <v>56</v>
      </c>
    </row>
    <row r="561" spans="2:3" x14ac:dyDescent="0.25">
      <c r="B561" s="28">
        <f t="shared" si="21"/>
        <v>5</v>
      </c>
      <c r="C561" s="28">
        <f t="shared" si="20"/>
        <v>56</v>
      </c>
    </row>
    <row r="562" spans="2:3" x14ac:dyDescent="0.25">
      <c r="B562" s="28">
        <f t="shared" si="21"/>
        <v>6</v>
      </c>
      <c r="C562" s="28">
        <f t="shared" si="20"/>
        <v>56</v>
      </c>
    </row>
    <row r="563" spans="2:3" x14ac:dyDescent="0.25">
      <c r="B563" s="28">
        <f t="shared" si="21"/>
        <v>7</v>
      </c>
      <c r="C563" s="28">
        <f t="shared" si="20"/>
        <v>56</v>
      </c>
    </row>
    <row r="564" spans="2:3" x14ac:dyDescent="0.25">
      <c r="B564" s="28">
        <f t="shared" si="21"/>
        <v>8</v>
      </c>
      <c r="C564" s="28">
        <f t="shared" si="20"/>
        <v>56</v>
      </c>
    </row>
    <row r="565" spans="2:3" x14ac:dyDescent="0.25">
      <c r="B565" s="28">
        <f t="shared" si="21"/>
        <v>9</v>
      </c>
      <c r="C565" s="28">
        <f t="shared" si="20"/>
        <v>56</v>
      </c>
    </row>
    <row r="566" spans="2:3" x14ac:dyDescent="0.25">
      <c r="B566" s="28">
        <f t="shared" si="21"/>
        <v>10</v>
      </c>
      <c r="C566" s="28">
        <f t="shared" si="20"/>
        <v>56</v>
      </c>
    </row>
    <row r="567" spans="2:3" x14ac:dyDescent="0.25">
      <c r="B567" s="28">
        <f t="shared" si="21"/>
        <v>1</v>
      </c>
      <c r="C567" s="28">
        <f t="shared" si="20"/>
        <v>57</v>
      </c>
    </row>
    <row r="568" spans="2:3" x14ac:dyDescent="0.25">
      <c r="B568" s="28">
        <f t="shared" si="21"/>
        <v>2</v>
      </c>
      <c r="C568" s="28">
        <f t="shared" si="20"/>
        <v>57</v>
      </c>
    </row>
    <row r="569" spans="2:3" x14ac:dyDescent="0.25">
      <c r="B569" s="28">
        <f t="shared" si="21"/>
        <v>3</v>
      </c>
      <c r="C569" s="28">
        <f t="shared" si="20"/>
        <v>57</v>
      </c>
    </row>
    <row r="570" spans="2:3" x14ac:dyDescent="0.25">
      <c r="B570" s="28">
        <f t="shared" si="21"/>
        <v>4</v>
      </c>
      <c r="C570" s="28">
        <f t="shared" si="20"/>
        <v>57</v>
      </c>
    </row>
    <row r="571" spans="2:3" x14ac:dyDescent="0.25">
      <c r="B571" s="28">
        <f t="shared" si="21"/>
        <v>5</v>
      </c>
      <c r="C571" s="28">
        <f t="shared" si="20"/>
        <v>57</v>
      </c>
    </row>
    <row r="572" spans="2:3" x14ac:dyDescent="0.25">
      <c r="B572" s="28">
        <f t="shared" si="21"/>
        <v>6</v>
      </c>
      <c r="C572" s="28">
        <f t="shared" si="20"/>
        <v>57</v>
      </c>
    </row>
    <row r="573" spans="2:3" x14ac:dyDescent="0.25">
      <c r="B573" s="28">
        <f t="shared" si="21"/>
        <v>7</v>
      </c>
      <c r="C573" s="28">
        <f t="shared" si="20"/>
        <v>57</v>
      </c>
    </row>
    <row r="574" spans="2:3" x14ac:dyDescent="0.25">
      <c r="B574" s="28">
        <f t="shared" si="21"/>
        <v>8</v>
      </c>
      <c r="C574" s="28">
        <f t="shared" si="20"/>
        <v>57</v>
      </c>
    </row>
    <row r="575" spans="2:3" x14ac:dyDescent="0.25">
      <c r="B575" s="28">
        <f t="shared" si="21"/>
        <v>9</v>
      </c>
      <c r="C575" s="28">
        <f t="shared" si="20"/>
        <v>57</v>
      </c>
    </row>
    <row r="576" spans="2:3" x14ac:dyDescent="0.25">
      <c r="B576" s="28">
        <f t="shared" si="21"/>
        <v>10</v>
      </c>
      <c r="C576" s="28">
        <f t="shared" si="20"/>
        <v>57</v>
      </c>
    </row>
    <row r="577" spans="2:3" x14ac:dyDescent="0.25">
      <c r="B577" s="28">
        <f t="shared" si="21"/>
        <v>1</v>
      </c>
      <c r="C577" s="28">
        <f t="shared" si="20"/>
        <v>58</v>
      </c>
    </row>
    <row r="578" spans="2:3" x14ac:dyDescent="0.25">
      <c r="B578" s="28">
        <f t="shared" si="21"/>
        <v>2</v>
      </c>
      <c r="C578" s="28">
        <f t="shared" si="20"/>
        <v>58</v>
      </c>
    </row>
    <row r="579" spans="2:3" x14ac:dyDescent="0.25">
      <c r="B579" s="28">
        <f t="shared" si="21"/>
        <v>3</v>
      </c>
      <c r="C579" s="28">
        <f t="shared" si="20"/>
        <v>58</v>
      </c>
    </row>
    <row r="580" spans="2:3" x14ac:dyDescent="0.25">
      <c r="B580" s="28">
        <f t="shared" si="21"/>
        <v>4</v>
      </c>
      <c r="C580" s="28">
        <f t="shared" si="20"/>
        <v>58</v>
      </c>
    </row>
    <row r="581" spans="2:3" x14ac:dyDescent="0.25">
      <c r="B581" s="28">
        <f t="shared" si="21"/>
        <v>5</v>
      </c>
      <c r="C581" s="28">
        <f t="shared" si="20"/>
        <v>58</v>
      </c>
    </row>
    <row r="582" spans="2:3" x14ac:dyDescent="0.25">
      <c r="B582" s="28">
        <f t="shared" si="21"/>
        <v>6</v>
      </c>
      <c r="C582" s="28">
        <f t="shared" si="20"/>
        <v>58</v>
      </c>
    </row>
    <row r="583" spans="2:3" x14ac:dyDescent="0.25">
      <c r="B583" s="28">
        <f t="shared" si="21"/>
        <v>7</v>
      </c>
      <c r="C583" s="28">
        <f t="shared" ref="C583:C646" si="22">ROUNDDOWN(((ROW(C583)-ROW(C$7))/C$5)+1,0)</f>
        <v>58</v>
      </c>
    </row>
    <row r="584" spans="2:3" x14ac:dyDescent="0.25">
      <c r="B584" s="28">
        <f t="shared" ref="B584:B647" si="23">IF(C584&lt; $D$4+1,MOD(((ROW(B584)-ROW(B$7))),$C$5)+1,"")</f>
        <v>8</v>
      </c>
      <c r="C584" s="28">
        <f t="shared" si="22"/>
        <v>58</v>
      </c>
    </row>
    <row r="585" spans="2:3" x14ac:dyDescent="0.25">
      <c r="B585" s="28">
        <f t="shared" si="23"/>
        <v>9</v>
      </c>
      <c r="C585" s="28">
        <f t="shared" si="22"/>
        <v>58</v>
      </c>
    </row>
    <row r="586" spans="2:3" x14ac:dyDescent="0.25">
      <c r="B586" s="28">
        <f t="shared" si="23"/>
        <v>10</v>
      </c>
      <c r="C586" s="28">
        <f t="shared" si="22"/>
        <v>58</v>
      </c>
    </row>
    <row r="587" spans="2:3" x14ac:dyDescent="0.25">
      <c r="B587" s="28">
        <f t="shared" si="23"/>
        <v>1</v>
      </c>
      <c r="C587" s="28">
        <f t="shared" si="22"/>
        <v>59</v>
      </c>
    </row>
    <row r="588" spans="2:3" x14ac:dyDescent="0.25">
      <c r="B588" s="28">
        <f t="shared" si="23"/>
        <v>2</v>
      </c>
      <c r="C588" s="28">
        <f t="shared" si="22"/>
        <v>59</v>
      </c>
    </row>
    <row r="589" spans="2:3" x14ac:dyDescent="0.25">
      <c r="B589" s="28">
        <f t="shared" si="23"/>
        <v>3</v>
      </c>
      <c r="C589" s="28">
        <f t="shared" si="22"/>
        <v>59</v>
      </c>
    </row>
    <row r="590" spans="2:3" x14ac:dyDescent="0.25">
      <c r="B590" s="28">
        <f t="shared" si="23"/>
        <v>4</v>
      </c>
      <c r="C590" s="28">
        <f t="shared" si="22"/>
        <v>59</v>
      </c>
    </row>
    <row r="591" spans="2:3" x14ac:dyDescent="0.25">
      <c r="B591" s="28">
        <f t="shared" si="23"/>
        <v>5</v>
      </c>
      <c r="C591" s="28">
        <f t="shared" si="22"/>
        <v>59</v>
      </c>
    </row>
    <row r="592" spans="2:3" x14ac:dyDescent="0.25">
      <c r="B592" s="28">
        <f t="shared" si="23"/>
        <v>6</v>
      </c>
      <c r="C592" s="28">
        <f t="shared" si="22"/>
        <v>59</v>
      </c>
    </row>
    <row r="593" spans="2:3" x14ac:dyDescent="0.25">
      <c r="B593" s="28">
        <f t="shared" si="23"/>
        <v>7</v>
      </c>
      <c r="C593" s="28">
        <f t="shared" si="22"/>
        <v>59</v>
      </c>
    </row>
    <row r="594" spans="2:3" x14ac:dyDescent="0.25">
      <c r="B594" s="28">
        <f t="shared" si="23"/>
        <v>8</v>
      </c>
      <c r="C594" s="28">
        <f t="shared" si="22"/>
        <v>59</v>
      </c>
    </row>
    <row r="595" spans="2:3" x14ac:dyDescent="0.25">
      <c r="B595" s="28">
        <f t="shared" si="23"/>
        <v>9</v>
      </c>
      <c r="C595" s="28">
        <f t="shared" si="22"/>
        <v>59</v>
      </c>
    </row>
    <row r="596" spans="2:3" x14ac:dyDescent="0.25">
      <c r="B596" s="28">
        <f t="shared" si="23"/>
        <v>10</v>
      </c>
      <c r="C596" s="28">
        <f t="shared" si="22"/>
        <v>59</v>
      </c>
    </row>
    <row r="597" spans="2:3" x14ac:dyDescent="0.25">
      <c r="B597" s="28">
        <f t="shared" si="23"/>
        <v>1</v>
      </c>
      <c r="C597" s="28">
        <f t="shared" si="22"/>
        <v>60</v>
      </c>
    </row>
    <row r="598" spans="2:3" x14ac:dyDescent="0.25">
      <c r="B598" s="28">
        <f t="shared" si="23"/>
        <v>2</v>
      </c>
      <c r="C598" s="28">
        <f t="shared" si="22"/>
        <v>60</v>
      </c>
    </row>
    <row r="599" spans="2:3" x14ac:dyDescent="0.25">
      <c r="B599" s="28">
        <f t="shared" si="23"/>
        <v>3</v>
      </c>
      <c r="C599" s="28">
        <f t="shared" si="22"/>
        <v>60</v>
      </c>
    </row>
    <row r="600" spans="2:3" x14ac:dyDescent="0.25">
      <c r="B600" s="28">
        <f t="shared" si="23"/>
        <v>4</v>
      </c>
      <c r="C600" s="28">
        <f t="shared" si="22"/>
        <v>60</v>
      </c>
    </row>
    <row r="601" spans="2:3" x14ac:dyDescent="0.25">
      <c r="B601" s="28">
        <f t="shared" si="23"/>
        <v>5</v>
      </c>
      <c r="C601" s="28">
        <f t="shared" si="22"/>
        <v>60</v>
      </c>
    </row>
    <row r="602" spans="2:3" x14ac:dyDescent="0.25">
      <c r="B602" s="28">
        <f t="shared" si="23"/>
        <v>6</v>
      </c>
      <c r="C602" s="28">
        <f t="shared" si="22"/>
        <v>60</v>
      </c>
    </row>
    <row r="603" spans="2:3" x14ac:dyDescent="0.25">
      <c r="B603" s="28">
        <f t="shared" si="23"/>
        <v>7</v>
      </c>
      <c r="C603" s="28">
        <f t="shared" si="22"/>
        <v>60</v>
      </c>
    </row>
    <row r="604" spans="2:3" x14ac:dyDescent="0.25">
      <c r="B604" s="28">
        <f t="shared" si="23"/>
        <v>8</v>
      </c>
      <c r="C604" s="28">
        <f t="shared" si="22"/>
        <v>60</v>
      </c>
    </row>
    <row r="605" spans="2:3" x14ac:dyDescent="0.25">
      <c r="B605" s="28">
        <f t="shared" si="23"/>
        <v>9</v>
      </c>
      <c r="C605" s="28">
        <f t="shared" si="22"/>
        <v>60</v>
      </c>
    </row>
    <row r="606" spans="2:3" x14ac:dyDescent="0.25">
      <c r="B606" s="28">
        <f t="shared" si="23"/>
        <v>10</v>
      </c>
      <c r="C606" s="28">
        <f t="shared" si="22"/>
        <v>60</v>
      </c>
    </row>
    <row r="607" spans="2:3" x14ac:dyDescent="0.25">
      <c r="B607" s="28">
        <f t="shared" si="23"/>
        <v>1</v>
      </c>
      <c r="C607" s="28">
        <f t="shared" si="22"/>
        <v>61</v>
      </c>
    </row>
    <row r="608" spans="2:3" x14ac:dyDescent="0.25">
      <c r="B608" s="28">
        <f t="shared" si="23"/>
        <v>2</v>
      </c>
      <c r="C608" s="28">
        <f t="shared" si="22"/>
        <v>61</v>
      </c>
    </row>
    <row r="609" spans="2:3" x14ac:dyDescent="0.25">
      <c r="B609" s="28">
        <f t="shared" si="23"/>
        <v>3</v>
      </c>
      <c r="C609" s="28">
        <f t="shared" si="22"/>
        <v>61</v>
      </c>
    </row>
    <row r="610" spans="2:3" x14ac:dyDescent="0.25">
      <c r="B610" s="28">
        <f t="shared" si="23"/>
        <v>4</v>
      </c>
      <c r="C610" s="28">
        <f t="shared" si="22"/>
        <v>61</v>
      </c>
    </row>
    <row r="611" spans="2:3" x14ac:dyDescent="0.25">
      <c r="B611" s="28">
        <f t="shared" si="23"/>
        <v>5</v>
      </c>
      <c r="C611" s="28">
        <f t="shared" si="22"/>
        <v>61</v>
      </c>
    </row>
    <row r="612" spans="2:3" x14ac:dyDescent="0.25">
      <c r="B612" s="28">
        <f t="shared" si="23"/>
        <v>6</v>
      </c>
      <c r="C612" s="28">
        <f t="shared" si="22"/>
        <v>61</v>
      </c>
    </row>
    <row r="613" spans="2:3" x14ac:dyDescent="0.25">
      <c r="B613" s="28">
        <f t="shared" si="23"/>
        <v>7</v>
      </c>
      <c r="C613" s="28">
        <f t="shared" si="22"/>
        <v>61</v>
      </c>
    </row>
    <row r="614" spans="2:3" x14ac:dyDescent="0.25">
      <c r="B614" s="28">
        <f t="shared" si="23"/>
        <v>8</v>
      </c>
      <c r="C614" s="28">
        <f t="shared" si="22"/>
        <v>61</v>
      </c>
    </row>
    <row r="615" spans="2:3" x14ac:dyDescent="0.25">
      <c r="B615" s="28">
        <f t="shared" si="23"/>
        <v>9</v>
      </c>
      <c r="C615" s="28">
        <f t="shared" si="22"/>
        <v>61</v>
      </c>
    </row>
    <row r="616" spans="2:3" x14ac:dyDescent="0.25">
      <c r="B616" s="28">
        <f t="shared" si="23"/>
        <v>10</v>
      </c>
      <c r="C616" s="28">
        <f t="shared" si="22"/>
        <v>61</v>
      </c>
    </row>
    <row r="617" spans="2:3" x14ac:dyDescent="0.25">
      <c r="B617" s="28">
        <f t="shared" si="23"/>
        <v>1</v>
      </c>
      <c r="C617" s="28">
        <f t="shared" si="22"/>
        <v>62</v>
      </c>
    </row>
    <row r="618" spans="2:3" x14ac:dyDescent="0.25">
      <c r="B618" s="28">
        <f t="shared" si="23"/>
        <v>2</v>
      </c>
      <c r="C618" s="28">
        <f t="shared" si="22"/>
        <v>62</v>
      </c>
    </row>
    <row r="619" spans="2:3" x14ac:dyDescent="0.25">
      <c r="B619" s="28">
        <f t="shared" si="23"/>
        <v>3</v>
      </c>
      <c r="C619" s="28">
        <f t="shared" si="22"/>
        <v>62</v>
      </c>
    </row>
    <row r="620" spans="2:3" x14ac:dyDescent="0.25">
      <c r="B620" s="28">
        <f t="shared" si="23"/>
        <v>4</v>
      </c>
      <c r="C620" s="28">
        <f t="shared" si="22"/>
        <v>62</v>
      </c>
    </row>
    <row r="621" spans="2:3" x14ac:dyDescent="0.25">
      <c r="B621" s="28">
        <f t="shared" si="23"/>
        <v>5</v>
      </c>
      <c r="C621" s="28">
        <f t="shared" si="22"/>
        <v>62</v>
      </c>
    </row>
    <row r="622" spans="2:3" x14ac:dyDescent="0.25">
      <c r="B622" s="28">
        <f t="shared" si="23"/>
        <v>6</v>
      </c>
      <c r="C622" s="28">
        <f t="shared" si="22"/>
        <v>62</v>
      </c>
    </row>
    <row r="623" spans="2:3" x14ac:dyDescent="0.25">
      <c r="B623" s="28">
        <f t="shared" si="23"/>
        <v>7</v>
      </c>
      <c r="C623" s="28">
        <f t="shared" si="22"/>
        <v>62</v>
      </c>
    </row>
    <row r="624" spans="2:3" x14ac:dyDescent="0.25">
      <c r="B624" s="28">
        <f t="shared" si="23"/>
        <v>8</v>
      </c>
      <c r="C624" s="28">
        <f t="shared" si="22"/>
        <v>62</v>
      </c>
    </row>
    <row r="625" spans="2:3" x14ac:dyDescent="0.25">
      <c r="B625" s="28">
        <f t="shared" si="23"/>
        <v>9</v>
      </c>
      <c r="C625" s="28">
        <f t="shared" si="22"/>
        <v>62</v>
      </c>
    </row>
    <row r="626" spans="2:3" x14ac:dyDescent="0.25">
      <c r="B626" s="28">
        <f t="shared" si="23"/>
        <v>10</v>
      </c>
      <c r="C626" s="28">
        <f t="shared" si="22"/>
        <v>62</v>
      </c>
    </row>
    <row r="627" spans="2:3" x14ac:dyDescent="0.25">
      <c r="B627" s="28">
        <f t="shared" si="23"/>
        <v>1</v>
      </c>
      <c r="C627" s="28">
        <f t="shared" si="22"/>
        <v>63</v>
      </c>
    </row>
    <row r="628" spans="2:3" x14ac:dyDescent="0.25">
      <c r="B628" s="28">
        <f t="shared" si="23"/>
        <v>2</v>
      </c>
      <c r="C628" s="28">
        <f t="shared" si="22"/>
        <v>63</v>
      </c>
    </row>
    <row r="629" spans="2:3" x14ac:dyDescent="0.25">
      <c r="B629" s="28">
        <f t="shared" si="23"/>
        <v>3</v>
      </c>
      <c r="C629" s="28">
        <f t="shared" si="22"/>
        <v>63</v>
      </c>
    </row>
    <row r="630" spans="2:3" x14ac:dyDescent="0.25">
      <c r="B630" s="28">
        <f t="shared" si="23"/>
        <v>4</v>
      </c>
      <c r="C630" s="28">
        <f t="shared" si="22"/>
        <v>63</v>
      </c>
    </row>
    <row r="631" spans="2:3" x14ac:dyDescent="0.25">
      <c r="B631" s="28">
        <f t="shared" si="23"/>
        <v>5</v>
      </c>
      <c r="C631" s="28">
        <f t="shared" si="22"/>
        <v>63</v>
      </c>
    </row>
    <row r="632" spans="2:3" x14ac:dyDescent="0.25">
      <c r="B632" s="28">
        <f t="shared" si="23"/>
        <v>6</v>
      </c>
      <c r="C632" s="28">
        <f t="shared" si="22"/>
        <v>63</v>
      </c>
    </row>
    <row r="633" spans="2:3" x14ac:dyDescent="0.25">
      <c r="B633" s="28">
        <f t="shared" si="23"/>
        <v>7</v>
      </c>
      <c r="C633" s="28">
        <f t="shared" si="22"/>
        <v>63</v>
      </c>
    </row>
    <row r="634" spans="2:3" x14ac:dyDescent="0.25">
      <c r="B634" s="28">
        <f t="shared" si="23"/>
        <v>8</v>
      </c>
      <c r="C634" s="28">
        <f t="shared" si="22"/>
        <v>63</v>
      </c>
    </row>
    <row r="635" spans="2:3" x14ac:dyDescent="0.25">
      <c r="B635" s="28">
        <f t="shared" si="23"/>
        <v>9</v>
      </c>
      <c r="C635" s="28">
        <f t="shared" si="22"/>
        <v>63</v>
      </c>
    </row>
    <row r="636" spans="2:3" x14ac:dyDescent="0.25">
      <c r="B636" s="28">
        <f t="shared" si="23"/>
        <v>10</v>
      </c>
      <c r="C636" s="28">
        <f t="shared" si="22"/>
        <v>63</v>
      </c>
    </row>
    <row r="637" spans="2:3" x14ac:dyDescent="0.25">
      <c r="B637" s="28">
        <f t="shared" si="23"/>
        <v>1</v>
      </c>
      <c r="C637" s="28">
        <f t="shared" si="22"/>
        <v>64</v>
      </c>
    </row>
    <row r="638" spans="2:3" x14ac:dyDescent="0.25">
      <c r="B638" s="28">
        <f t="shared" si="23"/>
        <v>2</v>
      </c>
      <c r="C638" s="28">
        <f t="shared" si="22"/>
        <v>64</v>
      </c>
    </row>
    <row r="639" spans="2:3" x14ac:dyDescent="0.25">
      <c r="B639" s="28">
        <f t="shared" si="23"/>
        <v>3</v>
      </c>
      <c r="C639" s="28">
        <f t="shared" si="22"/>
        <v>64</v>
      </c>
    </row>
    <row r="640" spans="2:3" x14ac:dyDescent="0.25">
      <c r="B640" s="28">
        <f t="shared" si="23"/>
        <v>4</v>
      </c>
      <c r="C640" s="28">
        <f t="shared" si="22"/>
        <v>64</v>
      </c>
    </row>
    <row r="641" spans="2:3" x14ac:dyDescent="0.25">
      <c r="B641" s="28">
        <f t="shared" si="23"/>
        <v>5</v>
      </c>
      <c r="C641" s="28">
        <f t="shared" si="22"/>
        <v>64</v>
      </c>
    </row>
    <row r="642" spans="2:3" x14ac:dyDescent="0.25">
      <c r="B642" s="28">
        <f t="shared" si="23"/>
        <v>6</v>
      </c>
      <c r="C642" s="28">
        <f t="shared" si="22"/>
        <v>64</v>
      </c>
    </row>
    <row r="643" spans="2:3" x14ac:dyDescent="0.25">
      <c r="B643" s="28">
        <f t="shared" si="23"/>
        <v>7</v>
      </c>
      <c r="C643" s="28">
        <f t="shared" si="22"/>
        <v>64</v>
      </c>
    </row>
    <row r="644" spans="2:3" x14ac:dyDescent="0.25">
      <c r="B644" s="28">
        <f t="shared" si="23"/>
        <v>8</v>
      </c>
      <c r="C644" s="28">
        <f t="shared" si="22"/>
        <v>64</v>
      </c>
    </row>
    <row r="645" spans="2:3" x14ac:dyDescent="0.25">
      <c r="B645" s="28">
        <f t="shared" si="23"/>
        <v>9</v>
      </c>
      <c r="C645" s="28">
        <f t="shared" si="22"/>
        <v>64</v>
      </c>
    </row>
    <row r="646" spans="2:3" x14ac:dyDescent="0.25">
      <c r="B646" s="28">
        <f t="shared" si="23"/>
        <v>10</v>
      </c>
      <c r="C646" s="28">
        <f t="shared" si="22"/>
        <v>64</v>
      </c>
    </row>
    <row r="647" spans="2:3" x14ac:dyDescent="0.25">
      <c r="B647" s="28">
        <f t="shared" si="23"/>
        <v>1</v>
      </c>
      <c r="C647" s="28">
        <f t="shared" ref="C647:C710" si="24">ROUNDDOWN(((ROW(C647)-ROW(C$7))/C$5)+1,0)</f>
        <v>65</v>
      </c>
    </row>
    <row r="648" spans="2:3" x14ac:dyDescent="0.25">
      <c r="B648" s="28">
        <f t="shared" ref="B648:B711" si="25">IF(C648&lt; $D$4+1,MOD(((ROW(B648)-ROW(B$7))),$C$5)+1,"")</f>
        <v>2</v>
      </c>
      <c r="C648" s="28">
        <f t="shared" si="24"/>
        <v>65</v>
      </c>
    </row>
    <row r="649" spans="2:3" x14ac:dyDescent="0.25">
      <c r="B649" s="28">
        <f t="shared" si="25"/>
        <v>3</v>
      </c>
      <c r="C649" s="28">
        <f t="shared" si="24"/>
        <v>65</v>
      </c>
    </row>
    <row r="650" spans="2:3" x14ac:dyDescent="0.25">
      <c r="B650" s="28">
        <f t="shared" si="25"/>
        <v>4</v>
      </c>
      <c r="C650" s="28">
        <f t="shared" si="24"/>
        <v>65</v>
      </c>
    </row>
    <row r="651" spans="2:3" x14ac:dyDescent="0.25">
      <c r="B651" s="28">
        <f t="shared" si="25"/>
        <v>5</v>
      </c>
      <c r="C651" s="28">
        <f t="shared" si="24"/>
        <v>65</v>
      </c>
    </row>
    <row r="652" spans="2:3" x14ac:dyDescent="0.25">
      <c r="B652" s="28">
        <f t="shared" si="25"/>
        <v>6</v>
      </c>
      <c r="C652" s="28">
        <f t="shared" si="24"/>
        <v>65</v>
      </c>
    </row>
    <row r="653" spans="2:3" x14ac:dyDescent="0.25">
      <c r="B653" s="28">
        <f t="shared" si="25"/>
        <v>7</v>
      </c>
      <c r="C653" s="28">
        <f t="shared" si="24"/>
        <v>65</v>
      </c>
    </row>
    <row r="654" spans="2:3" x14ac:dyDescent="0.25">
      <c r="B654" s="28">
        <f t="shared" si="25"/>
        <v>8</v>
      </c>
      <c r="C654" s="28">
        <f t="shared" si="24"/>
        <v>65</v>
      </c>
    </row>
    <row r="655" spans="2:3" x14ac:dyDescent="0.25">
      <c r="B655" s="28">
        <f t="shared" si="25"/>
        <v>9</v>
      </c>
      <c r="C655" s="28">
        <f t="shared" si="24"/>
        <v>65</v>
      </c>
    </row>
    <row r="656" spans="2:3" x14ac:dyDescent="0.25">
      <c r="B656" s="28">
        <f t="shared" si="25"/>
        <v>10</v>
      </c>
      <c r="C656" s="28">
        <f t="shared" si="24"/>
        <v>65</v>
      </c>
    </row>
    <row r="657" spans="2:3" x14ac:dyDescent="0.25">
      <c r="B657" s="28">
        <f t="shared" si="25"/>
        <v>1</v>
      </c>
      <c r="C657" s="28">
        <f t="shared" si="24"/>
        <v>66</v>
      </c>
    </row>
    <row r="658" spans="2:3" x14ac:dyDescent="0.25">
      <c r="B658" s="28">
        <f t="shared" si="25"/>
        <v>2</v>
      </c>
      <c r="C658" s="28">
        <f t="shared" si="24"/>
        <v>66</v>
      </c>
    </row>
    <row r="659" spans="2:3" x14ac:dyDescent="0.25">
      <c r="B659" s="28">
        <f t="shared" si="25"/>
        <v>3</v>
      </c>
      <c r="C659" s="28">
        <f t="shared" si="24"/>
        <v>66</v>
      </c>
    </row>
    <row r="660" spans="2:3" x14ac:dyDescent="0.25">
      <c r="B660" s="28">
        <f t="shared" si="25"/>
        <v>4</v>
      </c>
      <c r="C660" s="28">
        <f t="shared" si="24"/>
        <v>66</v>
      </c>
    </row>
    <row r="661" spans="2:3" x14ac:dyDescent="0.25">
      <c r="B661" s="28">
        <f t="shared" si="25"/>
        <v>5</v>
      </c>
      <c r="C661" s="28">
        <f t="shared" si="24"/>
        <v>66</v>
      </c>
    </row>
    <row r="662" spans="2:3" x14ac:dyDescent="0.25">
      <c r="B662" s="28">
        <f t="shared" si="25"/>
        <v>6</v>
      </c>
      <c r="C662" s="28">
        <f t="shared" si="24"/>
        <v>66</v>
      </c>
    </row>
    <row r="663" spans="2:3" x14ac:dyDescent="0.25">
      <c r="B663" s="28">
        <f t="shared" si="25"/>
        <v>7</v>
      </c>
      <c r="C663" s="28">
        <f t="shared" si="24"/>
        <v>66</v>
      </c>
    </row>
    <row r="664" spans="2:3" x14ac:dyDescent="0.25">
      <c r="B664" s="28">
        <f t="shared" si="25"/>
        <v>8</v>
      </c>
      <c r="C664" s="28">
        <f t="shared" si="24"/>
        <v>66</v>
      </c>
    </row>
    <row r="665" spans="2:3" x14ac:dyDescent="0.25">
      <c r="B665" s="28">
        <f t="shared" si="25"/>
        <v>9</v>
      </c>
      <c r="C665" s="28">
        <f t="shared" si="24"/>
        <v>66</v>
      </c>
    </row>
    <row r="666" spans="2:3" x14ac:dyDescent="0.25">
      <c r="B666" s="28">
        <f t="shared" si="25"/>
        <v>10</v>
      </c>
      <c r="C666" s="28">
        <f t="shared" si="24"/>
        <v>66</v>
      </c>
    </row>
    <row r="667" spans="2:3" x14ac:dyDescent="0.25">
      <c r="B667" s="28">
        <f t="shared" si="25"/>
        <v>1</v>
      </c>
      <c r="C667" s="28">
        <f t="shared" si="24"/>
        <v>67</v>
      </c>
    </row>
    <row r="668" spans="2:3" x14ac:dyDescent="0.25">
      <c r="B668" s="28">
        <f t="shared" si="25"/>
        <v>2</v>
      </c>
      <c r="C668" s="28">
        <f t="shared" si="24"/>
        <v>67</v>
      </c>
    </row>
    <row r="669" spans="2:3" x14ac:dyDescent="0.25">
      <c r="B669" s="28">
        <f t="shared" si="25"/>
        <v>3</v>
      </c>
      <c r="C669" s="28">
        <f t="shared" si="24"/>
        <v>67</v>
      </c>
    </row>
    <row r="670" spans="2:3" x14ac:dyDescent="0.25">
      <c r="B670" s="28">
        <f t="shared" si="25"/>
        <v>4</v>
      </c>
      <c r="C670" s="28">
        <f t="shared" si="24"/>
        <v>67</v>
      </c>
    </row>
    <row r="671" spans="2:3" x14ac:dyDescent="0.25">
      <c r="B671" s="28">
        <f t="shared" si="25"/>
        <v>5</v>
      </c>
      <c r="C671" s="28">
        <f t="shared" si="24"/>
        <v>67</v>
      </c>
    </row>
    <row r="672" spans="2:3" x14ac:dyDescent="0.25">
      <c r="B672" s="28">
        <f t="shared" si="25"/>
        <v>6</v>
      </c>
      <c r="C672" s="28">
        <f t="shared" si="24"/>
        <v>67</v>
      </c>
    </row>
    <row r="673" spans="2:3" x14ac:dyDescent="0.25">
      <c r="B673" s="28">
        <f t="shared" si="25"/>
        <v>7</v>
      </c>
      <c r="C673" s="28">
        <f t="shared" si="24"/>
        <v>67</v>
      </c>
    </row>
    <row r="674" spans="2:3" x14ac:dyDescent="0.25">
      <c r="B674" s="28">
        <f t="shared" si="25"/>
        <v>8</v>
      </c>
      <c r="C674" s="28">
        <f t="shared" si="24"/>
        <v>67</v>
      </c>
    </row>
    <row r="675" spans="2:3" x14ac:dyDescent="0.25">
      <c r="B675" s="28">
        <f t="shared" si="25"/>
        <v>9</v>
      </c>
      <c r="C675" s="28">
        <f t="shared" si="24"/>
        <v>67</v>
      </c>
    </row>
    <row r="676" spans="2:3" x14ac:dyDescent="0.25">
      <c r="B676" s="28">
        <f t="shared" si="25"/>
        <v>10</v>
      </c>
      <c r="C676" s="28">
        <f t="shared" si="24"/>
        <v>67</v>
      </c>
    </row>
    <row r="677" spans="2:3" x14ac:dyDescent="0.25">
      <c r="B677" s="28">
        <f t="shared" si="25"/>
        <v>1</v>
      </c>
      <c r="C677" s="28">
        <f t="shared" si="24"/>
        <v>68</v>
      </c>
    </row>
    <row r="678" spans="2:3" x14ac:dyDescent="0.25">
      <c r="B678" s="28">
        <f t="shared" si="25"/>
        <v>2</v>
      </c>
      <c r="C678" s="28">
        <f t="shared" si="24"/>
        <v>68</v>
      </c>
    </row>
    <row r="679" spans="2:3" x14ac:dyDescent="0.25">
      <c r="B679" s="28">
        <f t="shared" si="25"/>
        <v>3</v>
      </c>
      <c r="C679" s="28">
        <f t="shared" si="24"/>
        <v>68</v>
      </c>
    </row>
    <row r="680" spans="2:3" x14ac:dyDescent="0.25">
      <c r="B680" s="28">
        <f t="shared" si="25"/>
        <v>4</v>
      </c>
      <c r="C680" s="28">
        <f t="shared" si="24"/>
        <v>68</v>
      </c>
    </row>
    <row r="681" spans="2:3" x14ac:dyDescent="0.25">
      <c r="B681" s="28">
        <f t="shared" si="25"/>
        <v>5</v>
      </c>
      <c r="C681" s="28">
        <f t="shared" si="24"/>
        <v>68</v>
      </c>
    </row>
    <row r="682" spans="2:3" x14ac:dyDescent="0.25">
      <c r="B682" s="28">
        <f t="shared" si="25"/>
        <v>6</v>
      </c>
      <c r="C682" s="28">
        <f t="shared" si="24"/>
        <v>68</v>
      </c>
    </row>
    <row r="683" spans="2:3" x14ac:dyDescent="0.25">
      <c r="B683" s="28">
        <f t="shared" si="25"/>
        <v>7</v>
      </c>
      <c r="C683" s="28">
        <f t="shared" si="24"/>
        <v>68</v>
      </c>
    </row>
    <row r="684" spans="2:3" x14ac:dyDescent="0.25">
      <c r="B684" s="28">
        <f t="shared" si="25"/>
        <v>8</v>
      </c>
      <c r="C684" s="28">
        <f t="shared" si="24"/>
        <v>68</v>
      </c>
    </row>
    <row r="685" spans="2:3" x14ac:dyDescent="0.25">
      <c r="B685" s="28">
        <f t="shared" si="25"/>
        <v>9</v>
      </c>
      <c r="C685" s="28">
        <f t="shared" si="24"/>
        <v>68</v>
      </c>
    </row>
    <row r="686" spans="2:3" x14ac:dyDescent="0.25">
      <c r="B686" s="28">
        <f t="shared" si="25"/>
        <v>10</v>
      </c>
      <c r="C686" s="28">
        <f t="shared" si="24"/>
        <v>68</v>
      </c>
    </row>
    <row r="687" spans="2:3" x14ac:dyDescent="0.25">
      <c r="B687" s="28">
        <f t="shared" si="25"/>
        <v>1</v>
      </c>
      <c r="C687" s="28">
        <f t="shared" si="24"/>
        <v>69</v>
      </c>
    </row>
    <row r="688" spans="2:3" x14ac:dyDescent="0.25">
      <c r="B688" s="28">
        <f t="shared" si="25"/>
        <v>2</v>
      </c>
      <c r="C688" s="28">
        <f t="shared" si="24"/>
        <v>69</v>
      </c>
    </row>
    <row r="689" spans="2:3" x14ac:dyDescent="0.25">
      <c r="B689" s="28">
        <f t="shared" si="25"/>
        <v>3</v>
      </c>
      <c r="C689" s="28">
        <f t="shared" si="24"/>
        <v>69</v>
      </c>
    </row>
    <row r="690" spans="2:3" x14ac:dyDescent="0.25">
      <c r="B690" s="28">
        <f t="shared" si="25"/>
        <v>4</v>
      </c>
      <c r="C690" s="28">
        <f t="shared" si="24"/>
        <v>69</v>
      </c>
    </row>
    <row r="691" spans="2:3" x14ac:dyDescent="0.25">
      <c r="B691" s="28">
        <f t="shared" si="25"/>
        <v>5</v>
      </c>
      <c r="C691" s="28">
        <f t="shared" si="24"/>
        <v>69</v>
      </c>
    </row>
    <row r="692" spans="2:3" x14ac:dyDescent="0.25">
      <c r="B692" s="28">
        <f t="shared" si="25"/>
        <v>6</v>
      </c>
      <c r="C692" s="28">
        <f t="shared" si="24"/>
        <v>69</v>
      </c>
    </row>
    <row r="693" spans="2:3" x14ac:dyDescent="0.25">
      <c r="B693" s="28">
        <f t="shared" si="25"/>
        <v>7</v>
      </c>
      <c r="C693" s="28">
        <f t="shared" si="24"/>
        <v>69</v>
      </c>
    </row>
    <row r="694" spans="2:3" x14ac:dyDescent="0.25">
      <c r="B694" s="28">
        <f t="shared" si="25"/>
        <v>8</v>
      </c>
      <c r="C694" s="28">
        <f t="shared" si="24"/>
        <v>69</v>
      </c>
    </row>
    <row r="695" spans="2:3" x14ac:dyDescent="0.25">
      <c r="B695" s="28">
        <f t="shared" si="25"/>
        <v>9</v>
      </c>
      <c r="C695" s="28">
        <f t="shared" si="24"/>
        <v>69</v>
      </c>
    </row>
    <row r="696" spans="2:3" x14ac:dyDescent="0.25">
      <c r="B696" s="28">
        <f t="shared" si="25"/>
        <v>10</v>
      </c>
      <c r="C696" s="28">
        <f t="shared" si="24"/>
        <v>69</v>
      </c>
    </row>
    <row r="697" spans="2:3" x14ac:dyDescent="0.25">
      <c r="B697" s="28">
        <f t="shared" si="25"/>
        <v>1</v>
      </c>
      <c r="C697" s="28">
        <f t="shared" si="24"/>
        <v>70</v>
      </c>
    </row>
    <row r="698" spans="2:3" x14ac:dyDescent="0.25">
      <c r="B698" s="28">
        <f t="shared" si="25"/>
        <v>2</v>
      </c>
      <c r="C698" s="28">
        <f t="shared" si="24"/>
        <v>70</v>
      </c>
    </row>
    <row r="699" spans="2:3" x14ac:dyDescent="0.25">
      <c r="B699" s="28">
        <f t="shared" si="25"/>
        <v>3</v>
      </c>
      <c r="C699" s="28">
        <f t="shared" si="24"/>
        <v>70</v>
      </c>
    </row>
    <row r="700" spans="2:3" x14ac:dyDescent="0.25">
      <c r="B700" s="28">
        <f t="shared" si="25"/>
        <v>4</v>
      </c>
      <c r="C700" s="28">
        <f t="shared" si="24"/>
        <v>70</v>
      </c>
    </row>
    <row r="701" spans="2:3" x14ac:dyDescent="0.25">
      <c r="B701" s="28">
        <f t="shared" si="25"/>
        <v>5</v>
      </c>
      <c r="C701" s="28">
        <f t="shared" si="24"/>
        <v>70</v>
      </c>
    </row>
    <row r="702" spans="2:3" x14ac:dyDescent="0.25">
      <c r="B702" s="28">
        <f t="shared" si="25"/>
        <v>6</v>
      </c>
      <c r="C702" s="28">
        <f t="shared" si="24"/>
        <v>70</v>
      </c>
    </row>
    <row r="703" spans="2:3" x14ac:dyDescent="0.25">
      <c r="B703" s="28">
        <f t="shared" si="25"/>
        <v>7</v>
      </c>
      <c r="C703" s="28">
        <f t="shared" si="24"/>
        <v>70</v>
      </c>
    </row>
    <row r="704" spans="2:3" x14ac:dyDescent="0.25">
      <c r="B704" s="28">
        <f t="shared" si="25"/>
        <v>8</v>
      </c>
      <c r="C704" s="28">
        <f t="shared" si="24"/>
        <v>70</v>
      </c>
    </row>
    <row r="705" spans="2:3" x14ac:dyDescent="0.25">
      <c r="B705" s="28">
        <f t="shared" si="25"/>
        <v>9</v>
      </c>
      <c r="C705" s="28">
        <f t="shared" si="24"/>
        <v>70</v>
      </c>
    </row>
    <row r="706" spans="2:3" x14ac:dyDescent="0.25">
      <c r="B706" s="28">
        <f t="shared" si="25"/>
        <v>10</v>
      </c>
      <c r="C706" s="28">
        <f t="shared" si="24"/>
        <v>70</v>
      </c>
    </row>
    <row r="707" spans="2:3" x14ac:dyDescent="0.25">
      <c r="B707" s="28">
        <f t="shared" si="25"/>
        <v>1</v>
      </c>
      <c r="C707" s="28">
        <f t="shared" si="24"/>
        <v>71</v>
      </c>
    </row>
    <row r="708" spans="2:3" x14ac:dyDescent="0.25">
      <c r="B708" s="28">
        <f t="shared" si="25"/>
        <v>2</v>
      </c>
      <c r="C708" s="28">
        <f t="shared" si="24"/>
        <v>71</v>
      </c>
    </row>
    <row r="709" spans="2:3" x14ac:dyDescent="0.25">
      <c r="B709" s="28">
        <f t="shared" si="25"/>
        <v>3</v>
      </c>
      <c r="C709" s="28">
        <f t="shared" si="24"/>
        <v>71</v>
      </c>
    </row>
    <row r="710" spans="2:3" x14ac:dyDescent="0.25">
      <c r="B710" s="28">
        <f t="shared" si="25"/>
        <v>4</v>
      </c>
      <c r="C710" s="28">
        <f t="shared" si="24"/>
        <v>71</v>
      </c>
    </row>
    <row r="711" spans="2:3" x14ac:dyDescent="0.25">
      <c r="B711" s="28">
        <f t="shared" si="25"/>
        <v>5</v>
      </c>
      <c r="C711" s="28">
        <f t="shared" ref="C711:C774" si="26">ROUNDDOWN(((ROW(C711)-ROW(C$7))/C$5)+1,0)</f>
        <v>71</v>
      </c>
    </row>
    <row r="712" spans="2:3" x14ac:dyDescent="0.25">
      <c r="B712" s="28">
        <f t="shared" ref="B712:B775" si="27">IF(C712&lt; $D$4+1,MOD(((ROW(B712)-ROW(B$7))),$C$5)+1,"")</f>
        <v>6</v>
      </c>
      <c r="C712" s="28">
        <f t="shared" si="26"/>
        <v>71</v>
      </c>
    </row>
    <row r="713" spans="2:3" x14ac:dyDescent="0.25">
      <c r="B713" s="28">
        <f t="shared" si="27"/>
        <v>7</v>
      </c>
      <c r="C713" s="28">
        <f t="shared" si="26"/>
        <v>71</v>
      </c>
    </row>
    <row r="714" spans="2:3" x14ac:dyDescent="0.25">
      <c r="B714" s="28">
        <f t="shared" si="27"/>
        <v>8</v>
      </c>
      <c r="C714" s="28">
        <f t="shared" si="26"/>
        <v>71</v>
      </c>
    </row>
    <row r="715" spans="2:3" x14ac:dyDescent="0.25">
      <c r="B715" s="28">
        <f t="shared" si="27"/>
        <v>9</v>
      </c>
      <c r="C715" s="28">
        <f t="shared" si="26"/>
        <v>71</v>
      </c>
    </row>
    <row r="716" spans="2:3" x14ac:dyDescent="0.25">
      <c r="B716" s="28">
        <f t="shared" si="27"/>
        <v>10</v>
      </c>
      <c r="C716" s="28">
        <f t="shared" si="26"/>
        <v>71</v>
      </c>
    </row>
    <row r="717" spans="2:3" x14ac:dyDescent="0.25">
      <c r="B717" s="28">
        <f t="shared" si="27"/>
        <v>1</v>
      </c>
      <c r="C717" s="28">
        <f t="shared" si="26"/>
        <v>72</v>
      </c>
    </row>
    <row r="718" spans="2:3" x14ac:dyDescent="0.25">
      <c r="B718" s="28">
        <f t="shared" si="27"/>
        <v>2</v>
      </c>
      <c r="C718" s="28">
        <f t="shared" si="26"/>
        <v>72</v>
      </c>
    </row>
    <row r="719" spans="2:3" x14ac:dyDescent="0.25">
      <c r="B719" s="28">
        <f t="shared" si="27"/>
        <v>3</v>
      </c>
      <c r="C719" s="28">
        <f t="shared" si="26"/>
        <v>72</v>
      </c>
    </row>
    <row r="720" spans="2:3" x14ac:dyDescent="0.25">
      <c r="B720" s="28">
        <f t="shared" si="27"/>
        <v>4</v>
      </c>
      <c r="C720" s="28">
        <f t="shared" si="26"/>
        <v>72</v>
      </c>
    </row>
    <row r="721" spans="2:3" x14ac:dyDescent="0.25">
      <c r="B721" s="28">
        <f t="shared" si="27"/>
        <v>5</v>
      </c>
      <c r="C721" s="28">
        <f t="shared" si="26"/>
        <v>72</v>
      </c>
    </row>
    <row r="722" spans="2:3" x14ac:dyDescent="0.25">
      <c r="B722" s="28">
        <f t="shared" si="27"/>
        <v>6</v>
      </c>
      <c r="C722" s="28">
        <f t="shared" si="26"/>
        <v>72</v>
      </c>
    </row>
    <row r="723" spans="2:3" x14ac:dyDescent="0.25">
      <c r="B723" s="28">
        <f t="shared" si="27"/>
        <v>7</v>
      </c>
      <c r="C723" s="28">
        <f t="shared" si="26"/>
        <v>72</v>
      </c>
    </row>
    <row r="724" spans="2:3" x14ac:dyDescent="0.25">
      <c r="B724" s="28">
        <f t="shared" si="27"/>
        <v>8</v>
      </c>
      <c r="C724" s="28">
        <f t="shared" si="26"/>
        <v>72</v>
      </c>
    </row>
    <row r="725" spans="2:3" x14ac:dyDescent="0.25">
      <c r="B725" s="28">
        <f t="shared" si="27"/>
        <v>9</v>
      </c>
      <c r="C725" s="28">
        <f t="shared" si="26"/>
        <v>72</v>
      </c>
    </row>
    <row r="726" spans="2:3" x14ac:dyDescent="0.25">
      <c r="B726" s="28">
        <f t="shared" si="27"/>
        <v>10</v>
      </c>
      <c r="C726" s="28">
        <f t="shared" si="26"/>
        <v>72</v>
      </c>
    </row>
    <row r="727" spans="2:3" x14ac:dyDescent="0.25">
      <c r="B727" s="28">
        <f t="shared" si="27"/>
        <v>1</v>
      </c>
      <c r="C727" s="28">
        <f t="shared" si="26"/>
        <v>73</v>
      </c>
    </row>
    <row r="728" spans="2:3" x14ac:dyDescent="0.25">
      <c r="B728" s="28">
        <f t="shared" si="27"/>
        <v>2</v>
      </c>
      <c r="C728" s="28">
        <f t="shared" si="26"/>
        <v>73</v>
      </c>
    </row>
    <row r="729" spans="2:3" x14ac:dyDescent="0.25">
      <c r="B729" s="28">
        <f t="shared" si="27"/>
        <v>3</v>
      </c>
      <c r="C729" s="28">
        <f t="shared" si="26"/>
        <v>73</v>
      </c>
    </row>
    <row r="730" spans="2:3" x14ac:dyDescent="0.25">
      <c r="B730" s="28">
        <f t="shared" si="27"/>
        <v>4</v>
      </c>
      <c r="C730" s="28">
        <f t="shared" si="26"/>
        <v>73</v>
      </c>
    </row>
    <row r="731" spans="2:3" x14ac:dyDescent="0.25">
      <c r="B731" s="28">
        <f t="shared" si="27"/>
        <v>5</v>
      </c>
      <c r="C731" s="28">
        <f t="shared" si="26"/>
        <v>73</v>
      </c>
    </row>
    <row r="732" spans="2:3" x14ac:dyDescent="0.25">
      <c r="B732" s="28">
        <f t="shared" si="27"/>
        <v>6</v>
      </c>
      <c r="C732" s="28">
        <f t="shared" si="26"/>
        <v>73</v>
      </c>
    </row>
    <row r="733" spans="2:3" x14ac:dyDescent="0.25">
      <c r="B733" s="28">
        <f t="shared" si="27"/>
        <v>7</v>
      </c>
      <c r="C733" s="28">
        <f t="shared" si="26"/>
        <v>73</v>
      </c>
    </row>
    <row r="734" spans="2:3" x14ac:dyDescent="0.25">
      <c r="B734" s="28">
        <f t="shared" si="27"/>
        <v>8</v>
      </c>
      <c r="C734" s="28">
        <f t="shared" si="26"/>
        <v>73</v>
      </c>
    </row>
    <row r="735" spans="2:3" x14ac:dyDescent="0.25">
      <c r="B735" s="28">
        <f t="shared" si="27"/>
        <v>9</v>
      </c>
      <c r="C735" s="28">
        <f t="shared" si="26"/>
        <v>73</v>
      </c>
    </row>
    <row r="736" spans="2:3" x14ac:dyDescent="0.25">
      <c r="B736" s="28">
        <f t="shared" si="27"/>
        <v>10</v>
      </c>
      <c r="C736" s="28">
        <f t="shared" si="26"/>
        <v>73</v>
      </c>
    </row>
    <row r="737" spans="2:3" x14ac:dyDescent="0.25">
      <c r="B737" s="28">
        <f t="shared" si="27"/>
        <v>1</v>
      </c>
      <c r="C737" s="28">
        <f t="shared" si="26"/>
        <v>74</v>
      </c>
    </row>
    <row r="738" spans="2:3" x14ac:dyDescent="0.25">
      <c r="B738" s="28">
        <f t="shared" si="27"/>
        <v>2</v>
      </c>
      <c r="C738" s="28">
        <f t="shared" si="26"/>
        <v>74</v>
      </c>
    </row>
    <row r="739" spans="2:3" x14ac:dyDescent="0.25">
      <c r="B739" s="28">
        <f t="shared" si="27"/>
        <v>3</v>
      </c>
      <c r="C739" s="28">
        <f t="shared" si="26"/>
        <v>74</v>
      </c>
    </row>
    <row r="740" spans="2:3" x14ac:dyDescent="0.25">
      <c r="B740" s="28">
        <f t="shared" si="27"/>
        <v>4</v>
      </c>
      <c r="C740" s="28">
        <f t="shared" si="26"/>
        <v>74</v>
      </c>
    </row>
    <row r="741" spans="2:3" x14ac:dyDescent="0.25">
      <c r="B741" s="28">
        <f t="shared" si="27"/>
        <v>5</v>
      </c>
      <c r="C741" s="28">
        <f t="shared" si="26"/>
        <v>74</v>
      </c>
    </row>
    <row r="742" spans="2:3" x14ac:dyDescent="0.25">
      <c r="B742" s="28">
        <f t="shared" si="27"/>
        <v>6</v>
      </c>
      <c r="C742" s="28">
        <f t="shared" si="26"/>
        <v>74</v>
      </c>
    </row>
    <row r="743" spans="2:3" x14ac:dyDescent="0.25">
      <c r="B743" s="28">
        <f t="shared" si="27"/>
        <v>7</v>
      </c>
      <c r="C743" s="28">
        <f t="shared" si="26"/>
        <v>74</v>
      </c>
    </row>
    <row r="744" spans="2:3" x14ac:dyDescent="0.25">
      <c r="B744" s="28">
        <f t="shared" si="27"/>
        <v>8</v>
      </c>
      <c r="C744" s="28">
        <f t="shared" si="26"/>
        <v>74</v>
      </c>
    </row>
    <row r="745" spans="2:3" x14ac:dyDescent="0.25">
      <c r="B745" s="28">
        <f t="shared" si="27"/>
        <v>9</v>
      </c>
      <c r="C745" s="28">
        <f t="shared" si="26"/>
        <v>74</v>
      </c>
    </row>
    <row r="746" spans="2:3" x14ac:dyDescent="0.25">
      <c r="B746" s="28">
        <f t="shared" si="27"/>
        <v>10</v>
      </c>
      <c r="C746" s="28">
        <f t="shared" si="26"/>
        <v>74</v>
      </c>
    </row>
    <row r="747" spans="2:3" x14ac:dyDescent="0.25">
      <c r="B747" s="28">
        <f t="shared" si="27"/>
        <v>1</v>
      </c>
      <c r="C747" s="28">
        <f t="shared" si="26"/>
        <v>75</v>
      </c>
    </row>
    <row r="748" spans="2:3" x14ac:dyDescent="0.25">
      <c r="B748" s="28">
        <f t="shared" si="27"/>
        <v>2</v>
      </c>
      <c r="C748" s="28">
        <f t="shared" si="26"/>
        <v>75</v>
      </c>
    </row>
    <row r="749" spans="2:3" x14ac:dyDescent="0.25">
      <c r="B749" s="28">
        <f t="shared" si="27"/>
        <v>3</v>
      </c>
      <c r="C749" s="28">
        <f t="shared" si="26"/>
        <v>75</v>
      </c>
    </row>
    <row r="750" spans="2:3" x14ac:dyDescent="0.25">
      <c r="B750" s="28">
        <f t="shared" si="27"/>
        <v>4</v>
      </c>
      <c r="C750" s="28">
        <f t="shared" si="26"/>
        <v>75</v>
      </c>
    </row>
    <row r="751" spans="2:3" x14ac:dyDescent="0.25">
      <c r="B751" s="28">
        <f t="shared" si="27"/>
        <v>5</v>
      </c>
      <c r="C751" s="28">
        <f t="shared" si="26"/>
        <v>75</v>
      </c>
    </row>
    <row r="752" spans="2:3" x14ac:dyDescent="0.25">
      <c r="B752" s="28">
        <f t="shared" si="27"/>
        <v>6</v>
      </c>
      <c r="C752" s="28">
        <f t="shared" si="26"/>
        <v>75</v>
      </c>
    </row>
    <row r="753" spans="2:3" x14ac:dyDescent="0.25">
      <c r="B753" s="28">
        <f t="shared" si="27"/>
        <v>7</v>
      </c>
      <c r="C753" s="28">
        <f t="shared" si="26"/>
        <v>75</v>
      </c>
    </row>
    <row r="754" spans="2:3" x14ac:dyDescent="0.25">
      <c r="B754" s="28">
        <f t="shared" si="27"/>
        <v>8</v>
      </c>
      <c r="C754" s="28">
        <f t="shared" si="26"/>
        <v>75</v>
      </c>
    </row>
    <row r="755" spans="2:3" x14ac:dyDescent="0.25">
      <c r="B755" s="28">
        <f t="shared" si="27"/>
        <v>9</v>
      </c>
      <c r="C755" s="28">
        <f t="shared" si="26"/>
        <v>75</v>
      </c>
    </row>
    <row r="756" spans="2:3" x14ac:dyDescent="0.25">
      <c r="B756" s="28">
        <f t="shared" si="27"/>
        <v>10</v>
      </c>
      <c r="C756" s="28">
        <f t="shared" si="26"/>
        <v>75</v>
      </c>
    </row>
    <row r="757" spans="2:3" x14ac:dyDescent="0.25">
      <c r="B757" s="28">
        <f t="shared" si="27"/>
        <v>1</v>
      </c>
      <c r="C757" s="28">
        <f t="shared" si="26"/>
        <v>76</v>
      </c>
    </row>
    <row r="758" spans="2:3" x14ac:dyDescent="0.25">
      <c r="B758" s="28">
        <f t="shared" si="27"/>
        <v>2</v>
      </c>
      <c r="C758" s="28">
        <f t="shared" si="26"/>
        <v>76</v>
      </c>
    </row>
    <row r="759" spans="2:3" x14ac:dyDescent="0.25">
      <c r="B759" s="28">
        <f t="shared" si="27"/>
        <v>3</v>
      </c>
      <c r="C759" s="28">
        <f t="shared" si="26"/>
        <v>76</v>
      </c>
    </row>
    <row r="760" spans="2:3" x14ac:dyDescent="0.25">
      <c r="B760" s="28">
        <f t="shared" si="27"/>
        <v>4</v>
      </c>
      <c r="C760" s="28">
        <f t="shared" si="26"/>
        <v>76</v>
      </c>
    </row>
    <row r="761" spans="2:3" x14ac:dyDescent="0.25">
      <c r="B761" s="28">
        <f t="shared" si="27"/>
        <v>5</v>
      </c>
      <c r="C761" s="28">
        <f t="shared" si="26"/>
        <v>76</v>
      </c>
    </row>
    <row r="762" spans="2:3" x14ac:dyDescent="0.25">
      <c r="B762" s="28">
        <f t="shared" si="27"/>
        <v>6</v>
      </c>
      <c r="C762" s="28">
        <f t="shared" si="26"/>
        <v>76</v>
      </c>
    </row>
    <row r="763" spans="2:3" x14ac:dyDescent="0.25">
      <c r="B763" s="28">
        <f t="shared" si="27"/>
        <v>7</v>
      </c>
      <c r="C763" s="28">
        <f t="shared" si="26"/>
        <v>76</v>
      </c>
    </row>
    <row r="764" spans="2:3" x14ac:dyDescent="0.25">
      <c r="B764" s="28">
        <f t="shared" si="27"/>
        <v>8</v>
      </c>
      <c r="C764" s="28">
        <f t="shared" si="26"/>
        <v>76</v>
      </c>
    </row>
    <row r="765" spans="2:3" x14ac:dyDescent="0.25">
      <c r="B765" s="28">
        <f t="shared" si="27"/>
        <v>9</v>
      </c>
      <c r="C765" s="28">
        <f t="shared" si="26"/>
        <v>76</v>
      </c>
    </row>
    <row r="766" spans="2:3" x14ac:dyDescent="0.25">
      <c r="B766" s="28">
        <f t="shared" si="27"/>
        <v>10</v>
      </c>
      <c r="C766" s="28">
        <f t="shared" si="26"/>
        <v>76</v>
      </c>
    </row>
    <row r="767" spans="2:3" x14ac:dyDescent="0.25">
      <c r="B767" s="28">
        <f t="shared" si="27"/>
        <v>1</v>
      </c>
      <c r="C767" s="28">
        <f t="shared" si="26"/>
        <v>77</v>
      </c>
    </row>
    <row r="768" spans="2:3" x14ac:dyDescent="0.25">
      <c r="B768" s="28">
        <f t="shared" si="27"/>
        <v>2</v>
      </c>
      <c r="C768" s="28">
        <f t="shared" si="26"/>
        <v>77</v>
      </c>
    </row>
    <row r="769" spans="2:3" x14ac:dyDescent="0.25">
      <c r="B769" s="28">
        <f t="shared" si="27"/>
        <v>3</v>
      </c>
      <c r="C769" s="28">
        <f t="shared" si="26"/>
        <v>77</v>
      </c>
    </row>
    <row r="770" spans="2:3" x14ac:dyDescent="0.25">
      <c r="B770" s="28">
        <f t="shared" si="27"/>
        <v>4</v>
      </c>
      <c r="C770" s="28">
        <f t="shared" si="26"/>
        <v>77</v>
      </c>
    </row>
    <row r="771" spans="2:3" x14ac:dyDescent="0.25">
      <c r="B771" s="28">
        <f t="shared" si="27"/>
        <v>5</v>
      </c>
      <c r="C771" s="28">
        <f t="shared" si="26"/>
        <v>77</v>
      </c>
    </row>
    <row r="772" spans="2:3" x14ac:dyDescent="0.25">
      <c r="B772" s="28">
        <f t="shared" si="27"/>
        <v>6</v>
      </c>
      <c r="C772" s="28">
        <f t="shared" si="26"/>
        <v>77</v>
      </c>
    </row>
    <row r="773" spans="2:3" x14ac:dyDescent="0.25">
      <c r="B773" s="28">
        <f t="shared" si="27"/>
        <v>7</v>
      </c>
      <c r="C773" s="28">
        <f t="shared" si="26"/>
        <v>77</v>
      </c>
    </row>
    <row r="774" spans="2:3" x14ac:dyDescent="0.25">
      <c r="B774" s="28">
        <f t="shared" si="27"/>
        <v>8</v>
      </c>
      <c r="C774" s="28">
        <f t="shared" si="26"/>
        <v>77</v>
      </c>
    </row>
    <row r="775" spans="2:3" x14ac:dyDescent="0.25">
      <c r="B775" s="28">
        <f t="shared" si="27"/>
        <v>9</v>
      </c>
      <c r="C775" s="28">
        <f t="shared" ref="C775:C838" si="28">ROUNDDOWN(((ROW(C775)-ROW(C$7))/C$5)+1,0)</f>
        <v>77</v>
      </c>
    </row>
    <row r="776" spans="2:3" x14ac:dyDescent="0.25">
      <c r="B776" s="28">
        <f t="shared" ref="B776:B839" si="29">IF(C776&lt; $D$4+1,MOD(((ROW(B776)-ROW(B$7))),$C$5)+1,"")</f>
        <v>10</v>
      </c>
      <c r="C776" s="28">
        <f t="shared" si="28"/>
        <v>77</v>
      </c>
    </row>
    <row r="777" spans="2:3" x14ac:dyDescent="0.25">
      <c r="B777" s="28">
        <f t="shared" si="29"/>
        <v>1</v>
      </c>
      <c r="C777" s="28">
        <f t="shared" si="28"/>
        <v>78</v>
      </c>
    </row>
    <row r="778" spans="2:3" x14ac:dyDescent="0.25">
      <c r="B778" s="28">
        <f t="shared" si="29"/>
        <v>2</v>
      </c>
      <c r="C778" s="28">
        <f t="shared" si="28"/>
        <v>78</v>
      </c>
    </row>
    <row r="779" spans="2:3" x14ac:dyDescent="0.25">
      <c r="B779" s="28">
        <f t="shared" si="29"/>
        <v>3</v>
      </c>
      <c r="C779" s="28">
        <f t="shared" si="28"/>
        <v>78</v>
      </c>
    </row>
    <row r="780" spans="2:3" x14ac:dyDescent="0.25">
      <c r="B780" s="28">
        <f t="shared" si="29"/>
        <v>4</v>
      </c>
      <c r="C780" s="28">
        <f t="shared" si="28"/>
        <v>78</v>
      </c>
    </row>
    <row r="781" spans="2:3" x14ac:dyDescent="0.25">
      <c r="B781" s="28">
        <f t="shared" si="29"/>
        <v>5</v>
      </c>
      <c r="C781" s="28">
        <f t="shared" si="28"/>
        <v>78</v>
      </c>
    </row>
    <row r="782" spans="2:3" x14ac:dyDescent="0.25">
      <c r="B782" s="28">
        <f t="shared" si="29"/>
        <v>6</v>
      </c>
      <c r="C782" s="28">
        <f t="shared" si="28"/>
        <v>78</v>
      </c>
    </row>
    <row r="783" spans="2:3" x14ac:dyDescent="0.25">
      <c r="B783" s="28">
        <f t="shared" si="29"/>
        <v>7</v>
      </c>
      <c r="C783" s="28">
        <f t="shared" si="28"/>
        <v>78</v>
      </c>
    </row>
    <row r="784" spans="2:3" x14ac:dyDescent="0.25">
      <c r="B784" s="28">
        <f t="shared" si="29"/>
        <v>8</v>
      </c>
      <c r="C784" s="28">
        <f t="shared" si="28"/>
        <v>78</v>
      </c>
    </row>
    <row r="785" spans="2:3" x14ac:dyDescent="0.25">
      <c r="B785" s="28">
        <f t="shared" si="29"/>
        <v>9</v>
      </c>
      <c r="C785" s="28">
        <f t="shared" si="28"/>
        <v>78</v>
      </c>
    </row>
    <row r="786" spans="2:3" x14ac:dyDescent="0.25">
      <c r="B786" s="28">
        <f t="shared" si="29"/>
        <v>10</v>
      </c>
      <c r="C786" s="28">
        <f t="shared" si="28"/>
        <v>78</v>
      </c>
    </row>
    <row r="787" spans="2:3" x14ac:dyDescent="0.25">
      <c r="B787" s="28">
        <f t="shared" si="29"/>
        <v>1</v>
      </c>
      <c r="C787" s="28">
        <f t="shared" si="28"/>
        <v>79</v>
      </c>
    </row>
    <row r="788" spans="2:3" x14ac:dyDescent="0.25">
      <c r="B788" s="28">
        <f t="shared" si="29"/>
        <v>2</v>
      </c>
      <c r="C788" s="28">
        <f t="shared" si="28"/>
        <v>79</v>
      </c>
    </row>
    <row r="789" spans="2:3" x14ac:dyDescent="0.25">
      <c r="B789" s="28">
        <f t="shared" si="29"/>
        <v>3</v>
      </c>
      <c r="C789" s="28">
        <f t="shared" si="28"/>
        <v>79</v>
      </c>
    </row>
    <row r="790" spans="2:3" x14ac:dyDescent="0.25">
      <c r="B790" s="28">
        <f t="shared" si="29"/>
        <v>4</v>
      </c>
      <c r="C790" s="28">
        <f t="shared" si="28"/>
        <v>79</v>
      </c>
    </row>
    <row r="791" spans="2:3" x14ac:dyDescent="0.25">
      <c r="B791" s="28">
        <f t="shared" si="29"/>
        <v>5</v>
      </c>
      <c r="C791" s="28">
        <f t="shared" si="28"/>
        <v>79</v>
      </c>
    </row>
    <row r="792" spans="2:3" x14ac:dyDescent="0.25">
      <c r="B792" s="28">
        <f t="shared" si="29"/>
        <v>6</v>
      </c>
      <c r="C792" s="28">
        <f t="shared" si="28"/>
        <v>79</v>
      </c>
    </row>
    <row r="793" spans="2:3" x14ac:dyDescent="0.25">
      <c r="B793" s="28">
        <f t="shared" si="29"/>
        <v>7</v>
      </c>
      <c r="C793" s="28">
        <f t="shared" si="28"/>
        <v>79</v>
      </c>
    </row>
    <row r="794" spans="2:3" x14ac:dyDescent="0.25">
      <c r="B794" s="28">
        <f t="shared" si="29"/>
        <v>8</v>
      </c>
      <c r="C794" s="28">
        <f t="shared" si="28"/>
        <v>79</v>
      </c>
    </row>
    <row r="795" spans="2:3" x14ac:dyDescent="0.25">
      <c r="B795" s="28">
        <f t="shared" si="29"/>
        <v>9</v>
      </c>
      <c r="C795" s="28">
        <f t="shared" si="28"/>
        <v>79</v>
      </c>
    </row>
    <row r="796" spans="2:3" x14ac:dyDescent="0.25">
      <c r="B796" s="28">
        <f t="shared" si="29"/>
        <v>10</v>
      </c>
      <c r="C796" s="28">
        <f t="shared" si="28"/>
        <v>79</v>
      </c>
    </row>
    <row r="797" spans="2:3" x14ac:dyDescent="0.25">
      <c r="B797" s="28">
        <f t="shared" si="29"/>
        <v>1</v>
      </c>
      <c r="C797" s="28">
        <f t="shared" si="28"/>
        <v>80</v>
      </c>
    </row>
    <row r="798" spans="2:3" x14ac:dyDescent="0.25">
      <c r="B798" s="28">
        <f t="shared" si="29"/>
        <v>2</v>
      </c>
      <c r="C798" s="28">
        <f t="shared" si="28"/>
        <v>80</v>
      </c>
    </row>
    <row r="799" spans="2:3" x14ac:dyDescent="0.25">
      <c r="B799" s="28">
        <f t="shared" si="29"/>
        <v>3</v>
      </c>
      <c r="C799" s="28">
        <f t="shared" si="28"/>
        <v>80</v>
      </c>
    </row>
    <row r="800" spans="2:3" x14ac:dyDescent="0.25">
      <c r="B800" s="28">
        <f t="shared" si="29"/>
        <v>4</v>
      </c>
      <c r="C800" s="28">
        <f t="shared" si="28"/>
        <v>80</v>
      </c>
    </row>
    <row r="801" spans="2:3" x14ac:dyDescent="0.25">
      <c r="B801" s="28">
        <f t="shared" si="29"/>
        <v>5</v>
      </c>
      <c r="C801" s="28">
        <f t="shared" si="28"/>
        <v>80</v>
      </c>
    </row>
    <row r="802" spans="2:3" x14ac:dyDescent="0.25">
      <c r="B802" s="28">
        <f t="shared" si="29"/>
        <v>6</v>
      </c>
      <c r="C802" s="28">
        <f t="shared" si="28"/>
        <v>80</v>
      </c>
    </row>
    <row r="803" spans="2:3" x14ac:dyDescent="0.25">
      <c r="B803" s="28">
        <f t="shared" si="29"/>
        <v>7</v>
      </c>
      <c r="C803" s="28">
        <f t="shared" si="28"/>
        <v>80</v>
      </c>
    </row>
    <row r="804" spans="2:3" x14ac:dyDescent="0.25">
      <c r="B804" s="28">
        <f t="shared" si="29"/>
        <v>8</v>
      </c>
      <c r="C804" s="28">
        <f t="shared" si="28"/>
        <v>80</v>
      </c>
    </row>
    <row r="805" spans="2:3" x14ac:dyDescent="0.25">
      <c r="B805" s="28">
        <f t="shared" si="29"/>
        <v>9</v>
      </c>
      <c r="C805" s="28">
        <f t="shared" si="28"/>
        <v>80</v>
      </c>
    </row>
    <row r="806" spans="2:3" x14ac:dyDescent="0.25">
      <c r="B806" s="28">
        <f t="shared" si="29"/>
        <v>10</v>
      </c>
      <c r="C806" s="28">
        <f t="shared" si="28"/>
        <v>80</v>
      </c>
    </row>
    <row r="807" spans="2:3" x14ac:dyDescent="0.25">
      <c r="B807" s="28">
        <f t="shared" si="29"/>
        <v>1</v>
      </c>
      <c r="C807" s="28">
        <f t="shared" si="28"/>
        <v>81</v>
      </c>
    </row>
    <row r="808" spans="2:3" x14ac:dyDescent="0.25">
      <c r="B808" s="28">
        <f t="shared" si="29"/>
        <v>2</v>
      </c>
      <c r="C808" s="28">
        <f t="shared" si="28"/>
        <v>81</v>
      </c>
    </row>
    <row r="809" spans="2:3" x14ac:dyDescent="0.25">
      <c r="B809" s="28">
        <f t="shared" si="29"/>
        <v>3</v>
      </c>
      <c r="C809" s="28">
        <f t="shared" si="28"/>
        <v>81</v>
      </c>
    </row>
    <row r="810" spans="2:3" x14ac:dyDescent="0.25">
      <c r="B810" s="28">
        <f t="shared" si="29"/>
        <v>4</v>
      </c>
      <c r="C810" s="28">
        <f t="shared" si="28"/>
        <v>81</v>
      </c>
    </row>
    <row r="811" spans="2:3" x14ac:dyDescent="0.25">
      <c r="B811" s="28">
        <f t="shared" si="29"/>
        <v>5</v>
      </c>
      <c r="C811" s="28">
        <f t="shared" si="28"/>
        <v>81</v>
      </c>
    </row>
    <row r="812" spans="2:3" x14ac:dyDescent="0.25">
      <c r="B812" s="28">
        <f t="shared" si="29"/>
        <v>6</v>
      </c>
      <c r="C812" s="28">
        <f t="shared" si="28"/>
        <v>81</v>
      </c>
    </row>
    <row r="813" spans="2:3" x14ac:dyDescent="0.25">
      <c r="B813" s="28">
        <f t="shared" si="29"/>
        <v>7</v>
      </c>
      <c r="C813" s="28">
        <f t="shared" si="28"/>
        <v>81</v>
      </c>
    </row>
    <row r="814" spans="2:3" x14ac:dyDescent="0.25">
      <c r="B814" s="28">
        <f t="shared" si="29"/>
        <v>8</v>
      </c>
      <c r="C814" s="28">
        <f t="shared" si="28"/>
        <v>81</v>
      </c>
    </row>
    <row r="815" spans="2:3" x14ac:dyDescent="0.25">
      <c r="B815" s="28">
        <f t="shared" si="29"/>
        <v>9</v>
      </c>
      <c r="C815" s="28">
        <f t="shared" si="28"/>
        <v>81</v>
      </c>
    </row>
    <row r="816" spans="2:3" x14ac:dyDescent="0.25">
      <c r="B816" s="28">
        <f t="shared" si="29"/>
        <v>10</v>
      </c>
      <c r="C816" s="28">
        <f t="shared" si="28"/>
        <v>81</v>
      </c>
    </row>
    <row r="817" spans="2:3" x14ac:dyDescent="0.25">
      <c r="B817" s="28">
        <f t="shared" si="29"/>
        <v>1</v>
      </c>
      <c r="C817" s="28">
        <f t="shared" si="28"/>
        <v>82</v>
      </c>
    </row>
    <row r="818" spans="2:3" x14ac:dyDescent="0.25">
      <c r="B818" s="28">
        <f t="shared" si="29"/>
        <v>2</v>
      </c>
      <c r="C818" s="28">
        <f t="shared" si="28"/>
        <v>82</v>
      </c>
    </row>
    <row r="819" spans="2:3" x14ac:dyDescent="0.25">
      <c r="B819" s="28">
        <f t="shared" si="29"/>
        <v>3</v>
      </c>
      <c r="C819" s="28">
        <f t="shared" si="28"/>
        <v>82</v>
      </c>
    </row>
    <row r="820" spans="2:3" x14ac:dyDescent="0.25">
      <c r="B820" s="28">
        <f t="shared" si="29"/>
        <v>4</v>
      </c>
      <c r="C820" s="28">
        <f t="shared" si="28"/>
        <v>82</v>
      </c>
    </row>
    <row r="821" spans="2:3" x14ac:dyDescent="0.25">
      <c r="B821" s="28">
        <f t="shared" si="29"/>
        <v>5</v>
      </c>
      <c r="C821" s="28">
        <f t="shared" si="28"/>
        <v>82</v>
      </c>
    </row>
    <row r="822" spans="2:3" x14ac:dyDescent="0.25">
      <c r="B822" s="28">
        <f t="shared" si="29"/>
        <v>6</v>
      </c>
      <c r="C822" s="28">
        <f t="shared" si="28"/>
        <v>82</v>
      </c>
    </row>
    <row r="823" spans="2:3" x14ac:dyDescent="0.25">
      <c r="B823" s="28">
        <f t="shared" si="29"/>
        <v>7</v>
      </c>
      <c r="C823" s="28">
        <f t="shared" si="28"/>
        <v>82</v>
      </c>
    </row>
    <row r="824" spans="2:3" x14ac:dyDescent="0.25">
      <c r="B824" s="28">
        <f t="shared" si="29"/>
        <v>8</v>
      </c>
      <c r="C824" s="28">
        <f t="shared" si="28"/>
        <v>82</v>
      </c>
    </row>
    <row r="825" spans="2:3" x14ac:dyDescent="0.25">
      <c r="B825" s="28">
        <f t="shared" si="29"/>
        <v>9</v>
      </c>
      <c r="C825" s="28">
        <f t="shared" si="28"/>
        <v>82</v>
      </c>
    </row>
    <row r="826" spans="2:3" x14ac:dyDescent="0.25">
      <c r="B826" s="28">
        <f t="shared" si="29"/>
        <v>10</v>
      </c>
      <c r="C826" s="28">
        <f t="shared" si="28"/>
        <v>82</v>
      </c>
    </row>
    <row r="827" spans="2:3" x14ac:dyDescent="0.25">
      <c r="B827" s="28">
        <f t="shared" si="29"/>
        <v>1</v>
      </c>
      <c r="C827" s="28">
        <f t="shared" si="28"/>
        <v>83</v>
      </c>
    </row>
    <row r="828" spans="2:3" x14ac:dyDescent="0.25">
      <c r="B828" s="28">
        <f t="shared" si="29"/>
        <v>2</v>
      </c>
      <c r="C828" s="28">
        <f t="shared" si="28"/>
        <v>83</v>
      </c>
    </row>
    <row r="829" spans="2:3" x14ac:dyDescent="0.25">
      <c r="B829" s="28">
        <f t="shared" si="29"/>
        <v>3</v>
      </c>
      <c r="C829" s="28">
        <f t="shared" si="28"/>
        <v>83</v>
      </c>
    </row>
    <row r="830" spans="2:3" x14ac:dyDescent="0.25">
      <c r="B830" s="28">
        <f t="shared" si="29"/>
        <v>4</v>
      </c>
      <c r="C830" s="28">
        <f t="shared" si="28"/>
        <v>83</v>
      </c>
    </row>
    <row r="831" spans="2:3" x14ac:dyDescent="0.25">
      <c r="B831" s="28">
        <f t="shared" si="29"/>
        <v>5</v>
      </c>
      <c r="C831" s="28">
        <f t="shared" si="28"/>
        <v>83</v>
      </c>
    </row>
    <row r="832" spans="2:3" x14ac:dyDescent="0.25">
      <c r="B832" s="28">
        <f t="shared" si="29"/>
        <v>6</v>
      </c>
      <c r="C832" s="28">
        <f t="shared" si="28"/>
        <v>83</v>
      </c>
    </row>
    <row r="833" spans="2:3" x14ac:dyDescent="0.25">
      <c r="B833" s="28">
        <f t="shared" si="29"/>
        <v>7</v>
      </c>
      <c r="C833" s="28">
        <f t="shared" si="28"/>
        <v>83</v>
      </c>
    </row>
    <row r="834" spans="2:3" x14ac:dyDescent="0.25">
      <c r="B834" s="28">
        <f t="shared" si="29"/>
        <v>8</v>
      </c>
      <c r="C834" s="28">
        <f t="shared" si="28"/>
        <v>83</v>
      </c>
    </row>
    <row r="835" spans="2:3" x14ac:dyDescent="0.25">
      <c r="B835" s="28">
        <f t="shared" si="29"/>
        <v>9</v>
      </c>
      <c r="C835" s="28">
        <f t="shared" si="28"/>
        <v>83</v>
      </c>
    </row>
    <row r="836" spans="2:3" x14ac:dyDescent="0.25">
      <c r="B836" s="28">
        <f t="shared" si="29"/>
        <v>10</v>
      </c>
      <c r="C836" s="28">
        <f t="shared" si="28"/>
        <v>83</v>
      </c>
    </row>
    <row r="837" spans="2:3" x14ac:dyDescent="0.25">
      <c r="B837" s="28">
        <f t="shared" si="29"/>
        <v>1</v>
      </c>
      <c r="C837" s="28">
        <f t="shared" si="28"/>
        <v>84</v>
      </c>
    </row>
    <row r="838" spans="2:3" x14ac:dyDescent="0.25">
      <c r="B838" s="28">
        <f t="shared" si="29"/>
        <v>2</v>
      </c>
      <c r="C838" s="28">
        <f t="shared" si="28"/>
        <v>84</v>
      </c>
    </row>
    <row r="839" spans="2:3" x14ac:dyDescent="0.25">
      <c r="B839" s="28">
        <f t="shared" si="29"/>
        <v>3</v>
      </c>
      <c r="C839" s="28">
        <f t="shared" ref="C839:C902" si="30">ROUNDDOWN(((ROW(C839)-ROW(C$7))/C$5)+1,0)</f>
        <v>84</v>
      </c>
    </row>
    <row r="840" spans="2:3" x14ac:dyDescent="0.25">
      <c r="B840" s="28">
        <f t="shared" ref="B840:B903" si="31">IF(C840&lt; $D$4+1,MOD(((ROW(B840)-ROW(B$7))),$C$5)+1,"")</f>
        <v>4</v>
      </c>
      <c r="C840" s="28">
        <f t="shared" si="30"/>
        <v>84</v>
      </c>
    </row>
    <row r="841" spans="2:3" x14ac:dyDescent="0.25">
      <c r="B841" s="28">
        <f t="shared" si="31"/>
        <v>5</v>
      </c>
      <c r="C841" s="28">
        <f t="shared" si="30"/>
        <v>84</v>
      </c>
    </row>
    <row r="842" spans="2:3" x14ac:dyDescent="0.25">
      <c r="B842" s="28">
        <f t="shared" si="31"/>
        <v>6</v>
      </c>
      <c r="C842" s="28">
        <f t="shared" si="30"/>
        <v>84</v>
      </c>
    </row>
    <row r="843" spans="2:3" x14ac:dyDescent="0.25">
      <c r="B843" s="28">
        <f t="shared" si="31"/>
        <v>7</v>
      </c>
      <c r="C843" s="28">
        <f t="shared" si="30"/>
        <v>84</v>
      </c>
    </row>
    <row r="844" spans="2:3" x14ac:dyDescent="0.25">
      <c r="B844" s="28">
        <f t="shared" si="31"/>
        <v>8</v>
      </c>
      <c r="C844" s="28">
        <f t="shared" si="30"/>
        <v>84</v>
      </c>
    </row>
    <row r="845" spans="2:3" x14ac:dyDescent="0.25">
      <c r="B845" s="28">
        <f t="shared" si="31"/>
        <v>9</v>
      </c>
      <c r="C845" s="28">
        <f t="shared" si="30"/>
        <v>84</v>
      </c>
    </row>
    <row r="846" spans="2:3" x14ac:dyDescent="0.25">
      <c r="B846" s="28">
        <f t="shared" si="31"/>
        <v>10</v>
      </c>
      <c r="C846" s="28">
        <f t="shared" si="30"/>
        <v>84</v>
      </c>
    </row>
    <row r="847" spans="2:3" x14ac:dyDescent="0.25">
      <c r="B847" s="28">
        <f t="shared" si="31"/>
        <v>1</v>
      </c>
      <c r="C847" s="28">
        <f t="shared" si="30"/>
        <v>85</v>
      </c>
    </row>
    <row r="848" spans="2:3" x14ac:dyDescent="0.25">
      <c r="B848" s="28">
        <f t="shared" si="31"/>
        <v>2</v>
      </c>
      <c r="C848" s="28">
        <f t="shared" si="30"/>
        <v>85</v>
      </c>
    </row>
    <row r="849" spans="2:3" x14ac:dyDescent="0.25">
      <c r="B849" s="28">
        <f t="shared" si="31"/>
        <v>3</v>
      </c>
      <c r="C849" s="28">
        <f t="shared" si="30"/>
        <v>85</v>
      </c>
    </row>
    <row r="850" spans="2:3" x14ac:dyDescent="0.25">
      <c r="B850" s="28">
        <f t="shared" si="31"/>
        <v>4</v>
      </c>
      <c r="C850" s="28">
        <f t="shared" si="30"/>
        <v>85</v>
      </c>
    </row>
    <row r="851" spans="2:3" x14ac:dyDescent="0.25">
      <c r="B851" s="28">
        <f t="shared" si="31"/>
        <v>5</v>
      </c>
      <c r="C851" s="28">
        <f t="shared" si="30"/>
        <v>85</v>
      </c>
    </row>
    <row r="852" spans="2:3" x14ac:dyDescent="0.25">
      <c r="B852" s="28">
        <f t="shared" si="31"/>
        <v>6</v>
      </c>
      <c r="C852" s="28">
        <f t="shared" si="30"/>
        <v>85</v>
      </c>
    </row>
    <row r="853" spans="2:3" x14ac:dyDescent="0.25">
      <c r="B853" s="28">
        <f t="shared" si="31"/>
        <v>7</v>
      </c>
      <c r="C853" s="28">
        <f t="shared" si="30"/>
        <v>85</v>
      </c>
    </row>
    <row r="854" spans="2:3" x14ac:dyDescent="0.25">
      <c r="B854" s="28">
        <f t="shared" si="31"/>
        <v>8</v>
      </c>
      <c r="C854" s="28">
        <f t="shared" si="30"/>
        <v>85</v>
      </c>
    </row>
    <row r="855" spans="2:3" x14ac:dyDescent="0.25">
      <c r="B855" s="28">
        <f t="shared" si="31"/>
        <v>9</v>
      </c>
      <c r="C855" s="28">
        <f t="shared" si="30"/>
        <v>85</v>
      </c>
    </row>
    <row r="856" spans="2:3" x14ac:dyDescent="0.25">
      <c r="B856" s="28">
        <f t="shared" si="31"/>
        <v>10</v>
      </c>
      <c r="C856" s="28">
        <f t="shared" si="30"/>
        <v>85</v>
      </c>
    </row>
    <row r="857" spans="2:3" x14ac:dyDescent="0.25">
      <c r="B857" s="28">
        <f t="shared" si="31"/>
        <v>1</v>
      </c>
      <c r="C857" s="28">
        <f t="shared" si="30"/>
        <v>86</v>
      </c>
    </row>
    <row r="858" spans="2:3" x14ac:dyDescent="0.25">
      <c r="B858" s="28">
        <f t="shared" si="31"/>
        <v>2</v>
      </c>
      <c r="C858" s="28">
        <f t="shared" si="30"/>
        <v>86</v>
      </c>
    </row>
    <row r="859" spans="2:3" x14ac:dyDescent="0.25">
      <c r="B859" s="28">
        <f t="shared" si="31"/>
        <v>3</v>
      </c>
      <c r="C859" s="28">
        <f t="shared" si="30"/>
        <v>86</v>
      </c>
    </row>
    <row r="860" spans="2:3" x14ac:dyDescent="0.25">
      <c r="B860" s="28">
        <f t="shared" si="31"/>
        <v>4</v>
      </c>
      <c r="C860" s="28">
        <f t="shared" si="30"/>
        <v>86</v>
      </c>
    </row>
    <row r="861" spans="2:3" x14ac:dyDescent="0.25">
      <c r="B861" s="28">
        <f t="shared" si="31"/>
        <v>5</v>
      </c>
      <c r="C861" s="28">
        <f t="shared" si="30"/>
        <v>86</v>
      </c>
    </row>
    <row r="862" spans="2:3" x14ac:dyDescent="0.25">
      <c r="B862" s="28">
        <f t="shared" si="31"/>
        <v>6</v>
      </c>
      <c r="C862" s="28">
        <f t="shared" si="30"/>
        <v>86</v>
      </c>
    </row>
    <row r="863" spans="2:3" x14ac:dyDescent="0.25">
      <c r="B863" s="28">
        <f t="shared" si="31"/>
        <v>7</v>
      </c>
      <c r="C863" s="28">
        <f t="shared" si="30"/>
        <v>86</v>
      </c>
    </row>
    <row r="864" spans="2:3" x14ac:dyDescent="0.25">
      <c r="B864" s="28">
        <f t="shared" si="31"/>
        <v>8</v>
      </c>
      <c r="C864" s="28">
        <f t="shared" si="30"/>
        <v>86</v>
      </c>
    </row>
    <row r="865" spans="2:3" x14ac:dyDescent="0.25">
      <c r="B865" s="28">
        <f t="shared" si="31"/>
        <v>9</v>
      </c>
      <c r="C865" s="28">
        <f t="shared" si="30"/>
        <v>86</v>
      </c>
    </row>
    <row r="866" spans="2:3" x14ac:dyDescent="0.25">
      <c r="B866" s="28">
        <f t="shared" si="31"/>
        <v>10</v>
      </c>
      <c r="C866" s="28">
        <f t="shared" si="30"/>
        <v>86</v>
      </c>
    </row>
    <row r="867" spans="2:3" x14ac:dyDescent="0.25">
      <c r="B867" s="28">
        <f t="shared" si="31"/>
        <v>1</v>
      </c>
      <c r="C867" s="28">
        <f t="shared" si="30"/>
        <v>87</v>
      </c>
    </row>
    <row r="868" spans="2:3" x14ac:dyDescent="0.25">
      <c r="B868" s="28">
        <f t="shared" si="31"/>
        <v>2</v>
      </c>
      <c r="C868" s="28">
        <f t="shared" si="30"/>
        <v>87</v>
      </c>
    </row>
    <row r="869" spans="2:3" x14ac:dyDescent="0.25">
      <c r="B869" s="28">
        <f t="shared" si="31"/>
        <v>3</v>
      </c>
      <c r="C869" s="28">
        <f t="shared" si="30"/>
        <v>87</v>
      </c>
    </row>
    <row r="870" spans="2:3" x14ac:dyDescent="0.25">
      <c r="B870" s="28">
        <f t="shared" si="31"/>
        <v>4</v>
      </c>
      <c r="C870" s="28">
        <f t="shared" si="30"/>
        <v>87</v>
      </c>
    </row>
    <row r="871" spans="2:3" x14ac:dyDescent="0.25">
      <c r="B871" s="28">
        <f t="shared" si="31"/>
        <v>5</v>
      </c>
      <c r="C871" s="28">
        <f t="shared" si="30"/>
        <v>87</v>
      </c>
    </row>
    <row r="872" spans="2:3" x14ac:dyDescent="0.25">
      <c r="B872" s="28">
        <f t="shared" si="31"/>
        <v>6</v>
      </c>
      <c r="C872" s="28">
        <f t="shared" si="30"/>
        <v>87</v>
      </c>
    </row>
    <row r="873" spans="2:3" x14ac:dyDescent="0.25">
      <c r="B873" s="28">
        <f t="shared" si="31"/>
        <v>7</v>
      </c>
      <c r="C873" s="28">
        <f t="shared" si="30"/>
        <v>87</v>
      </c>
    </row>
    <row r="874" spans="2:3" x14ac:dyDescent="0.25">
      <c r="B874" s="28">
        <f t="shared" si="31"/>
        <v>8</v>
      </c>
      <c r="C874" s="28">
        <f t="shared" si="30"/>
        <v>87</v>
      </c>
    </row>
    <row r="875" spans="2:3" x14ac:dyDescent="0.25">
      <c r="B875" s="28">
        <f t="shared" si="31"/>
        <v>9</v>
      </c>
      <c r="C875" s="28">
        <f t="shared" si="30"/>
        <v>87</v>
      </c>
    </row>
    <row r="876" spans="2:3" x14ac:dyDescent="0.25">
      <c r="B876" s="28">
        <f t="shared" si="31"/>
        <v>10</v>
      </c>
      <c r="C876" s="28">
        <f t="shared" si="30"/>
        <v>87</v>
      </c>
    </row>
    <row r="877" spans="2:3" x14ac:dyDescent="0.25">
      <c r="B877" s="28">
        <f t="shared" si="31"/>
        <v>1</v>
      </c>
      <c r="C877" s="28">
        <f t="shared" si="30"/>
        <v>88</v>
      </c>
    </row>
    <row r="878" spans="2:3" x14ac:dyDescent="0.25">
      <c r="B878" s="28">
        <f t="shared" si="31"/>
        <v>2</v>
      </c>
      <c r="C878" s="28">
        <f t="shared" si="30"/>
        <v>88</v>
      </c>
    </row>
    <row r="879" spans="2:3" x14ac:dyDescent="0.25">
      <c r="B879" s="28">
        <f t="shared" si="31"/>
        <v>3</v>
      </c>
      <c r="C879" s="28">
        <f t="shared" si="30"/>
        <v>88</v>
      </c>
    </row>
    <row r="880" spans="2:3" x14ac:dyDescent="0.25">
      <c r="B880" s="28">
        <f t="shared" si="31"/>
        <v>4</v>
      </c>
      <c r="C880" s="28">
        <f t="shared" si="30"/>
        <v>88</v>
      </c>
    </row>
    <row r="881" spans="2:3" x14ac:dyDescent="0.25">
      <c r="B881" s="28">
        <f t="shared" si="31"/>
        <v>5</v>
      </c>
      <c r="C881" s="28">
        <f t="shared" si="30"/>
        <v>88</v>
      </c>
    </row>
    <row r="882" spans="2:3" x14ac:dyDescent="0.25">
      <c r="B882" s="28">
        <f t="shared" si="31"/>
        <v>6</v>
      </c>
      <c r="C882" s="28">
        <f t="shared" si="30"/>
        <v>88</v>
      </c>
    </row>
    <row r="883" spans="2:3" x14ac:dyDescent="0.25">
      <c r="B883" s="28">
        <f t="shared" si="31"/>
        <v>7</v>
      </c>
      <c r="C883" s="28">
        <f t="shared" si="30"/>
        <v>88</v>
      </c>
    </row>
    <row r="884" spans="2:3" x14ac:dyDescent="0.25">
      <c r="B884" s="28">
        <f t="shared" si="31"/>
        <v>8</v>
      </c>
      <c r="C884" s="28">
        <f t="shared" si="30"/>
        <v>88</v>
      </c>
    </row>
    <row r="885" spans="2:3" x14ac:dyDescent="0.25">
      <c r="B885" s="28">
        <f t="shared" si="31"/>
        <v>9</v>
      </c>
      <c r="C885" s="28">
        <f t="shared" si="30"/>
        <v>88</v>
      </c>
    </row>
    <row r="886" spans="2:3" x14ac:dyDescent="0.25">
      <c r="B886" s="28">
        <f t="shared" si="31"/>
        <v>10</v>
      </c>
      <c r="C886" s="28">
        <f t="shared" si="30"/>
        <v>88</v>
      </c>
    </row>
    <row r="887" spans="2:3" x14ac:dyDescent="0.25">
      <c r="B887" s="28">
        <f t="shared" si="31"/>
        <v>1</v>
      </c>
      <c r="C887" s="28">
        <f t="shared" si="30"/>
        <v>89</v>
      </c>
    </row>
    <row r="888" spans="2:3" x14ac:dyDescent="0.25">
      <c r="B888" s="28">
        <f t="shared" si="31"/>
        <v>2</v>
      </c>
      <c r="C888" s="28">
        <f t="shared" si="30"/>
        <v>89</v>
      </c>
    </row>
    <row r="889" spans="2:3" x14ac:dyDescent="0.25">
      <c r="B889" s="28">
        <f t="shared" si="31"/>
        <v>3</v>
      </c>
      <c r="C889" s="28">
        <f t="shared" si="30"/>
        <v>89</v>
      </c>
    </row>
    <row r="890" spans="2:3" x14ac:dyDescent="0.25">
      <c r="B890" s="28">
        <f t="shared" si="31"/>
        <v>4</v>
      </c>
      <c r="C890" s="28">
        <f t="shared" si="30"/>
        <v>89</v>
      </c>
    </row>
    <row r="891" spans="2:3" x14ac:dyDescent="0.25">
      <c r="B891" s="28">
        <f t="shared" si="31"/>
        <v>5</v>
      </c>
      <c r="C891" s="28">
        <f t="shared" si="30"/>
        <v>89</v>
      </c>
    </row>
    <row r="892" spans="2:3" x14ac:dyDescent="0.25">
      <c r="B892" s="28">
        <f t="shared" si="31"/>
        <v>6</v>
      </c>
      <c r="C892" s="28">
        <f t="shared" si="30"/>
        <v>89</v>
      </c>
    </row>
    <row r="893" spans="2:3" x14ac:dyDescent="0.25">
      <c r="B893" s="28">
        <f t="shared" si="31"/>
        <v>7</v>
      </c>
      <c r="C893" s="28">
        <f t="shared" si="30"/>
        <v>89</v>
      </c>
    </row>
    <row r="894" spans="2:3" x14ac:dyDescent="0.25">
      <c r="B894" s="28">
        <f t="shared" si="31"/>
        <v>8</v>
      </c>
      <c r="C894" s="28">
        <f t="shared" si="30"/>
        <v>89</v>
      </c>
    </row>
    <row r="895" spans="2:3" x14ac:dyDescent="0.25">
      <c r="B895" s="28">
        <f t="shared" si="31"/>
        <v>9</v>
      </c>
      <c r="C895" s="28">
        <f t="shared" si="30"/>
        <v>89</v>
      </c>
    </row>
    <row r="896" spans="2:3" x14ac:dyDescent="0.25">
      <c r="B896" s="28">
        <f t="shared" si="31"/>
        <v>10</v>
      </c>
      <c r="C896" s="28">
        <f t="shared" si="30"/>
        <v>89</v>
      </c>
    </row>
    <row r="897" spans="2:3" x14ac:dyDescent="0.25">
      <c r="B897" s="28">
        <f t="shared" si="31"/>
        <v>1</v>
      </c>
      <c r="C897" s="28">
        <f t="shared" si="30"/>
        <v>90</v>
      </c>
    </row>
    <row r="898" spans="2:3" x14ac:dyDescent="0.25">
      <c r="B898" s="28">
        <f t="shared" si="31"/>
        <v>2</v>
      </c>
      <c r="C898" s="28">
        <f t="shared" si="30"/>
        <v>90</v>
      </c>
    </row>
    <row r="899" spans="2:3" x14ac:dyDescent="0.25">
      <c r="B899" s="28">
        <f t="shared" si="31"/>
        <v>3</v>
      </c>
      <c r="C899" s="28">
        <f t="shared" si="30"/>
        <v>90</v>
      </c>
    </row>
    <row r="900" spans="2:3" x14ac:dyDescent="0.25">
      <c r="B900" s="28">
        <f t="shared" si="31"/>
        <v>4</v>
      </c>
      <c r="C900" s="28">
        <f t="shared" si="30"/>
        <v>90</v>
      </c>
    </row>
    <row r="901" spans="2:3" x14ac:dyDescent="0.25">
      <c r="B901" s="28">
        <f t="shared" si="31"/>
        <v>5</v>
      </c>
      <c r="C901" s="28">
        <f t="shared" si="30"/>
        <v>90</v>
      </c>
    </row>
    <row r="902" spans="2:3" x14ac:dyDescent="0.25">
      <c r="B902" s="28">
        <f t="shared" si="31"/>
        <v>6</v>
      </c>
      <c r="C902" s="28">
        <f t="shared" si="30"/>
        <v>90</v>
      </c>
    </row>
    <row r="903" spans="2:3" x14ac:dyDescent="0.25">
      <c r="B903" s="28">
        <f t="shared" si="31"/>
        <v>7</v>
      </c>
      <c r="C903" s="28">
        <f t="shared" ref="C903:C966" si="32">ROUNDDOWN(((ROW(C903)-ROW(C$7))/C$5)+1,0)</f>
        <v>90</v>
      </c>
    </row>
    <row r="904" spans="2:3" x14ac:dyDescent="0.25">
      <c r="B904" s="28">
        <f t="shared" ref="B904:B967" si="33">IF(C904&lt; $D$4+1,MOD(((ROW(B904)-ROW(B$7))),$C$5)+1,"")</f>
        <v>8</v>
      </c>
      <c r="C904" s="28">
        <f t="shared" si="32"/>
        <v>90</v>
      </c>
    </row>
    <row r="905" spans="2:3" x14ac:dyDescent="0.25">
      <c r="B905" s="28">
        <f t="shared" si="33"/>
        <v>9</v>
      </c>
      <c r="C905" s="28">
        <f t="shared" si="32"/>
        <v>90</v>
      </c>
    </row>
    <row r="906" spans="2:3" x14ac:dyDescent="0.25">
      <c r="B906" s="28">
        <f t="shared" si="33"/>
        <v>10</v>
      </c>
      <c r="C906" s="28">
        <f t="shared" si="32"/>
        <v>90</v>
      </c>
    </row>
    <row r="907" spans="2:3" x14ac:dyDescent="0.25">
      <c r="B907" s="28">
        <f t="shared" si="33"/>
        <v>1</v>
      </c>
      <c r="C907" s="28">
        <f t="shared" si="32"/>
        <v>91</v>
      </c>
    </row>
    <row r="908" spans="2:3" x14ac:dyDescent="0.25">
      <c r="B908" s="28">
        <f t="shared" si="33"/>
        <v>2</v>
      </c>
      <c r="C908" s="28">
        <f t="shared" si="32"/>
        <v>91</v>
      </c>
    </row>
    <row r="909" spans="2:3" x14ac:dyDescent="0.25">
      <c r="B909" s="28">
        <f t="shared" si="33"/>
        <v>3</v>
      </c>
      <c r="C909" s="28">
        <f t="shared" si="32"/>
        <v>91</v>
      </c>
    </row>
    <row r="910" spans="2:3" x14ac:dyDescent="0.25">
      <c r="B910" s="28">
        <f t="shared" si="33"/>
        <v>4</v>
      </c>
      <c r="C910" s="28">
        <f t="shared" si="32"/>
        <v>91</v>
      </c>
    </row>
    <row r="911" spans="2:3" x14ac:dyDescent="0.25">
      <c r="B911" s="28">
        <f t="shared" si="33"/>
        <v>5</v>
      </c>
      <c r="C911" s="28">
        <f t="shared" si="32"/>
        <v>91</v>
      </c>
    </row>
    <row r="912" spans="2:3" x14ac:dyDescent="0.25">
      <c r="B912" s="28">
        <f t="shared" si="33"/>
        <v>6</v>
      </c>
      <c r="C912" s="28">
        <f t="shared" si="32"/>
        <v>91</v>
      </c>
    </row>
    <row r="913" spans="2:3" x14ac:dyDescent="0.25">
      <c r="B913" s="28">
        <f t="shared" si="33"/>
        <v>7</v>
      </c>
      <c r="C913" s="28">
        <f t="shared" si="32"/>
        <v>91</v>
      </c>
    </row>
    <row r="914" spans="2:3" x14ac:dyDescent="0.25">
      <c r="B914" s="28">
        <f t="shared" si="33"/>
        <v>8</v>
      </c>
      <c r="C914" s="28">
        <f t="shared" si="32"/>
        <v>91</v>
      </c>
    </row>
    <row r="915" spans="2:3" x14ac:dyDescent="0.25">
      <c r="B915" s="28">
        <f t="shared" si="33"/>
        <v>9</v>
      </c>
      <c r="C915" s="28">
        <f t="shared" si="32"/>
        <v>91</v>
      </c>
    </row>
    <row r="916" spans="2:3" x14ac:dyDescent="0.25">
      <c r="B916" s="28">
        <f t="shared" si="33"/>
        <v>10</v>
      </c>
      <c r="C916" s="28">
        <f t="shared" si="32"/>
        <v>91</v>
      </c>
    </row>
    <row r="917" spans="2:3" x14ac:dyDescent="0.25">
      <c r="B917" s="28">
        <f t="shared" si="33"/>
        <v>1</v>
      </c>
      <c r="C917" s="28">
        <f t="shared" si="32"/>
        <v>92</v>
      </c>
    </row>
    <row r="918" spans="2:3" x14ac:dyDescent="0.25">
      <c r="B918" s="28">
        <f t="shared" si="33"/>
        <v>2</v>
      </c>
      <c r="C918" s="28">
        <f t="shared" si="32"/>
        <v>92</v>
      </c>
    </row>
    <row r="919" spans="2:3" x14ac:dyDescent="0.25">
      <c r="B919" s="28">
        <f t="shared" si="33"/>
        <v>3</v>
      </c>
      <c r="C919" s="28">
        <f t="shared" si="32"/>
        <v>92</v>
      </c>
    </row>
    <row r="920" spans="2:3" x14ac:dyDescent="0.25">
      <c r="B920" s="28">
        <f t="shared" si="33"/>
        <v>4</v>
      </c>
      <c r="C920" s="28">
        <f t="shared" si="32"/>
        <v>92</v>
      </c>
    </row>
    <row r="921" spans="2:3" x14ac:dyDescent="0.25">
      <c r="B921" s="28">
        <f t="shared" si="33"/>
        <v>5</v>
      </c>
      <c r="C921" s="28">
        <f t="shared" si="32"/>
        <v>92</v>
      </c>
    </row>
    <row r="922" spans="2:3" x14ac:dyDescent="0.25">
      <c r="B922" s="28">
        <f t="shared" si="33"/>
        <v>6</v>
      </c>
      <c r="C922" s="28">
        <f t="shared" si="32"/>
        <v>92</v>
      </c>
    </row>
    <row r="923" spans="2:3" x14ac:dyDescent="0.25">
      <c r="B923" s="28">
        <f t="shared" si="33"/>
        <v>7</v>
      </c>
      <c r="C923" s="28">
        <f t="shared" si="32"/>
        <v>92</v>
      </c>
    </row>
    <row r="924" spans="2:3" x14ac:dyDescent="0.25">
      <c r="B924" s="28">
        <f t="shared" si="33"/>
        <v>8</v>
      </c>
      <c r="C924" s="28">
        <f t="shared" si="32"/>
        <v>92</v>
      </c>
    </row>
    <row r="925" spans="2:3" x14ac:dyDescent="0.25">
      <c r="B925" s="28">
        <f t="shared" si="33"/>
        <v>9</v>
      </c>
      <c r="C925" s="28">
        <f t="shared" si="32"/>
        <v>92</v>
      </c>
    </row>
    <row r="926" spans="2:3" x14ac:dyDescent="0.25">
      <c r="B926" s="28">
        <f t="shared" si="33"/>
        <v>10</v>
      </c>
      <c r="C926" s="28">
        <f t="shared" si="32"/>
        <v>92</v>
      </c>
    </row>
    <row r="927" spans="2:3" x14ac:dyDescent="0.25">
      <c r="B927" s="28">
        <f t="shared" si="33"/>
        <v>1</v>
      </c>
      <c r="C927" s="28">
        <f t="shared" si="32"/>
        <v>93</v>
      </c>
    </row>
    <row r="928" spans="2:3" x14ac:dyDescent="0.25">
      <c r="B928" s="28">
        <f t="shared" si="33"/>
        <v>2</v>
      </c>
      <c r="C928" s="28">
        <f t="shared" si="32"/>
        <v>93</v>
      </c>
    </row>
    <row r="929" spans="2:3" x14ac:dyDescent="0.25">
      <c r="B929" s="28">
        <f t="shared" si="33"/>
        <v>3</v>
      </c>
      <c r="C929" s="28">
        <f t="shared" si="32"/>
        <v>93</v>
      </c>
    </row>
    <row r="930" spans="2:3" x14ac:dyDescent="0.25">
      <c r="B930" s="28">
        <f t="shared" si="33"/>
        <v>4</v>
      </c>
      <c r="C930" s="28">
        <f t="shared" si="32"/>
        <v>93</v>
      </c>
    </row>
    <row r="931" spans="2:3" x14ac:dyDescent="0.25">
      <c r="B931" s="28">
        <f t="shared" si="33"/>
        <v>5</v>
      </c>
      <c r="C931" s="28">
        <f t="shared" si="32"/>
        <v>93</v>
      </c>
    </row>
    <row r="932" spans="2:3" x14ac:dyDescent="0.25">
      <c r="B932" s="28">
        <f t="shared" si="33"/>
        <v>6</v>
      </c>
      <c r="C932" s="28">
        <f t="shared" si="32"/>
        <v>93</v>
      </c>
    </row>
    <row r="933" spans="2:3" x14ac:dyDescent="0.25">
      <c r="B933" s="28">
        <f t="shared" si="33"/>
        <v>7</v>
      </c>
      <c r="C933" s="28">
        <f t="shared" si="32"/>
        <v>93</v>
      </c>
    </row>
    <row r="934" spans="2:3" x14ac:dyDescent="0.25">
      <c r="B934" s="28">
        <f t="shared" si="33"/>
        <v>8</v>
      </c>
      <c r="C934" s="28">
        <f t="shared" si="32"/>
        <v>93</v>
      </c>
    </row>
    <row r="935" spans="2:3" x14ac:dyDescent="0.25">
      <c r="B935" s="28">
        <f t="shared" si="33"/>
        <v>9</v>
      </c>
      <c r="C935" s="28">
        <f t="shared" si="32"/>
        <v>93</v>
      </c>
    </row>
    <row r="936" spans="2:3" x14ac:dyDescent="0.25">
      <c r="B936" s="28">
        <f t="shared" si="33"/>
        <v>10</v>
      </c>
      <c r="C936" s="28">
        <f t="shared" si="32"/>
        <v>93</v>
      </c>
    </row>
    <row r="937" spans="2:3" x14ac:dyDescent="0.25">
      <c r="B937" s="28">
        <f t="shared" si="33"/>
        <v>1</v>
      </c>
      <c r="C937" s="28">
        <f t="shared" si="32"/>
        <v>94</v>
      </c>
    </row>
    <row r="938" spans="2:3" x14ac:dyDescent="0.25">
      <c r="B938" s="28">
        <f t="shared" si="33"/>
        <v>2</v>
      </c>
      <c r="C938" s="28">
        <f t="shared" si="32"/>
        <v>94</v>
      </c>
    </row>
    <row r="939" spans="2:3" x14ac:dyDescent="0.25">
      <c r="B939" s="28">
        <f t="shared" si="33"/>
        <v>3</v>
      </c>
      <c r="C939" s="28">
        <f t="shared" si="32"/>
        <v>94</v>
      </c>
    </row>
    <row r="940" spans="2:3" x14ac:dyDescent="0.25">
      <c r="B940" s="28">
        <f t="shared" si="33"/>
        <v>4</v>
      </c>
      <c r="C940" s="28">
        <f t="shared" si="32"/>
        <v>94</v>
      </c>
    </row>
    <row r="941" spans="2:3" x14ac:dyDescent="0.25">
      <c r="B941" s="28">
        <f t="shared" si="33"/>
        <v>5</v>
      </c>
      <c r="C941" s="28">
        <f t="shared" si="32"/>
        <v>94</v>
      </c>
    </row>
    <row r="942" spans="2:3" x14ac:dyDescent="0.25">
      <c r="B942" s="28">
        <f t="shared" si="33"/>
        <v>6</v>
      </c>
      <c r="C942" s="28">
        <f t="shared" si="32"/>
        <v>94</v>
      </c>
    </row>
    <row r="943" spans="2:3" x14ac:dyDescent="0.25">
      <c r="B943" s="28">
        <f t="shared" si="33"/>
        <v>7</v>
      </c>
      <c r="C943" s="28">
        <f t="shared" si="32"/>
        <v>94</v>
      </c>
    </row>
    <row r="944" spans="2:3" x14ac:dyDescent="0.25">
      <c r="B944" s="28">
        <f t="shared" si="33"/>
        <v>8</v>
      </c>
      <c r="C944" s="28">
        <f t="shared" si="32"/>
        <v>94</v>
      </c>
    </row>
    <row r="945" spans="2:3" x14ac:dyDescent="0.25">
      <c r="B945" s="28">
        <f t="shared" si="33"/>
        <v>9</v>
      </c>
      <c r="C945" s="28">
        <f t="shared" si="32"/>
        <v>94</v>
      </c>
    </row>
    <row r="946" spans="2:3" x14ac:dyDescent="0.25">
      <c r="B946" s="28">
        <f t="shared" si="33"/>
        <v>10</v>
      </c>
      <c r="C946" s="28">
        <f t="shared" si="32"/>
        <v>94</v>
      </c>
    </row>
    <row r="947" spans="2:3" x14ac:dyDescent="0.25">
      <c r="B947" s="28">
        <f t="shared" si="33"/>
        <v>1</v>
      </c>
      <c r="C947" s="28">
        <f t="shared" si="32"/>
        <v>95</v>
      </c>
    </row>
    <row r="948" spans="2:3" x14ac:dyDescent="0.25">
      <c r="B948" s="28">
        <f t="shared" si="33"/>
        <v>2</v>
      </c>
      <c r="C948" s="28">
        <f t="shared" si="32"/>
        <v>95</v>
      </c>
    </row>
    <row r="949" spans="2:3" x14ac:dyDescent="0.25">
      <c r="B949" s="28">
        <f t="shared" si="33"/>
        <v>3</v>
      </c>
      <c r="C949" s="28">
        <f t="shared" si="32"/>
        <v>95</v>
      </c>
    </row>
    <row r="950" spans="2:3" x14ac:dyDescent="0.25">
      <c r="B950" s="28">
        <f t="shared" si="33"/>
        <v>4</v>
      </c>
      <c r="C950" s="28">
        <f t="shared" si="32"/>
        <v>95</v>
      </c>
    </row>
    <row r="951" spans="2:3" x14ac:dyDescent="0.25">
      <c r="B951" s="28">
        <f t="shared" si="33"/>
        <v>5</v>
      </c>
      <c r="C951" s="28">
        <f t="shared" si="32"/>
        <v>95</v>
      </c>
    </row>
    <row r="952" spans="2:3" x14ac:dyDescent="0.25">
      <c r="B952" s="28">
        <f t="shared" si="33"/>
        <v>6</v>
      </c>
      <c r="C952" s="28">
        <f t="shared" si="32"/>
        <v>95</v>
      </c>
    </row>
    <row r="953" spans="2:3" x14ac:dyDescent="0.25">
      <c r="B953" s="28">
        <f t="shared" si="33"/>
        <v>7</v>
      </c>
      <c r="C953" s="28">
        <f t="shared" si="32"/>
        <v>95</v>
      </c>
    </row>
    <row r="954" spans="2:3" x14ac:dyDescent="0.25">
      <c r="B954" s="28">
        <f t="shared" si="33"/>
        <v>8</v>
      </c>
      <c r="C954" s="28">
        <f t="shared" si="32"/>
        <v>95</v>
      </c>
    </row>
    <row r="955" spans="2:3" x14ac:dyDescent="0.25">
      <c r="B955" s="28">
        <f t="shared" si="33"/>
        <v>9</v>
      </c>
      <c r="C955" s="28">
        <f t="shared" si="32"/>
        <v>95</v>
      </c>
    </row>
    <row r="956" spans="2:3" x14ac:dyDescent="0.25">
      <c r="B956" s="28">
        <f t="shared" si="33"/>
        <v>10</v>
      </c>
      <c r="C956" s="28">
        <f t="shared" si="32"/>
        <v>95</v>
      </c>
    </row>
    <row r="957" spans="2:3" x14ac:dyDescent="0.25">
      <c r="B957" s="28">
        <f t="shared" si="33"/>
        <v>1</v>
      </c>
      <c r="C957" s="28">
        <f t="shared" si="32"/>
        <v>96</v>
      </c>
    </row>
    <row r="958" spans="2:3" x14ac:dyDescent="0.25">
      <c r="B958" s="28">
        <f t="shared" si="33"/>
        <v>2</v>
      </c>
      <c r="C958" s="28">
        <f t="shared" si="32"/>
        <v>96</v>
      </c>
    </row>
    <row r="959" spans="2:3" x14ac:dyDescent="0.25">
      <c r="B959" s="28">
        <f t="shared" si="33"/>
        <v>3</v>
      </c>
      <c r="C959" s="28">
        <f t="shared" si="32"/>
        <v>96</v>
      </c>
    </row>
    <row r="960" spans="2:3" x14ac:dyDescent="0.25">
      <c r="B960" s="28">
        <f t="shared" si="33"/>
        <v>4</v>
      </c>
      <c r="C960" s="28">
        <f t="shared" si="32"/>
        <v>96</v>
      </c>
    </row>
    <row r="961" spans="2:3" x14ac:dyDescent="0.25">
      <c r="B961" s="28">
        <f t="shared" si="33"/>
        <v>5</v>
      </c>
      <c r="C961" s="28">
        <f t="shared" si="32"/>
        <v>96</v>
      </c>
    </row>
    <row r="962" spans="2:3" x14ac:dyDescent="0.25">
      <c r="B962" s="28">
        <f t="shared" si="33"/>
        <v>6</v>
      </c>
      <c r="C962" s="28">
        <f t="shared" si="32"/>
        <v>96</v>
      </c>
    </row>
    <row r="963" spans="2:3" x14ac:dyDescent="0.25">
      <c r="B963" s="28">
        <f t="shared" si="33"/>
        <v>7</v>
      </c>
      <c r="C963" s="28">
        <f t="shared" si="32"/>
        <v>96</v>
      </c>
    </row>
    <row r="964" spans="2:3" x14ac:dyDescent="0.25">
      <c r="B964" s="28">
        <f t="shared" si="33"/>
        <v>8</v>
      </c>
      <c r="C964" s="28">
        <f t="shared" si="32"/>
        <v>96</v>
      </c>
    </row>
    <row r="965" spans="2:3" x14ac:dyDescent="0.25">
      <c r="B965" s="28">
        <f t="shared" si="33"/>
        <v>9</v>
      </c>
      <c r="C965" s="28">
        <f t="shared" si="32"/>
        <v>96</v>
      </c>
    </row>
    <row r="966" spans="2:3" x14ac:dyDescent="0.25">
      <c r="B966" s="28">
        <f t="shared" si="33"/>
        <v>10</v>
      </c>
      <c r="C966" s="28">
        <f t="shared" si="32"/>
        <v>96</v>
      </c>
    </row>
    <row r="967" spans="2:3" x14ac:dyDescent="0.25">
      <c r="B967" s="28">
        <f t="shared" si="33"/>
        <v>1</v>
      </c>
      <c r="C967" s="28">
        <f t="shared" ref="C967:C1030" si="34">ROUNDDOWN(((ROW(C967)-ROW(C$7))/C$5)+1,0)</f>
        <v>97</v>
      </c>
    </row>
    <row r="968" spans="2:3" x14ac:dyDescent="0.25">
      <c r="B968" s="28">
        <f t="shared" ref="B968:B1031" si="35">IF(C968&lt; $D$4+1,MOD(((ROW(B968)-ROW(B$7))),$C$5)+1,"")</f>
        <v>2</v>
      </c>
      <c r="C968" s="28">
        <f t="shared" si="34"/>
        <v>97</v>
      </c>
    </row>
    <row r="969" spans="2:3" x14ac:dyDescent="0.25">
      <c r="B969" s="28">
        <f t="shared" si="35"/>
        <v>3</v>
      </c>
      <c r="C969" s="28">
        <f t="shared" si="34"/>
        <v>97</v>
      </c>
    </row>
    <row r="970" spans="2:3" x14ac:dyDescent="0.25">
      <c r="B970" s="28">
        <f t="shared" si="35"/>
        <v>4</v>
      </c>
      <c r="C970" s="28">
        <f t="shared" si="34"/>
        <v>97</v>
      </c>
    </row>
    <row r="971" spans="2:3" x14ac:dyDescent="0.25">
      <c r="B971" s="28">
        <f t="shared" si="35"/>
        <v>5</v>
      </c>
      <c r="C971" s="28">
        <f t="shared" si="34"/>
        <v>97</v>
      </c>
    </row>
    <row r="972" spans="2:3" x14ac:dyDescent="0.25">
      <c r="B972" s="28">
        <f t="shared" si="35"/>
        <v>6</v>
      </c>
      <c r="C972" s="28">
        <f t="shared" si="34"/>
        <v>97</v>
      </c>
    </row>
    <row r="973" spans="2:3" x14ac:dyDescent="0.25">
      <c r="B973" s="28">
        <f t="shared" si="35"/>
        <v>7</v>
      </c>
      <c r="C973" s="28">
        <f t="shared" si="34"/>
        <v>97</v>
      </c>
    </row>
    <row r="974" spans="2:3" x14ac:dyDescent="0.25">
      <c r="B974" s="28">
        <f t="shared" si="35"/>
        <v>8</v>
      </c>
      <c r="C974" s="28">
        <f t="shared" si="34"/>
        <v>97</v>
      </c>
    </row>
    <row r="975" spans="2:3" x14ac:dyDescent="0.25">
      <c r="B975" s="28">
        <f t="shared" si="35"/>
        <v>9</v>
      </c>
      <c r="C975" s="28">
        <f t="shared" si="34"/>
        <v>97</v>
      </c>
    </row>
    <row r="976" spans="2:3" x14ac:dyDescent="0.25">
      <c r="B976" s="28">
        <f t="shared" si="35"/>
        <v>10</v>
      </c>
      <c r="C976" s="28">
        <f t="shared" si="34"/>
        <v>97</v>
      </c>
    </row>
    <row r="977" spans="2:3" x14ac:dyDescent="0.25">
      <c r="B977" s="28">
        <f t="shared" si="35"/>
        <v>1</v>
      </c>
      <c r="C977" s="28">
        <f t="shared" si="34"/>
        <v>98</v>
      </c>
    </row>
    <row r="978" spans="2:3" x14ac:dyDescent="0.25">
      <c r="B978" s="28">
        <f t="shared" si="35"/>
        <v>2</v>
      </c>
      <c r="C978" s="28">
        <f t="shared" si="34"/>
        <v>98</v>
      </c>
    </row>
    <row r="979" spans="2:3" x14ac:dyDescent="0.25">
      <c r="B979" s="28">
        <f t="shared" si="35"/>
        <v>3</v>
      </c>
      <c r="C979" s="28">
        <f t="shared" si="34"/>
        <v>98</v>
      </c>
    </row>
    <row r="980" spans="2:3" x14ac:dyDescent="0.25">
      <c r="B980" s="28">
        <f t="shared" si="35"/>
        <v>4</v>
      </c>
      <c r="C980" s="28">
        <f t="shared" si="34"/>
        <v>98</v>
      </c>
    </row>
    <row r="981" spans="2:3" x14ac:dyDescent="0.25">
      <c r="B981" s="28">
        <f t="shared" si="35"/>
        <v>5</v>
      </c>
      <c r="C981" s="28">
        <f t="shared" si="34"/>
        <v>98</v>
      </c>
    </row>
    <row r="982" spans="2:3" x14ac:dyDescent="0.25">
      <c r="B982" s="28">
        <f t="shared" si="35"/>
        <v>6</v>
      </c>
      <c r="C982" s="28">
        <f t="shared" si="34"/>
        <v>98</v>
      </c>
    </row>
    <row r="983" spans="2:3" x14ac:dyDescent="0.25">
      <c r="B983" s="28">
        <f t="shared" si="35"/>
        <v>7</v>
      </c>
      <c r="C983" s="28">
        <f t="shared" si="34"/>
        <v>98</v>
      </c>
    </row>
    <row r="984" spans="2:3" x14ac:dyDescent="0.25">
      <c r="B984" s="28">
        <f t="shared" si="35"/>
        <v>8</v>
      </c>
      <c r="C984" s="28">
        <f t="shared" si="34"/>
        <v>98</v>
      </c>
    </row>
    <row r="985" spans="2:3" x14ac:dyDescent="0.25">
      <c r="B985" s="28">
        <f t="shared" si="35"/>
        <v>9</v>
      </c>
      <c r="C985" s="28">
        <f t="shared" si="34"/>
        <v>98</v>
      </c>
    </row>
    <row r="986" spans="2:3" x14ac:dyDescent="0.25">
      <c r="B986" s="28">
        <f t="shared" si="35"/>
        <v>10</v>
      </c>
      <c r="C986" s="28">
        <f t="shared" si="34"/>
        <v>98</v>
      </c>
    </row>
    <row r="987" spans="2:3" x14ac:dyDescent="0.25">
      <c r="B987" s="28">
        <f t="shared" si="35"/>
        <v>1</v>
      </c>
      <c r="C987" s="28">
        <f t="shared" si="34"/>
        <v>99</v>
      </c>
    </row>
    <row r="988" spans="2:3" x14ac:dyDescent="0.25">
      <c r="B988" s="28">
        <f t="shared" si="35"/>
        <v>2</v>
      </c>
      <c r="C988" s="28">
        <f t="shared" si="34"/>
        <v>99</v>
      </c>
    </row>
    <row r="989" spans="2:3" x14ac:dyDescent="0.25">
      <c r="B989" s="28">
        <f t="shared" si="35"/>
        <v>3</v>
      </c>
      <c r="C989" s="28">
        <f t="shared" si="34"/>
        <v>99</v>
      </c>
    </row>
    <row r="990" spans="2:3" x14ac:dyDescent="0.25">
      <c r="B990" s="28">
        <f t="shared" si="35"/>
        <v>4</v>
      </c>
      <c r="C990" s="28">
        <f t="shared" si="34"/>
        <v>99</v>
      </c>
    </row>
    <row r="991" spans="2:3" x14ac:dyDescent="0.25">
      <c r="B991" s="28">
        <f t="shared" si="35"/>
        <v>5</v>
      </c>
      <c r="C991" s="28">
        <f t="shared" si="34"/>
        <v>99</v>
      </c>
    </row>
    <row r="992" spans="2:3" x14ac:dyDescent="0.25">
      <c r="B992" s="28">
        <f t="shared" si="35"/>
        <v>6</v>
      </c>
      <c r="C992" s="28">
        <f t="shared" si="34"/>
        <v>99</v>
      </c>
    </row>
    <row r="993" spans="2:3" x14ac:dyDescent="0.25">
      <c r="B993" s="28">
        <f t="shared" si="35"/>
        <v>7</v>
      </c>
      <c r="C993" s="28">
        <f t="shared" si="34"/>
        <v>99</v>
      </c>
    </row>
    <row r="994" spans="2:3" x14ac:dyDescent="0.25">
      <c r="B994" s="28">
        <f t="shared" si="35"/>
        <v>8</v>
      </c>
      <c r="C994" s="28">
        <f t="shared" si="34"/>
        <v>99</v>
      </c>
    </row>
    <row r="995" spans="2:3" x14ac:dyDescent="0.25">
      <c r="B995" s="28">
        <f t="shared" si="35"/>
        <v>9</v>
      </c>
      <c r="C995" s="28">
        <f t="shared" si="34"/>
        <v>99</v>
      </c>
    </row>
    <row r="996" spans="2:3" x14ac:dyDescent="0.25">
      <c r="B996" s="28">
        <f t="shared" si="35"/>
        <v>10</v>
      </c>
      <c r="C996" s="28">
        <f t="shared" si="34"/>
        <v>99</v>
      </c>
    </row>
    <row r="997" spans="2:3" x14ac:dyDescent="0.25">
      <c r="B997" s="28">
        <f t="shared" si="35"/>
        <v>1</v>
      </c>
      <c r="C997" s="28">
        <f t="shared" si="34"/>
        <v>100</v>
      </c>
    </row>
    <row r="998" spans="2:3" x14ac:dyDescent="0.25">
      <c r="B998" s="28">
        <f t="shared" si="35"/>
        <v>2</v>
      </c>
      <c r="C998" s="28">
        <f t="shared" si="34"/>
        <v>100</v>
      </c>
    </row>
    <row r="999" spans="2:3" x14ac:dyDescent="0.25">
      <c r="B999" s="28">
        <f t="shared" si="35"/>
        <v>3</v>
      </c>
      <c r="C999" s="28">
        <f t="shared" si="34"/>
        <v>100</v>
      </c>
    </row>
    <row r="1000" spans="2:3" x14ac:dyDescent="0.25">
      <c r="B1000" s="28">
        <f t="shared" si="35"/>
        <v>4</v>
      </c>
      <c r="C1000" s="28">
        <f t="shared" si="34"/>
        <v>100</v>
      </c>
    </row>
    <row r="1001" spans="2:3" x14ac:dyDescent="0.25">
      <c r="B1001" s="28">
        <f t="shared" si="35"/>
        <v>5</v>
      </c>
      <c r="C1001" s="28">
        <f t="shared" si="34"/>
        <v>100</v>
      </c>
    </row>
    <row r="1002" spans="2:3" x14ac:dyDescent="0.25">
      <c r="B1002" s="28">
        <f t="shared" si="35"/>
        <v>6</v>
      </c>
      <c r="C1002" s="28">
        <f t="shared" si="34"/>
        <v>100</v>
      </c>
    </row>
    <row r="1003" spans="2:3" x14ac:dyDescent="0.25">
      <c r="B1003" s="28">
        <f t="shared" si="35"/>
        <v>7</v>
      </c>
      <c r="C1003" s="28">
        <f t="shared" si="34"/>
        <v>100</v>
      </c>
    </row>
    <row r="1004" spans="2:3" x14ac:dyDescent="0.25">
      <c r="B1004" s="28">
        <f t="shared" si="35"/>
        <v>8</v>
      </c>
      <c r="C1004" s="28">
        <f t="shared" si="34"/>
        <v>100</v>
      </c>
    </row>
    <row r="1005" spans="2:3" x14ac:dyDescent="0.25">
      <c r="B1005" s="28">
        <f t="shared" si="35"/>
        <v>9</v>
      </c>
      <c r="C1005" s="28">
        <f t="shared" si="34"/>
        <v>100</v>
      </c>
    </row>
    <row r="1006" spans="2:3" x14ac:dyDescent="0.25">
      <c r="B1006" s="28">
        <f t="shared" si="35"/>
        <v>10</v>
      </c>
      <c r="C1006" s="28">
        <f t="shared" si="34"/>
        <v>100</v>
      </c>
    </row>
    <row r="1007" spans="2:3" x14ac:dyDescent="0.25">
      <c r="B1007" s="28">
        <f t="shared" si="35"/>
        <v>1</v>
      </c>
      <c r="C1007" s="28">
        <f t="shared" si="34"/>
        <v>101</v>
      </c>
    </row>
    <row r="1008" spans="2:3" x14ac:dyDescent="0.25">
      <c r="B1008" s="28">
        <f t="shared" si="35"/>
        <v>2</v>
      </c>
      <c r="C1008" s="28">
        <f t="shared" si="34"/>
        <v>101</v>
      </c>
    </row>
    <row r="1009" spans="2:3" x14ac:dyDescent="0.25">
      <c r="B1009" s="28">
        <f t="shared" si="35"/>
        <v>3</v>
      </c>
      <c r="C1009" s="28">
        <f t="shared" si="34"/>
        <v>101</v>
      </c>
    </row>
    <row r="1010" spans="2:3" x14ac:dyDescent="0.25">
      <c r="B1010" s="28">
        <f t="shared" si="35"/>
        <v>4</v>
      </c>
      <c r="C1010" s="28">
        <f t="shared" si="34"/>
        <v>101</v>
      </c>
    </row>
    <row r="1011" spans="2:3" x14ac:dyDescent="0.25">
      <c r="B1011" s="28">
        <f t="shared" si="35"/>
        <v>5</v>
      </c>
      <c r="C1011" s="28">
        <f t="shared" si="34"/>
        <v>101</v>
      </c>
    </row>
    <row r="1012" spans="2:3" x14ac:dyDescent="0.25">
      <c r="B1012" s="28">
        <f t="shared" si="35"/>
        <v>6</v>
      </c>
      <c r="C1012" s="28">
        <f t="shared" si="34"/>
        <v>101</v>
      </c>
    </row>
    <row r="1013" spans="2:3" x14ac:dyDescent="0.25">
      <c r="B1013" s="28">
        <f t="shared" si="35"/>
        <v>7</v>
      </c>
      <c r="C1013" s="28">
        <f t="shared" si="34"/>
        <v>101</v>
      </c>
    </row>
    <row r="1014" spans="2:3" x14ac:dyDescent="0.25">
      <c r="B1014" s="28">
        <f t="shared" si="35"/>
        <v>8</v>
      </c>
      <c r="C1014" s="28">
        <f t="shared" si="34"/>
        <v>101</v>
      </c>
    </row>
    <row r="1015" spans="2:3" x14ac:dyDescent="0.25">
      <c r="B1015" s="28">
        <f t="shared" si="35"/>
        <v>9</v>
      </c>
      <c r="C1015" s="28">
        <f t="shared" si="34"/>
        <v>101</v>
      </c>
    </row>
    <row r="1016" spans="2:3" x14ac:dyDescent="0.25">
      <c r="B1016" s="28">
        <f t="shared" si="35"/>
        <v>10</v>
      </c>
      <c r="C1016" s="28">
        <f t="shared" si="34"/>
        <v>101</v>
      </c>
    </row>
    <row r="1017" spans="2:3" x14ac:dyDescent="0.25">
      <c r="B1017" s="28">
        <f t="shared" si="35"/>
        <v>1</v>
      </c>
      <c r="C1017" s="28">
        <f t="shared" si="34"/>
        <v>102</v>
      </c>
    </row>
    <row r="1018" spans="2:3" x14ac:dyDescent="0.25">
      <c r="B1018" s="28">
        <f t="shared" si="35"/>
        <v>2</v>
      </c>
      <c r="C1018" s="28">
        <f t="shared" si="34"/>
        <v>102</v>
      </c>
    </row>
    <row r="1019" spans="2:3" x14ac:dyDescent="0.25">
      <c r="B1019" s="28">
        <f t="shared" si="35"/>
        <v>3</v>
      </c>
      <c r="C1019" s="28">
        <f t="shared" si="34"/>
        <v>102</v>
      </c>
    </row>
    <row r="1020" spans="2:3" x14ac:dyDescent="0.25">
      <c r="B1020" s="28">
        <f t="shared" si="35"/>
        <v>4</v>
      </c>
      <c r="C1020" s="28">
        <f t="shared" si="34"/>
        <v>102</v>
      </c>
    </row>
    <row r="1021" spans="2:3" x14ac:dyDescent="0.25">
      <c r="B1021" s="28">
        <f t="shared" si="35"/>
        <v>5</v>
      </c>
      <c r="C1021" s="28">
        <f t="shared" si="34"/>
        <v>102</v>
      </c>
    </row>
    <row r="1022" spans="2:3" x14ac:dyDescent="0.25">
      <c r="B1022" s="28">
        <f t="shared" si="35"/>
        <v>6</v>
      </c>
      <c r="C1022" s="28">
        <f t="shared" si="34"/>
        <v>102</v>
      </c>
    </row>
    <row r="1023" spans="2:3" x14ac:dyDescent="0.25">
      <c r="B1023" s="28">
        <f t="shared" si="35"/>
        <v>7</v>
      </c>
      <c r="C1023" s="28">
        <f t="shared" si="34"/>
        <v>102</v>
      </c>
    </row>
    <row r="1024" spans="2:3" x14ac:dyDescent="0.25">
      <c r="B1024" s="28">
        <f t="shared" si="35"/>
        <v>8</v>
      </c>
      <c r="C1024" s="28">
        <f t="shared" si="34"/>
        <v>102</v>
      </c>
    </row>
    <row r="1025" spans="2:3" x14ac:dyDescent="0.25">
      <c r="B1025" s="28">
        <f t="shared" si="35"/>
        <v>9</v>
      </c>
      <c r="C1025" s="28">
        <f t="shared" si="34"/>
        <v>102</v>
      </c>
    </row>
    <row r="1026" spans="2:3" x14ac:dyDescent="0.25">
      <c r="B1026" s="28">
        <f t="shared" si="35"/>
        <v>10</v>
      </c>
      <c r="C1026" s="28">
        <f t="shared" si="34"/>
        <v>102</v>
      </c>
    </row>
    <row r="1027" spans="2:3" x14ac:dyDescent="0.25">
      <c r="B1027" s="28">
        <f t="shared" si="35"/>
        <v>1</v>
      </c>
      <c r="C1027" s="28">
        <f t="shared" si="34"/>
        <v>103</v>
      </c>
    </row>
    <row r="1028" spans="2:3" x14ac:dyDescent="0.25">
      <c r="B1028" s="28">
        <f t="shared" si="35"/>
        <v>2</v>
      </c>
      <c r="C1028" s="28">
        <f t="shared" si="34"/>
        <v>103</v>
      </c>
    </row>
    <row r="1029" spans="2:3" x14ac:dyDescent="0.25">
      <c r="B1029" s="28">
        <f t="shared" si="35"/>
        <v>3</v>
      </c>
      <c r="C1029" s="28">
        <f t="shared" si="34"/>
        <v>103</v>
      </c>
    </row>
    <row r="1030" spans="2:3" x14ac:dyDescent="0.25">
      <c r="B1030" s="28">
        <f t="shared" si="35"/>
        <v>4</v>
      </c>
      <c r="C1030" s="28">
        <f t="shared" si="34"/>
        <v>103</v>
      </c>
    </row>
    <row r="1031" spans="2:3" x14ac:dyDescent="0.25">
      <c r="B1031" s="28">
        <f t="shared" si="35"/>
        <v>5</v>
      </c>
      <c r="C1031" s="28">
        <f t="shared" ref="C1031:C1094" si="36">ROUNDDOWN(((ROW(C1031)-ROW(C$7))/C$5)+1,0)</f>
        <v>103</v>
      </c>
    </row>
    <row r="1032" spans="2:3" x14ac:dyDescent="0.25">
      <c r="B1032" s="28">
        <f t="shared" ref="B1032:B1095" si="37">IF(C1032&lt; $D$4+1,MOD(((ROW(B1032)-ROW(B$7))),$C$5)+1,"")</f>
        <v>6</v>
      </c>
      <c r="C1032" s="28">
        <f t="shared" si="36"/>
        <v>103</v>
      </c>
    </row>
    <row r="1033" spans="2:3" x14ac:dyDescent="0.25">
      <c r="B1033" s="28">
        <f t="shared" si="37"/>
        <v>7</v>
      </c>
      <c r="C1033" s="28">
        <f t="shared" si="36"/>
        <v>103</v>
      </c>
    </row>
    <row r="1034" spans="2:3" x14ac:dyDescent="0.25">
      <c r="B1034" s="28">
        <f t="shared" si="37"/>
        <v>8</v>
      </c>
      <c r="C1034" s="28">
        <f t="shared" si="36"/>
        <v>103</v>
      </c>
    </row>
    <row r="1035" spans="2:3" x14ac:dyDescent="0.25">
      <c r="B1035" s="28">
        <f t="shared" si="37"/>
        <v>9</v>
      </c>
      <c r="C1035" s="28">
        <f t="shared" si="36"/>
        <v>103</v>
      </c>
    </row>
    <row r="1036" spans="2:3" x14ac:dyDescent="0.25">
      <c r="B1036" s="28">
        <f t="shared" si="37"/>
        <v>10</v>
      </c>
      <c r="C1036" s="28">
        <f t="shared" si="36"/>
        <v>103</v>
      </c>
    </row>
    <row r="1037" spans="2:3" x14ac:dyDescent="0.25">
      <c r="B1037" s="28">
        <f t="shared" si="37"/>
        <v>1</v>
      </c>
      <c r="C1037" s="28">
        <f t="shared" si="36"/>
        <v>104</v>
      </c>
    </row>
    <row r="1038" spans="2:3" x14ac:dyDescent="0.25">
      <c r="B1038" s="28">
        <f t="shared" si="37"/>
        <v>2</v>
      </c>
      <c r="C1038" s="28">
        <f t="shared" si="36"/>
        <v>104</v>
      </c>
    </row>
    <row r="1039" spans="2:3" x14ac:dyDescent="0.25">
      <c r="B1039" s="28">
        <f t="shared" si="37"/>
        <v>3</v>
      </c>
      <c r="C1039" s="28">
        <f t="shared" si="36"/>
        <v>104</v>
      </c>
    </row>
    <row r="1040" spans="2:3" x14ac:dyDescent="0.25">
      <c r="B1040" s="28">
        <f t="shared" si="37"/>
        <v>4</v>
      </c>
      <c r="C1040" s="28">
        <f t="shared" si="36"/>
        <v>104</v>
      </c>
    </row>
    <row r="1041" spans="2:3" x14ac:dyDescent="0.25">
      <c r="B1041" s="28">
        <f t="shared" si="37"/>
        <v>5</v>
      </c>
      <c r="C1041" s="28">
        <f t="shared" si="36"/>
        <v>104</v>
      </c>
    </row>
    <row r="1042" spans="2:3" x14ac:dyDescent="0.25">
      <c r="B1042" s="28">
        <f t="shared" si="37"/>
        <v>6</v>
      </c>
      <c r="C1042" s="28">
        <f t="shared" si="36"/>
        <v>104</v>
      </c>
    </row>
    <row r="1043" spans="2:3" x14ac:dyDescent="0.25">
      <c r="B1043" s="28">
        <f t="shared" si="37"/>
        <v>7</v>
      </c>
      <c r="C1043" s="28">
        <f t="shared" si="36"/>
        <v>104</v>
      </c>
    </row>
    <row r="1044" spans="2:3" x14ac:dyDescent="0.25">
      <c r="B1044" s="28">
        <f t="shared" si="37"/>
        <v>8</v>
      </c>
      <c r="C1044" s="28">
        <f t="shared" si="36"/>
        <v>104</v>
      </c>
    </row>
    <row r="1045" spans="2:3" x14ac:dyDescent="0.25">
      <c r="B1045" s="28">
        <f t="shared" si="37"/>
        <v>9</v>
      </c>
      <c r="C1045" s="28">
        <f t="shared" si="36"/>
        <v>104</v>
      </c>
    </row>
    <row r="1046" spans="2:3" x14ac:dyDescent="0.25">
      <c r="B1046" s="28">
        <f t="shared" si="37"/>
        <v>10</v>
      </c>
      <c r="C1046" s="28">
        <f t="shared" si="36"/>
        <v>104</v>
      </c>
    </row>
    <row r="1047" spans="2:3" x14ac:dyDescent="0.25">
      <c r="B1047" s="28">
        <f t="shared" si="37"/>
        <v>1</v>
      </c>
      <c r="C1047" s="28">
        <f t="shared" si="36"/>
        <v>105</v>
      </c>
    </row>
    <row r="1048" spans="2:3" x14ac:dyDescent="0.25">
      <c r="B1048" s="28">
        <f t="shared" si="37"/>
        <v>2</v>
      </c>
      <c r="C1048" s="28">
        <f t="shared" si="36"/>
        <v>105</v>
      </c>
    </row>
    <row r="1049" spans="2:3" x14ac:dyDescent="0.25">
      <c r="B1049" s="28">
        <f t="shared" si="37"/>
        <v>3</v>
      </c>
      <c r="C1049" s="28">
        <f t="shared" si="36"/>
        <v>105</v>
      </c>
    </row>
    <row r="1050" spans="2:3" x14ac:dyDescent="0.25">
      <c r="B1050" s="28">
        <f t="shared" si="37"/>
        <v>4</v>
      </c>
      <c r="C1050" s="28">
        <f t="shared" si="36"/>
        <v>105</v>
      </c>
    </row>
    <row r="1051" spans="2:3" x14ac:dyDescent="0.25">
      <c r="B1051" s="28">
        <f t="shared" si="37"/>
        <v>5</v>
      </c>
      <c r="C1051" s="28">
        <f t="shared" si="36"/>
        <v>105</v>
      </c>
    </row>
    <row r="1052" spans="2:3" x14ac:dyDescent="0.25">
      <c r="B1052" s="28">
        <f t="shared" si="37"/>
        <v>6</v>
      </c>
      <c r="C1052" s="28">
        <f t="shared" si="36"/>
        <v>105</v>
      </c>
    </row>
    <row r="1053" spans="2:3" x14ac:dyDescent="0.25">
      <c r="B1053" s="28">
        <f t="shared" si="37"/>
        <v>7</v>
      </c>
      <c r="C1053" s="28">
        <f t="shared" si="36"/>
        <v>105</v>
      </c>
    </row>
    <row r="1054" spans="2:3" x14ac:dyDescent="0.25">
      <c r="B1054" s="28">
        <f t="shared" si="37"/>
        <v>8</v>
      </c>
      <c r="C1054" s="28">
        <f t="shared" si="36"/>
        <v>105</v>
      </c>
    </row>
    <row r="1055" spans="2:3" x14ac:dyDescent="0.25">
      <c r="B1055" s="28">
        <f t="shared" si="37"/>
        <v>9</v>
      </c>
      <c r="C1055" s="28">
        <f t="shared" si="36"/>
        <v>105</v>
      </c>
    </row>
    <row r="1056" spans="2:3" x14ac:dyDescent="0.25">
      <c r="B1056" s="28">
        <f t="shared" si="37"/>
        <v>10</v>
      </c>
      <c r="C1056" s="28">
        <f t="shared" si="36"/>
        <v>105</v>
      </c>
    </row>
    <row r="1057" spans="2:3" x14ac:dyDescent="0.25">
      <c r="B1057" s="28">
        <f t="shared" si="37"/>
        <v>1</v>
      </c>
      <c r="C1057" s="28">
        <f t="shared" si="36"/>
        <v>106</v>
      </c>
    </row>
    <row r="1058" spans="2:3" x14ac:dyDescent="0.25">
      <c r="B1058" s="28">
        <f t="shared" si="37"/>
        <v>2</v>
      </c>
      <c r="C1058" s="28">
        <f t="shared" si="36"/>
        <v>106</v>
      </c>
    </row>
    <row r="1059" spans="2:3" x14ac:dyDescent="0.25">
      <c r="B1059" s="28">
        <f t="shared" si="37"/>
        <v>3</v>
      </c>
      <c r="C1059" s="28">
        <f t="shared" si="36"/>
        <v>106</v>
      </c>
    </row>
    <row r="1060" spans="2:3" x14ac:dyDescent="0.25">
      <c r="B1060" s="28">
        <f t="shared" si="37"/>
        <v>4</v>
      </c>
      <c r="C1060" s="28">
        <f t="shared" si="36"/>
        <v>106</v>
      </c>
    </row>
    <row r="1061" spans="2:3" x14ac:dyDescent="0.25">
      <c r="B1061" s="28">
        <f t="shared" si="37"/>
        <v>5</v>
      </c>
      <c r="C1061" s="28">
        <f t="shared" si="36"/>
        <v>106</v>
      </c>
    </row>
    <row r="1062" spans="2:3" x14ac:dyDescent="0.25">
      <c r="B1062" s="28">
        <f t="shared" si="37"/>
        <v>6</v>
      </c>
      <c r="C1062" s="28">
        <f t="shared" si="36"/>
        <v>106</v>
      </c>
    </row>
    <row r="1063" spans="2:3" x14ac:dyDescent="0.25">
      <c r="B1063" s="28">
        <f t="shared" si="37"/>
        <v>7</v>
      </c>
      <c r="C1063" s="28">
        <f t="shared" si="36"/>
        <v>106</v>
      </c>
    </row>
    <row r="1064" spans="2:3" x14ac:dyDescent="0.25">
      <c r="B1064" s="28">
        <f t="shared" si="37"/>
        <v>8</v>
      </c>
      <c r="C1064" s="28">
        <f t="shared" si="36"/>
        <v>106</v>
      </c>
    </row>
    <row r="1065" spans="2:3" x14ac:dyDescent="0.25">
      <c r="B1065" s="28">
        <f t="shared" si="37"/>
        <v>9</v>
      </c>
      <c r="C1065" s="28">
        <f t="shared" si="36"/>
        <v>106</v>
      </c>
    </row>
    <row r="1066" spans="2:3" x14ac:dyDescent="0.25">
      <c r="B1066" s="28">
        <f t="shared" si="37"/>
        <v>10</v>
      </c>
      <c r="C1066" s="28">
        <f t="shared" si="36"/>
        <v>106</v>
      </c>
    </row>
    <row r="1067" spans="2:3" x14ac:dyDescent="0.25">
      <c r="B1067" s="28">
        <f t="shared" si="37"/>
        <v>1</v>
      </c>
      <c r="C1067" s="28">
        <f t="shared" si="36"/>
        <v>107</v>
      </c>
    </row>
    <row r="1068" spans="2:3" x14ac:dyDescent="0.25">
      <c r="B1068" s="28">
        <f t="shared" si="37"/>
        <v>2</v>
      </c>
      <c r="C1068" s="28">
        <f t="shared" si="36"/>
        <v>107</v>
      </c>
    </row>
    <row r="1069" spans="2:3" x14ac:dyDescent="0.25">
      <c r="B1069" s="28">
        <f t="shared" si="37"/>
        <v>3</v>
      </c>
      <c r="C1069" s="28">
        <f t="shared" si="36"/>
        <v>107</v>
      </c>
    </row>
    <row r="1070" spans="2:3" x14ac:dyDescent="0.25">
      <c r="B1070" s="28">
        <f t="shared" si="37"/>
        <v>4</v>
      </c>
      <c r="C1070" s="28">
        <f t="shared" si="36"/>
        <v>107</v>
      </c>
    </row>
    <row r="1071" spans="2:3" x14ac:dyDescent="0.25">
      <c r="B1071" s="28">
        <f t="shared" si="37"/>
        <v>5</v>
      </c>
      <c r="C1071" s="28">
        <f t="shared" si="36"/>
        <v>107</v>
      </c>
    </row>
    <row r="1072" spans="2:3" x14ac:dyDescent="0.25">
      <c r="B1072" s="28">
        <f t="shared" si="37"/>
        <v>6</v>
      </c>
      <c r="C1072" s="28">
        <f t="shared" si="36"/>
        <v>107</v>
      </c>
    </row>
    <row r="1073" spans="2:3" x14ac:dyDescent="0.25">
      <c r="B1073" s="28">
        <f t="shared" si="37"/>
        <v>7</v>
      </c>
      <c r="C1073" s="28">
        <f t="shared" si="36"/>
        <v>107</v>
      </c>
    </row>
    <row r="1074" spans="2:3" x14ac:dyDescent="0.25">
      <c r="B1074" s="28">
        <f t="shared" si="37"/>
        <v>8</v>
      </c>
      <c r="C1074" s="28">
        <f t="shared" si="36"/>
        <v>107</v>
      </c>
    </row>
    <row r="1075" spans="2:3" x14ac:dyDescent="0.25">
      <c r="B1075" s="28">
        <f t="shared" si="37"/>
        <v>9</v>
      </c>
      <c r="C1075" s="28">
        <f t="shared" si="36"/>
        <v>107</v>
      </c>
    </row>
    <row r="1076" spans="2:3" x14ac:dyDescent="0.25">
      <c r="B1076" s="28">
        <f t="shared" si="37"/>
        <v>10</v>
      </c>
      <c r="C1076" s="28">
        <f t="shared" si="36"/>
        <v>107</v>
      </c>
    </row>
    <row r="1077" spans="2:3" x14ac:dyDescent="0.25">
      <c r="B1077" s="28">
        <f t="shared" si="37"/>
        <v>1</v>
      </c>
      <c r="C1077" s="28">
        <f t="shared" si="36"/>
        <v>108</v>
      </c>
    </row>
    <row r="1078" spans="2:3" x14ac:dyDescent="0.25">
      <c r="B1078" s="28">
        <f t="shared" si="37"/>
        <v>2</v>
      </c>
      <c r="C1078" s="28">
        <f t="shared" si="36"/>
        <v>108</v>
      </c>
    </row>
    <row r="1079" spans="2:3" x14ac:dyDescent="0.25">
      <c r="B1079" s="28">
        <f t="shared" si="37"/>
        <v>3</v>
      </c>
      <c r="C1079" s="28">
        <f t="shared" si="36"/>
        <v>108</v>
      </c>
    </row>
    <row r="1080" spans="2:3" x14ac:dyDescent="0.25">
      <c r="B1080" s="28">
        <f t="shared" si="37"/>
        <v>4</v>
      </c>
      <c r="C1080" s="28">
        <f t="shared" si="36"/>
        <v>108</v>
      </c>
    </row>
    <row r="1081" spans="2:3" x14ac:dyDescent="0.25">
      <c r="B1081" s="28">
        <f t="shared" si="37"/>
        <v>5</v>
      </c>
      <c r="C1081" s="28">
        <f t="shared" si="36"/>
        <v>108</v>
      </c>
    </row>
    <row r="1082" spans="2:3" x14ac:dyDescent="0.25">
      <c r="B1082" s="28">
        <f t="shared" si="37"/>
        <v>6</v>
      </c>
      <c r="C1082" s="28">
        <f t="shared" si="36"/>
        <v>108</v>
      </c>
    </row>
    <row r="1083" spans="2:3" x14ac:dyDescent="0.25">
      <c r="B1083" s="28">
        <f t="shared" si="37"/>
        <v>7</v>
      </c>
      <c r="C1083" s="28">
        <f t="shared" si="36"/>
        <v>108</v>
      </c>
    </row>
    <row r="1084" spans="2:3" x14ac:dyDescent="0.25">
      <c r="B1084" s="28">
        <f t="shared" si="37"/>
        <v>8</v>
      </c>
      <c r="C1084" s="28">
        <f t="shared" si="36"/>
        <v>108</v>
      </c>
    </row>
    <row r="1085" spans="2:3" x14ac:dyDescent="0.25">
      <c r="B1085" s="28">
        <f t="shared" si="37"/>
        <v>9</v>
      </c>
      <c r="C1085" s="28">
        <f t="shared" si="36"/>
        <v>108</v>
      </c>
    </row>
    <row r="1086" spans="2:3" x14ac:dyDescent="0.25">
      <c r="B1086" s="28">
        <f t="shared" si="37"/>
        <v>10</v>
      </c>
      <c r="C1086" s="28">
        <f t="shared" si="36"/>
        <v>108</v>
      </c>
    </row>
    <row r="1087" spans="2:3" x14ac:dyDescent="0.25">
      <c r="B1087" s="28">
        <f t="shared" si="37"/>
        <v>1</v>
      </c>
      <c r="C1087" s="28">
        <f t="shared" si="36"/>
        <v>109</v>
      </c>
    </row>
    <row r="1088" spans="2:3" x14ac:dyDescent="0.25">
      <c r="B1088" s="28">
        <f t="shared" si="37"/>
        <v>2</v>
      </c>
      <c r="C1088" s="28">
        <f t="shared" si="36"/>
        <v>109</v>
      </c>
    </row>
    <row r="1089" spans="2:3" x14ac:dyDescent="0.25">
      <c r="B1089" s="28">
        <f t="shared" si="37"/>
        <v>3</v>
      </c>
      <c r="C1089" s="28">
        <f t="shared" si="36"/>
        <v>109</v>
      </c>
    </row>
    <row r="1090" spans="2:3" x14ac:dyDescent="0.25">
      <c r="B1090" s="28">
        <f t="shared" si="37"/>
        <v>4</v>
      </c>
      <c r="C1090" s="28">
        <f t="shared" si="36"/>
        <v>109</v>
      </c>
    </row>
    <row r="1091" spans="2:3" x14ac:dyDescent="0.25">
      <c r="B1091" s="28">
        <f t="shared" si="37"/>
        <v>5</v>
      </c>
      <c r="C1091" s="28">
        <f t="shared" si="36"/>
        <v>109</v>
      </c>
    </row>
    <row r="1092" spans="2:3" x14ac:dyDescent="0.25">
      <c r="B1092" s="28">
        <f t="shared" si="37"/>
        <v>6</v>
      </c>
      <c r="C1092" s="28">
        <f t="shared" si="36"/>
        <v>109</v>
      </c>
    </row>
    <row r="1093" spans="2:3" x14ac:dyDescent="0.25">
      <c r="B1093" s="28">
        <f t="shared" si="37"/>
        <v>7</v>
      </c>
      <c r="C1093" s="28">
        <f t="shared" si="36"/>
        <v>109</v>
      </c>
    </row>
    <row r="1094" spans="2:3" x14ac:dyDescent="0.25">
      <c r="B1094" s="28">
        <f t="shared" si="37"/>
        <v>8</v>
      </c>
      <c r="C1094" s="28">
        <f t="shared" si="36"/>
        <v>109</v>
      </c>
    </row>
    <row r="1095" spans="2:3" x14ac:dyDescent="0.25">
      <c r="B1095" s="28">
        <f t="shared" si="37"/>
        <v>9</v>
      </c>
      <c r="C1095" s="28">
        <f t="shared" ref="C1095:C1158" si="38">ROUNDDOWN(((ROW(C1095)-ROW(C$7))/C$5)+1,0)</f>
        <v>109</v>
      </c>
    </row>
    <row r="1096" spans="2:3" x14ac:dyDescent="0.25">
      <c r="B1096" s="28">
        <f t="shared" ref="B1096:B1159" si="39">IF(C1096&lt; $D$4+1,MOD(((ROW(B1096)-ROW(B$7))),$C$5)+1,"")</f>
        <v>10</v>
      </c>
      <c r="C1096" s="28">
        <f t="shared" si="38"/>
        <v>109</v>
      </c>
    </row>
    <row r="1097" spans="2:3" x14ac:dyDescent="0.25">
      <c r="B1097" s="28">
        <f t="shared" si="39"/>
        <v>1</v>
      </c>
      <c r="C1097" s="28">
        <f t="shared" si="38"/>
        <v>110</v>
      </c>
    </row>
    <row r="1098" spans="2:3" x14ac:dyDescent="0.25">
      <c r="B1098" s="28">
        <f t="shared" si="39"/>
        <v>2</v>
      </c>
      <c r="C1098" s="28">
        <f t="shared" si="38"/>
        <v>110</v>
      </c>
    </row>
    <row r="1099" spans="2:3" x14ac:dyDescent="0.25">
      <c r="B1099" s="28">
        <f t="shared" si="39"/>
        <v>3</v>
      </c>
      <c r="C1099" s="28">
        <f t="shared" si="38"/>
        <v>110</v>
      </c>
    </row>
    <row r="1100" spans="2:3" x14ac:dyDescent="0.25">
      <c r="B1100" s="28">
        <f t="shared" si="39"/>
        <v>4</v>
      </c>
      <c r="C1100" s="28">
        <f t="shared" si="38"/>
        <v>110</v>
      </c>
    </row>
    <row r="1101" spans="2:3" x14ac:dyDescent="0.25">
      <c r="B1101" s="28">
        <f t="shared" si="39"/>
        <v>5</v>
      </c>
      <c r="C1101" s="28">
        <f t="shared" si="38"/>
        <v>110</v>
      </c>
    </row>
    <row r="1102" spans="2:3" x14ac:dyDescent="0.25">
      <c r="B1102" s="28">
        <f t="shared" si="39"/>
        <v>6</v>
      </c>
      <c r="C1102" s="28">
        <f t="shared" si="38"/>
        <v>110</v>
      </c>
    </row>
    <row r="1103" spans="2:3" x14ac:dyDescent="0.25">
      <c r="B1103" s="28">
        <f t="shared" si="39"/>
        <v>7</v>
      </c>
      <c r="C1103" s="28">
        <f t="shared" si="38"/>
        <v>110</v>
      </c>
    </row>
    <row r="1104" spans="2:3" x14ac:dyDescent="0.25">
      <c r="B1104" s="28">
        <f t="shared" si="39"/>
        <v>8</v>
      </c>
      <c r="C1104" s="28">
        <f t="shared" si="38"/>
        <v>110</v>
      </c>
    </row>
    <row r="1105" spans="2:3" x14ac:dyDescent="0.25">
      <c r="B1105" s="28">
        <f t="shared" si="39"/>
        <v>9</v>
      </c>
      <c r="C1105" s="28">
        <f t="shared" si="38"/>
        <v>110</v>
      </c>
    </row>
    <row r="1106" spans="2:3" x14ac:dyDescent="0.25">
      <c r="B1106" s="28">
        <f t="shared" si="39"/>
        <v>10</v>
      </c>
      <c r="C1106" s="28">
        <f t="shared" si="38"/>
        <v>110</v>
      </c>
    </row>
    <row r="1107" spans="2:3" x14ac:dyDescent="0.25">
      <c r="B1107" s="28">
        <f t="shared" si="39"/>
        <v>1</v>
      </c>
      <c r="C1107" s="28">
        <f t="shared" si="38"/>
        <v>111</v>
      </c>
    </row>
    <row r="1108" spans="2:3" x14ac:dyDescent="0.25">
      <c r="B1108" s="28">
        <f t="shared" si="39"/>
        <v>2</v>
      </c>
      <c r="C1108" s="28">
        <f t="shared" si="38"/>
        <v>111</v>
      </c>
    </row>
    <row r="1109" spans="2:3" x14ac:dyDescent="0.25">
      <c r="B1109" s="28">
        <f t="shared" si="39"/>
        <v>3</v>
      </c>
      <c r="C1109" s="28">
        <f t="shared" si="38"/>
        <v>111</v>
      </c>
    </row>
    <row r="1110" spans="2:3" x14ac:dyDescent="0.25">
      <c r="B1110" s="28">
        <f t="shared" si="39"/>
        <v>4</v>
      </c>
      <c r="C1110" s="28">
        <f t="shared" si="38"/>
        <v>111</v>
      </c>
    </row>
    <row r="1111" spans="2:3" x14ac:dyDescent="0.25">
      <c r="B1111" s="28">
        <f t="shared" si="39"/>
        <v>5</v>
      </c>
      <c r="C1111" s="28">
        <f t="shared" si="38"/>
        <v>111</v>
      </c>
    </row>
    <row r="1112" spans="2:3" x14ac:dyDescent="0.25">
      <c r="B1112" s="28">
        <f t="shared" si="39"/>
        <v>6</v>
      </c>
      <c r="C1112" s="28">
        <f t="shared" si="38"/>
        <v>111</v>
      </c>
    </row>
    <row r="1113" spans="2:3" x14ac:dyDescent="0.25">
      <c r="B1113" s="28">
        <f t="shared" si="39"/>
        <v>7</v>
      </c>
      <c r="C1113" s="28">
        <f t="shared" si="38"/>
        <v>111</v>
      </c>
    </row>
    <row r="1114" spans="2:3" x14ac:dyDescent="0.25">
      <c r="B1114" s="28">
        <f t="shared" si="39"/>
        <v>8</v>
      </c>
      <c r="C1114" s="28">
        <f t="shared" si="38"/>
        <v>111</v>
      </c>
    </row>
    <row r="1115" spans="2:3" x14ac:dyDescent="0.25">
      <c r="B1115" s="28">
        <f t="shared" si="39"/>
        <v>9</v>
      </c>
      <c r="C1115" s="28">
        <f t="shared" si="38"/>
        <v>111</v>
      </c>
    </row>
    <row r="1116" spans="2:3" x14ac:dyDescent="0.25">
      <c r="B1116" s="28">
        <f t="shared" si="39"/>
        <v>10</v>
      </c>
      <c r="C1116" s="28">
        <f t="shared" si="38"/>
        <v>111</v>
      </c>
    </row>
    <row r="1117" spans="2:3" x14ac:dyDescent="0.25">
      <c r="B1117" s="28">
        <f t="shared" si="39"/>
        <v>1</v>
      </c>
      <c r="C1117" s="28">
        <f t="shared" si="38"/>
        <v>112</v>
      </c>
    </row>
    <row r="1118" spans="2:3" x14ac:dyDescent="0.25">
      <c r="B1118" s="28">
        <f t="shared" si="39"/>
        <v>2</v>
      </c>
      <c r="C1118" s="28">
        <f t="shared" si="38"/>
        <v>112</v>
      </c>
    </row>
    <row r="1119" spans="2:3" x14ac:dyDescent="0.25">
      <c r="B1119" s="28">
        <f t="shared" si="39"/>
        <v>3</v>
      </c>
      <c r="C1119" s="28">
        <f t="shared" si="38"/>
        <v>112</v>
      </c>
    </row>
    <row r="1120" spans="2:3" x14ac:dyDescent="0.25">
      <c r="B1120" s="28">
        <f t="shared" si="39"/>
        <v>4</v>
      </c>
      <c r="C1120" s="28">
        <f t="shared" si="38"/>
        <v>112</v>
      </c>
    </row>
    <row r="1121" spans="2:3" x14ac:dyDescent="0.25">
      <c r="B1121" s="28">
        <f t="shared" si="39"/>
        <v>5</v>
      </c>
      <c r="C1121" s="28">
        <f t="shared" si="38"/>
        <v>112</v>
      </c>
    </row>
    <row r="1122" spans="2:3" x14ac:dyDescent="0.25">
      <c r="B1122" s="28">
        <f t="shared" si="39"/>
        <v>6</v>
      </c>
      <c r="C1122" s="28">
        <f t="shared" si="38"/>
        <v>112</v>
      </c>
    </row>
    <row r="1123" spans="2:3" x14ac:dyDescent="0.25">
      <c r="B1123" s="28">
        <f t="shared" si="39"/>
        <v>7</v>
      </c>
      <c r="C1123" s="28">
        <f t="shared" si="38"/>
        <v>112</v>
      </c>
    </row>
    <row r="1124" spans="2:3" x14ac:dyDescent="0.25">
      <c r="B1124" s="28">
        <f t="shared" si="39"/>
        <v>8</v>
      </c>
      <c r="C1124" s="28">
        <f t="shared" si="38"/>
        <v>112</v>
      </c>
    </row>
    <row r="1125" spans="2:3" x14ac:dyDescent="0.25">
      <c r="B1125" s="28">
        <f t="shared" si="39"/>
        <v>9</v>
      </c>
      <c r="C1125" s="28">
        <f t="shared" si="38"/>
        <v>112</v>
      </c>
    </row>
    <row r="1126" spans="2:3" x14ac:dyDescent="0.25">
      <c r="B1126" s="28">
        <f t="shared" si="39"/>
        <v>10</v>
      </c>
      <c r="C1126" s="28">
        <f t="shared" si="38"/>
        <v>112</v>
      </c>
    </row>
    <row r="1127" spans="2:3" x14ac:dyDescent="0.25">
      <c r="B1127" s="28">
        <f t="shared" si="39"/>
        <v>1</v>
      </c>
      <c r="C1127" s="28">
        <f t="shared" si="38"/>
        <v>113</v>
      </c>
    </row>
    <row r="1128" spans="2:3" x14ac:dyDescent="0.25">
      <c r="B1128" s="28">
        <f t="shared" si="39"/>
        <v>2</v>
      </c>
      <c r="C1128" s="28">
        <f t="shared" si="38"/>
        <v>113</v>
      </c>
    </row>
    <row r="1129" spans="2:3" x14ac:dyDescent="0.25">
      <c r="B1129" s="28">
        <f t="shared" si="39"/>
        <v>3</v>
      </c>
      <c r="C1129" s="28">
        <f t="shared" si="38"/>
        <v>113</v>
      </c>
    </row>
    <row r="1130" spans="2:3" x14ac:dyDescent="0.25">
      <c r="B1130" s="28">
        <f t="shared" si="39"/>
        <v>4</v>
      </c>
      <c r="C1130" s="28">
        <f t="shared" si="38"/>
        <v>113</v>
      </c>
    </row>
    <row r="1131" spans="2:3" x14ac:dyDescent="0.25">
      <c r="B1131" s="28">
        <f t="shared" si="39"/>
        <v>5</v>
      </c>
      <c r="C1131" s="28">
        <f t="shared" si="38"/>
        <v>113</v>
      </c>
    </row>
    <row r="1132" spans="2:3" x14ac:dyDescent="0.25">
      <c r="B1132" s="28">
        <f t="shared" si="39"/>
        <v>6</v>
      </c>
      <c r="C1132" s="28">
        <f t="shared" si="38"/>
        <v>113</v>
      </c>
    </row>
    <row r="1133" spans="2:3" x14ac:dyDescent="0.25">
      <c r="B1133" s="28">
        <f t="shared" si="39"/>
        <v>7</v>
      </c>
      <c r="C1133" s="28">
        <f t="shared" si="38"/>
        <v>113</v>
      </c>
    </row>
    <row r="1134" spans="2:3" x14ac:dyDescent="0.25">
      <c r="B1134" s="28">
        <f t="shared" si="39"/>
        <v>8</v>
      </c>
      <c r="C1134" s="28">
        <f t="shared" si="38"/>
        <v>113</v>
      </c>
    </row>
    <row r="1135" spans="2:3" x14ac:dyDescent="0.25">
      <c r="B1135" s="28">
        <f t="shared" si="39"/>
        <v>9</v>
      </c>
      <c r="C1135" s="28">
        <f t="shared" si="38"/>
        <v>113</v>
      </c>
    </row>
    <row r="1136" spans="2:3" x14ac:dyDescent="0.25">
      <c r="B1136" s="28">
        <f t="shared" si="39"/>
        <v>10</v>
      </c>
      <c r="C1136" s="28">
        <f t="shared" si="38"/>
        <v>113</v>
      </c>
    </row>
    <row r="1137" spans="2:3" x14ac:dyDescent="0.25">
      <c r="B1137" s="28">
        <f t="shared" si="39"/>
        <v>1</v>
      </c>
      <c r="C1137" s="28">
        <f t="shared" si="38"/>
        <v>114</v>
      </c>
    </row>
    <row r="1138" spans="2:3" x14ac:dyDescent="0.25">
      <c r="B1138" s="28">
        <f t="shared" si="39"/>
        <v>2</v>
      </c>
      <c r="C1138" s="28">
        <f t="shared" si="38"/>
        <v>114</v>
      </c>
    </row>
    <row r="1139" spans="2:3" x14ac:dyDescent="0.25">
      <c r="B1139" s="28">
        <f t="shared" si="39"/>
        <v>3</v>
      </c>
      <c r="C1139" s="28">
        <f t="shared" si="38"/>
        <v>114</v>
      </c>
    </row>
    <row r="1140" spans="2:3" x14ac:dyDescent="0.25">
      <c r="B1140" s="28">
        <f t="shared" si="39"/>
        <v>4</v>
      </c>
      <c r="C1140" s="28">
        <f t="shared" si="38"/>
        <v>114</v>
      </c>
    </row>
    <row r="1141" spans="2:3" x14ac:dyDescent="0.25">
      <c r="B1141" s="28">
        <f t="shared" si="39"/>
        <v>5</v>
      </c>
      <c r="C1141" s="28">
        <f t="shared" si="38"/>
        <v>114</v>
      </c>
    </row>
    <row r="1142" spans="2:3" x14ac:dyDescent="0.25">
      <c r="B1142" s="28">
        <f t="shared" si="39"/>
        <v>6</v>
      </c>
      <c r="C1142" s="28">
        <f t="shared" si="38"/>
        <v>114</v>
      </c>
    </row>
    <row r="1143" spans="2:3" x14ac:dyDescent="0.25">
      <c r="B1143" s="28">
        <f t="shared" si="39"/>
        <v>7</v>
      </c>
      <c r="C1143" s="28">
        <f t="shared" si="38"/>
        <v>114</v>
      </c>
    </row>
    <row r="1144" spans="2:3" x14ac:dyDescent="0.25">
      <c r="B1144" s="28">
        <f t="shared" si="39"/>
        <v>8</v>
      </c>
      <c r="C1144" s="28">
        <f t="shared" si="38"/>
        <v>114</v>
      </c>
    </row>
    <row r="1145" spans="2:3" x14ac:dyDescent="0.25">
      <c r="B1145" s="28">
        <f t="shared" si="39"/>
        <v>9</v>
      </c>
      <c r="C1145" s="28">
        <f t="shared" si="38"/>
        <v>114</v>
      </c>
    </row>
    <row r="1146" spans="2:3" x14ac:dyDescent="0.25">
      <c r="B1146" s="28">
        <f t="shared" si="39"/>
        <v>10</v>
      </c>
      <c r="C1146" s="28">
        <f t="shared" si="38"/>
        <v>114</v>
      </c>
    </row>
    <row r="1147" spans="2:3" x14ac:dyDescent="0.25">
      <c r="B1147" s="28">
        <f t="shared" si="39"/>
        <v>1</v>
      </c>
      <c r="C1147" s="28">
        <f t="shared" si="38"/>
        <v>115</v>
      </c>
    </row>
    <row r="1148" spans="2:3" x14ac:dyDescent="0.25">
      <c r="B1148" s="28">
        <f t="shared" si="39"/>
        <v>2</v>
      </c>
      <c r="C1148" s="28">
        <f t="shared" si="38"/>
        <v>115</v>
      </c>
    </row>
    <row r="1149" spans="2:3" x14ac:dyDescent="0.25">
      <c r="B1149" s="28">
        <f t="shared" si="39"/>
        <v>3</v>
      </c>
      <c r="C1149" s="28">
        <f t="shared" si="38"/>
        <v>115</v>
      </c>
    </row>
    <row r="1150" spans="2:3" x14ac:dyDescent="0.25">
      <c r="B1150" s="28">
        <f t="shared" si="39"/>
        <v>4</v>
      </c>
      <c r="C1150" s="28">
        <f t="shared" si="38"/>
        <v>115</v>
      </c>
    </row>
    <row r="1151" spans="2:3" x14ac:dyDescent="0.25">
      <c r="B1151" s="28">
        <f t="shared" si="39"/>
        <v>5</v>
      </c>
      <c r="C1151" s="28">
        <f t="shared" si="38"/>
        <v>115</v>
      </c>
    </row>
    <row r="1152" spans="2:3" x14ac:dyDescent="0.25">
      <c r="B1152" s="28">
        <f t="shared" si="39"/>
        <v>6</v>
      </c>
      <c r="C1152" s="28">
        <f t="shared" si="38"/>
        <v>115</v>
      </c>
    </row>
    <row r="1153" spans="2:3" x14ac:dyDescent="0.25">
      <c r="B1153" s="28">
        <f t="shared" si="39"/>
        <v>7</v>
      </c>
      <c r="C1153" s="28">
        <f t="shared" si="38"/>
        <v>115</v>
      </c>
    </row>
    <row r="1154" spans="2:3" x14ac:dyDescent="0.25">
      <c r="B1154" s="28">
        <f t="shared" si="39"/>
        <v>8</v>
      </c>
      <c r="C1154" s="28">
        <f t="shared" si="38"/>
        <v>115</v>
      </c>
    </row>
    <row r="1155" spans="2:3" x14ac:dyDescent="0.25">
      <c r="B1155" s="28">
        <f t="shared" si="39"/>
        <v>9</v>
      </c>
      <c r="C1155" s="28">
        <f t="shared" si="38"/>
        <v>115</v>
      </c>
    </row>
    <row r="1156" spans="2:3" x14ac:dyDescent="0.25">
      <c r="B1156" s="28">
        <f t="shared" si="39"/>
        <v>10</v>
      </c>
      <c r="C1156" s="28">
        <f t="shared" si="38"/>
        <v>115</v>
      </c>
    </row>
    <row r="1157" spans="2:3" x14ac:dyDescent="0.25">
      <c r="B1157" s="28">
        <f t="shared" si="39"/>
        <v>1</v>
      </c>
      <c r="C1157" s="28">
        <f t="shared" si="38"/>
        <v>116</v>
      </c>
    </row>
    <row r="1158" spans="2:3" x14ac:dyDescent="0.25">
      <c r="B1158" s="28">
        <f t="shared" si="39"/>
        <v>2</v>
      </c>
      <c r="C1158" s="28">
        <f t="shared" si="38"/>
        <v>116</v>
      </c>
    </row>
    <row r="1159" spans="2:3" x14ac:dyDescent="0.25">
      <c r="B1159" s="28">
        <f t="shared" si="39"/>
        <v>3</v>
      </c>
      <c r="C1159" s="28">
        <f t="shared" ref="C1159:C1222" si="40">ROUNDDOWN(((ROW(C1159)-ROW(C$7))/C$5)+1,0)</f>
        <v>116</v>
      </c>
    </row>
    <row r="1160" spans="2:3" x14ac:dyDescent="0.25">
      <c r="B1160" s="28">
        <f t="shared" ref="B1160:B1223" si="41">IF(C1160&lt; $D$4+1,MOD(((ROW(B1160)-ROW(B$7))),$C$5)+1,"")</f>
        <v>4</v>
      </c>
      <c r="C1160" s="28">
        <f t="shared" si="40"/>
        <v>116</v>
      </c>
    </row>
    <row r="1161" spans="2:3" x14ac:dyDescent="0.25">
      <c r="B1161" s="28">
        <f t="shared" si="41"/>
        <v>5</v>
      </c>
      <c r="C1161" s="28">
        <f t="shared" si="40"/>
        <v>116</v>
      </c>
    </row>
    <row r="1162" spans="2:3" x14ac:dyDescent="0.25">
      <c r="B1162" s="28">
        <f t="shared" si="41"/>
        <v>6</v>
      </c>
      <c r="C1162" s="28">
        <f t="shared" si="40"/>
        <v>116</v>
      </c>
    </row>
    <row r="1163" spans="2:3" x14ac:dyDescent="0.25">
      <c r="B1163" s="28">
        <f t="shared" si="41"/>
        <v>7</v>
      </c>
      <c r="C1163" s="28">
        <f t="shared" si="40"/>
        <v>116</v>
      </c>
    </row>
    <row r="1164" spans="2:3" x14ac:dyDescent="0.25">
      <c r="B1164" s="28">
        <f t="shared" si="41"/>
        <v>8</v>
      </c>
      <c r="C1164" s="28">
        <f t="shared" si="40"/>
        <v>116</v>
      </c>
    </row>
    <row r="1165" spans="2:3" x14ac:dyDescent="0.25">
      <c r="B1165" s="28">
        <f t="shared" si="41"/>
        <v>9</v>
      </c>
      <c r="C1165" s="28">
        <f t="shared" si="40"/>
        <v>116</v>
      </c>
    </row>
    <row r="1166" spans="2:3" x14ac:dyDescent="0.25">
      <c r="B1166" s="28">
        <f t="shared" si="41"/>
        <v>10</v>
      </c>
      <c r="C1166" s="28">
        <f t="shared" si="40"/>
        <v>116</v>
      </c>
    </row>
    <row r="1167" spans="2:3" x14ac:dyDescent="0.25">
      <c r="B1167" s="28">
        <f t="shared" si="41"/>
        <v>1</v>
      </c>
      <c r="C1167" s="28">
        <f t="shared" si="40"/>
        <v>117</v>
      </c>
    </row>
    <row r="1168" spans="2:3" x14ac:dyDescent="0.25">
      <c r="B1168" s="28">
        <f t="shared" si="41"/>
        <v>2</v>
      </c>
      <c r="C1168" s="28">
        <f t="shared" si="40"/>
        <v>117</v>
      </c>
    </row>
    <row r="1169" spans="2:3" x14ac:dyDescent="0.25">
      <c r="B1169" s="28">
        <f t="shared" si="41"/>
        <v>3</v>
      </c>
      <c r="C1169" s="28">
        <f t="shared" si="40"/>
        <v>117</v>
      </c>
    </row>
    <row r="1170" spans="2:3" x14ac:dyDescent="0.25">
      <c r="B1170" s="28">
        <f t="shared" si="41"/>
        <v>4</v>
      </c>
      <c r="C1170" s="28">
        <f t="shared" si="40"/>
        <v>117</v>
      </c>
    </row>
    <row r="1171" spans="2:3" x14ac:dyDescent="0.25">
      <c r="B1171" s="28">
        <f t="shared" si="41"/>
        <v>5</v>
      </c>
      <c r="C1171" s="28">
        <f t="shared" si="40"/>
        <v>117</v>
      </c>
    </row>
    <row r="1172" spans="2:3" x14ac:dyDescent="0.25">
      <c r="B1172" s="28">
        <f t="shared" si="41"/>
        <v>6</v>
      </c>
      <c r="C1172" s="28">
        <f t="shared" si="40"/>
        <v>117</v>
      </c>
    </row>
    <row r="1173" spans="2:3" x14ac:dyDescent="0.25">
      <c r="B1173" s="28">
        <f t="shared" si="41"/>
        <v>7</v>
      </c>
      <c r="C1173" s="28">
        <f t="shared" si="40"/>
        <v>117</v>
      </c>
    </row>
    <row r="1174" spans="2:3" x14ac:dyDescent="0.25">
      <c r="B1174" s="28">
        <f t="shared" si="41"/>
        <v>8</v>
      </c>
      <c r="C1174" s="28">
        <f t="shared" si="40"/>
        <v>117</v>
      </c>
    </row>
    <row r="1175" spans="2:3" x14ac:dyDescent="0.25">
      <c r="B1175" s="28">
        <f t="shared" si="41"/>
        <v>9</v>
      </c>
      <c r="C1175" s="28">
        <f t="shared" si="40"/>
        <v>117</v>
      </c>
    </row>
    <row r="1176" spans="2:3" x14ac:dyDescent="0.25">
      <c r="B1176" s="28">
        <f t="shared" si="41"/>
        <v>10</v>
      </c>
      <c r="C1176" s="28">
        <f t="shared" si="40"/>
        <v>117</v>
      </c>
    </row>
    <row r="1177" spans="2:3" x14ac:dyDescent="0.25">
      <c r="B1177" s="28">
        <f t="shared" si="41"/>
        <v>1</v>
      </c>
      <c r="C1177" s="28">
        <f t="shared" si="40"/>
        <v>118</v>
      </c>
    </row>
    <row r="1178" spans="2:3" x14ac:dyDescent="0.25">
      <c r="B1178" s="28">
        <f t="shared" si="41"/>
        <v>2</v>
      </c>
      <c r="C1178" s="28">
        <f t="shared" si="40"/>
        <v>118</v>
      </c>
    </row>
    <row r="1179" spans="2:3" x14ac:dyDescent="0.25">
      <c r="B1179" s="28">
        <f t="shared" si="41"/>
        <v>3</v>
      </c>
      <c r="C1179" s="28">
        <f t="shared" si="40"/>
        <v>118</v>
      </c>
    </row>
    <row r="1180" spans="2:3" x14ac:dyDescent="0.25">
      <c r="B1180" s="28">
        <f t="shared" si="41"/>
        <v>4</v>
      </c>
      <c r="C1180" s="28">
        <f t="shared" si="40"/>
        <v>118</v>
      </c>
    </row>
    <row r="1181" spans="2:3" x14ac:dyDescent="0.25">
      <c r="B1181" s="28">
        <f t="shared" si="41"/>
        <v>5</v>
      </c>
      <c r="C1181" s="28">
        <f t="shared" si="40"/>
        <v>118</v>
      </c>
    </row>
    <row r="1182" spans="2:3" x14ac:dyDescent="0.25">
      <c r="B1182" s="28">
        <f t="shared" si="41"/>
        <v>6</v>
      </c>
      <c r="C1182" s="28">
        <f t="shared" si="40"/>
        <v>118</v>
      </c>
    </row>
    <row r="1183" spans="2:3" x14ac:dyDescent="0.25">
      <c r="B1183" s="28">
        <f t="shared" si="41"/>
        <v>7</v>
      </c>
      <c r="C1183" s="28">
        <f t="shared" si="40"/>
        <v>118</v>
      </c>
    </row>
    <row r="1184" spans="2:3" x14ac:dyDescent="0.25">
      <c r="B1184" s="28">
        <f t="shared" si="41"/>
        <v>8</v>
      </c>
      <c r="C1184" s="28">
        <f t="shared" si="40"/>
        <v>118</v>
      </c>
    </row>
    <row r="1185" spans="2:3" x14ac:dyDescent="0.25">
      <c r="B1185" s="28">
        <f t="shared" si="41"/>
        <v>9</v>
      </c>
      <c r="C1185" s="28">
        <f t="shared" si="40"/>
        <v>118</v>
      </c>
    </row>
    <row r="1186" spans="2:3" x14ac:dyDescent="0.25">
      <c r="B1186" s="28">
        <f t="shared" si="41"/>
        <v>10</v>
      </c>
      <c r="C1186" s="28">
        <f t="shared" si="40"/>
        <v>118</v>
      </c>
    </row>
    <row r="1187" spans="2:3" x14ac:dyDescent="0.25">
      <c r="B1187" s="28">
        <f t="shared" si="41"/>
        <v>1</v>
      </c>
      <c r="C1187" s="28">
        <f t="shared" si="40"/>
        <v>119</v>
      </c>
    </row>
    <row r="1188" spans="2:3" x14ac:dyDescent="0.25">
      <c r="B1188" s="28">
        <f t="shared" si="41"/>
        <v>2</v>
      </c>
      <c r="C1188" s="28">
        <f t="shared" si="40"/>
        <v>119</v>
      </c>
    </row>
    <row r="1189" spans="2:3" x14ac:dyDescent="0.25">
      <c r="B1189" s="28">
        <f t="shared" si="41"/>
        <v>3</v>
      </c>
      <c r="C1189" s="28">
        <f t="shared" si="40"/>
        <v>119</v>
      </c>
    </row>
    <row r="1190" spans="2:3" x14ac:dyDescent="0.25">
      <c r="B1190" s="28">
        <f t="shared" si="41"/>
        <v>4</v>
      </c>
      <c r="C1190" s="28">
        <f t="shared" si="40"/>
        <v>119</v>
      </c>
    </row>
    <row r="1191" spans="2:3" x14ac:dyDescent="0.25">
      <c r="B1191" s="28">
        <f t="shared" si="41"/>
        <v>5</v>
      </c>
      <c r="C1191" s="28">
        <f t="shared" si="40"/>
        <v>119</v>
      </c>
    </row>
    <row r="1192" spans="2:3" x14ac:dyDescent="0.25">
      <c r="B1192" s="28">
        <f t="shared" si="41"/>
        <v>6</v>
      </c>
      <c r="C1192" s="28">
        <f t="shared" si="40"/>
        <v>119</v>
      </c>
    </row>
    <row r="1193" spans="2:3" x14ac:dyDescent="0.25">
      <c r="B1193" s="28">
        <f t="shared" si="41"/>
        <v>7</v>
      </c>
      <c r="C1193" s="28">
        <f t="shared" si="40"/>
        <v>119</v>
      </c>
    </row>
    <row r="1194" spans="2:3" x14ac:dyDescent="0.25">
      <c r="B1194" s="28">
        <f t="shared" si="41"/>
        <v>8</v>
      </c>
      <c r="C1194" s="28">
        <f t="shared" si="40"/>
        <v>119</v>
      </c>
    </row>
    <row r="1195" spans="2:3" x14ac:dyDescent="0.25">
      <c r="B1195" s="28">
        <f t="shared" si="41"/>
        <v>9</v>
      </c>
      <c r="C1195" s="28">
        <f t="shared" si="40"/>
        <v>119</v>
      </c>
    </row>
    <row r="1196" spans="2:3" x14ac:dyDescent="0.25">
      <c r="B1196" s="28">
        <f t="shared" si="41"/>
        <v>10</v>
      </c>
      <c r="C1196" s="28">
        <f t="shared" si="40"/>
        <v>119</v>
      </c>
    </row>
    <row r="1197" spans="2:3" x14ac:dyDescent="0.25">
      <c r="B1197" s="28">
        <f t="shared" si="41"/>
        <v>1</v>
      </c>
      <c r="C1197" s="28">
        <f t="shared" si="40"/>
        <v>120</v>
      </c>
    </row>
    <row r="1198" spans="2:3" x14ac:dyDescent="0.25">
      <c r="B1198" s="28">
        <f t="shared" si="41"/>
        <v>2</v>
      </c>
      <c r="C1198" s="28">
        <f t="shared" si="40"/>
        <v>120</v>
      </c>
    </row>
    <row r="1199" spans="2:3" x14ac:dyDescent="0.25">
      <c r="B1199" s="28">
        <f t="shared" si="41"/>
        <v>3</v>
      </c>
      <c r="C1199" s="28">
        <f t="shared" si="40"/>
        <v>120</v>
      </c>
    </row>
    <row r="1200" spans="2:3" x14ac:dyDescent="0.25">
      <c r="B1200" s="28">
        <f t="shared" si="41"/>
        <v>4</v>
      </c>
      <c r="C1200" s="28">
        <f t="shared" si="40"/>
        <v>120</v>
      </c>
    </row>
    <row r="1201" spans="2:3" x14ac:dyDescent="0.25">
      <c r="B1201" s="28">
        <f t="shared" si="41"/>
        <v>5</v>
      </c>
      <c r="C1201" s="28">
        <f t="shared" si="40"/>
        <v>120</v>
      </c>
    </row>
    <row r="1202" spans="2:3" x14ac:dyDescent="0.25">
      <c r="B1202" s="28">
        <f t="shared" si="41"/>
        <v>6</v>
      </c>
      <c r="C1202" s="28">
        <f t="shared" si="40"/>
        <v>120</v>
      </c>
    </row>
    <row r="1203" spans="2:3" x14ac:dyDescent="0.25">
      <c r="B1203" s="28">
        <f t="shared" si="41"/>
        <v>7</v>
      </c>
      <c r="C1203" s="28">
        <f t="shared" si="40"/>
        <v>120</v>
      </c>
    </row>
    <row r="1204" spans="2:3" x14ac:dyDescent="0.25">
      <c r="B1204" s="28">
        <f t="shared" si="41"/>
        <v>8</v>
      </c>
      <c r="C1204" s="28">
        <f t="shared" si="40"/>
        <v>120</v>
      </c>
    </row>
    <row r="1205" spans="2:3" x14ac:dyDescent="0.25">
      <c r="B1205" s="28">
        <f t="shared" si="41"/>
        <v>9</v>
      </c>
      <c r="C1205" s="28">
        <f t="shared" si="40"/>
        <v>120</v>
      </c>
    </row>
    <row r="1206" spans="2:3" x14ac:dyDescent="0.25">
      <c r="B1206" s="28">
        <f t="shared" si="41"/>
        <v>10</v>
      </c>
      <c r="C1206" s="28">
        <f t="shared" si="40"/>
        <v>120</v>
      </c>
    </row>
    <row r="1207" spans="2:3" x14ac:dyDescent="0.25">
      <c r="B1207" s="28">
        <f t="shared" si="41"/>
        <v>1</v>
      </c>
      <c r="C1207" s="28">
        <f t="shared" si="40"/>
        <v>121</v>
      </c>
    </row>
    <row r="1208" spans="2:3" x14ac:dyDescent="0.25">
      <c r="B1208" s="28">
        <f t="shared" si="41"/>
        <v>2</v>
      </c>
      <c r="C1208" s="28">
        <f t="shared" si="40"/>
        <v>121</v>
      </c>
    </row>
    <row r="1209" spans="2:3" x14ac:dyDescent="0.25">
      <c r="B1209" s="28">
        <f t="shared" si="41"/>
        <v>3</v>
      </c>
      <c r="C1209" s="28">
        <f t="shared" si="40"/>
        <v>121</v>
      </c>
    </row>
    <row r="1210" spans="2:3" x14ac:dyDescent="0.25">
      <c r="B1210" s="28">
        <f t="shared" si="41"/>
        <v>4</v>
      </c>
      <c r="C1210" s="28">
        <f t="shared" si="40"/>
        <v>121</v>
      </c>
    </row>
    <row r="1211" spans="2:3" x14ac:dyDescent="0.25">
      <c r="B1211" s="28">
        <f t="shared" si="41"/>
        <v>5</v>
      </c>
      <c r="C1211" s="28">
        <f t="shared" si="40"/>
        <v>121</v>
      </c>
    </row>
    <row r="1212" spans="2:3" x14ac:dyDescent="0.25">
      <c r="B1212" s="28">
        <f t="shared" si="41"/>
        <v>6</v>
      </c>
      <c r="C1212" s="28">
        <f t="shared" si="40"/>
        <v>121</v>
      </c>
    </row>
    <row r="1213" spans="2:3" x14ac:dyDescent="0.25">
      <c r="B1213" s="28">
        <f t="shared" si="41"/>
        <v>7</v>
      </c>
      <c r="C1213" s="28">
        <f t="shared" si="40"/>
        <v>121</v>
      </c>
    </row>
    <row r="1214" spans="2:3" x14ac:dyDescent="0.25">
      <c r="B1214" s="28">
        <f t="shared" si="41"/>
        <v>8</v>
      </c>
      <c r="C1214" s="28">
        <f t="shared" si="40"/>
        <v>121</v>
      </c>
    </row>
    <row r="1215" spans="2:3" x14ac:dyDescent="0.25">
      <c r="B1215" s="28">
        <f t="shared" si="41"/>
        <v>9</v>
      </c>
      <c r="C1215" s="28">
        <f t="shared" si="40"/>
        <v>121</v>
      </c>
    </row>
    <row r="1216" spans="2:3" x14ac:dyDescent="0.25">
      <c r="B1216" s="28">
        <f t="shared" si="41"/>
        <v>10</v>
      </c>
      <c r="C1216" s="28">
        <f t="shared" si="40"/>
        <v>121</v>
      </c>
    </row>
    <row r="1217" spans="2:3" x14ac:dyDescent="0.25">
      <c r="B1217" s="28">
        <f t="shared" si="41"/>
        <v>1</v>
      </c>
      <c r="C1217" s="28">
        <f t="shared" si="40"/>
        <v>122</v>
      </c>
    </row>
    <row r="1218" spans="2:3" x14ac:dyDescent="0.25">
      <c r="B1218" s="28">
        <f t="shared" si="41"/>
        <v>2</v>
      </c>
      <c r="C1218" s="28">
        <f t="shared" si="40"/>
        <v>122</v>
      </c>
    </row>
    <row r="1219" spans="2:3" x14ac:dyDescent="0.25">
      <c r="B1219" s="28">
        <f t="shared" si="41"/>
        <v>3</v>
      </c>
      <c r="C1219" s="28">
        <f t="shared" si="40"/>
        <v>122</v>
      </c>
    </row>
    <row r="1220" spans="2:3" x14ac:dyDescent="0.25">
      <c r="B1220" s="28">
        <f t="shared" si="41"/>
        <v>4</v>
      </c>
      <c r="C1220" s="28">
        <f t="shared" si="40"/>
        <v>122</v>
      </c>
    </row>
    <row r="1221" spans="2:3" x14ac:dyDescent="0.25">
      <c r="B1221" s="28">
        <f t="shared" si="41"/>
        <v>5</v>
      </c>
      <c r="C1221" s="28">
        <f t="shared" si="40"/>
        <v>122</v>
      </c>
    </row>
    <row r="1222" spans="2:3" x14ac:dyDescent="0.25">
      <c r="B1222" s="28">
        <f t="shared" si="41"/>
        <v>6</v>
      </c>
      <c r="C1222" s="28">
        <f t="shared" si="40"/>
        <v>122</v>
      </c>
    </row>
    <row r="1223" spans="2:3" x14ac:dyDescent="0.25">
      <c r="B1223" s="28">
        <f t="shared" si="41"/>
        <v>7</v>
      </c>
      <c r="C1223" s="28">
        <f t="shared" ref="C1223:C1286" si="42">ROUNDDOWN(((ROW(C1223)-ROW(C$7))/C$5)+1,0)</f>
        <v>122</v>
      </c>
    </row>
    <row r="1224" spans="2:3" x14ac:dyDescent="0.25">
      <c r="B1224" s="28">
        <f t="shared" ref="B1224:B1287" si="43">IF(C1224&lt; $D$4+1,MOD(((ROW(B1224)-ROW(B$7))),$C$5)+1,"")</f>
        <v>8</v>
      </c>
      <c r="C1224" s="28">
        <f t="shared" si="42"/>
        <v>122</v>
      </c>
    </row>
    <row r="1225" spans="2:3" x14ac:dyDescent="0.25">
      <c r="B1225" s="28">
        <f t="shared" si="43"/>
        <v>9</v>
      </c>
      <c r="C1225" s="28">
        <f t="shared" si="42"/>
        <v>122</v>
      </c>
    </row>
    <row r="1226" spans="2:3" x14ac:dyDescent="0.25">
      <c r="B1226" s="28">
        <f t="shared" si="43"/>
        <v>10</v>
      </c>
      <c r="C1226" s="28">
        <f t="shared" si="42"/>
        <v>122</v>
      </c>
    </row>
    <row r="1227" spans="2:3" x14ac:dyDescent="0.25">
      <c r="B1227" s="28">
        <f t="shared" si="43"/>
        <v>1</v>
      </c>
      <c r="C1227" s="28">
        <f t="shared" si="42"/>
        <v>123</v>
      </c>
    </row>
    <row r="1228" spans="2:3" x14ac:dyDescent="0.25">
      <c r="B1228" s="28">
        <f t="shared" si="43"/>
        <v>2</v>
      </c>
      <c r="C1228" s="28">
        <f t="shared" si="42"/>
        <v>123</v>
      </c>
    </row>
    <row r="1229" spans="2:3" x14ac:dyDescent="0.25">
      <c r="B1229" s="28">
        <f t="shared" si="43"/>
        <v>3</v>
      </c>
      <c r="C1229" s="28">
        <f t="shared" si="42"/>
        <v>123</v>
      </c>
    </row>
    <row r="1230" spans="2:3" x14ac:dyDescent="0.25">
      <c r="B1230" s="28">
        <f t="shared" si="43"/>
        <v>4</v>
      </c>
      <c r="C1230" s="28">
        <f t="shared" si="42"/>
        <v>123</v>
      </c>
    </row>
    <row r="1231" spans="2:3" x14ac:dyDescent="0.25">
      <c r="B1231" s="28">
        <f t="shared" si="43"/>
        <v>5</v>
      </c>
      <c r="C1231" s="28">
        <f t="shared" si="42"/>
        <v>123</v>
      </c>
    </row>
    <row r="1232" spans="2:3" x14ac:dyDescent="0.25">
      <c r="B1232" s="28">
        <f t="shared" si="43"/>
        <v>6</v>
      </c>
      <c r="C1232" s="28">
        <f t="shared" si="42"/>
        <v>123</v>
      </c>
    </row>
    <row r="1233" spans="2:3" x14ac:dyDescent="0.25">
      <c r="B1233" s="28">
        <f t="shared" si="43"/>
        <v>7</v>
      </c>
      <c r="C1233" s="28">
        <f t="shared" si="42"/>
        <v>123</v>
      </c>
    </row>
    <row r="1234" spans="2:3" x14ac:dyDescent="0.25">
      <c r="B1234" s="28">
        <f t="shared" si="43"/>
        <v>8</v>
      </c>
      <c r="C1234" s="28">
        <f t="shared" si="42"/>
        <v>123</v>
      </c>
    </row>
    <row r="1235" spans="2:3" x14ac:dyDescent="0.25">
      <c r="B1235" s="28">
        <f t="shared" si="43"/>
        <v>9</v>
      </c>
      <c r="C1235" s="28">
        <f t="shared" si="42"/>
        <v>123</v>
      </c>
    </row>
    <row r="1236" spans="2:3" x14ac:dyDescent="0.25">
      <c r="B1236" s="28">
        <f t="shared" si="43"/>
        <v>10</v>
      </c>
      <c r="C1236" s="28">
        <f t="shared" si="42"/>
        <v>123</v>
      </c>
    </row>
    <row r="1237" spans="2:3" x14ac:dyDescent="0.25">
      <c r="B1237" s="28">
        <f t="shared" si="43"/>
        <v>1</v>
      </c>
      <c r="C1237" s="28">
        <f t="shared" si="42"/>
        <v>124</v>
      </c>
    </row>
    <row r="1238" spans="2:3" x14ac:dyDescent="0.25">
      <c r="B1238" s="28">
        <f t="shared" si="43"/>
        <v>2</v>
      </c>
      <c r="C1238" s="28">
        <f t="shared" si="42"/>
        <v>124</v>
      </c>
    </row>
    <row r="1239" spans="2:3" x14ac:dyDescent="0.25">
      <c r="B1239" s="28">
        <f t="shared" si="43"/>
        <v>3</v>
      </c>
      <c r="C1239" s="28">
        <f t="shared" si="42"/>
        <v>124</v>
      </c>
    </row>
    <row r="1240" spans="2:3" x14ac:dyDescent="0.25">
      <c r="B1240" s="28">
        <f t="shared" si="43"/>
        <v>4</v>
      </c>
      <c r="C1240" s="28">
        <f t="shared" si="42"/>
        <v>124</v>
      </c>
    </row>
    <row r="1241" spans="2:3" x14ac:dyDescent="0.25">
      <c r="B1241" s="28">
        <f t="shared" si="43"/>
        <v>5</v>
      </c>
      <c r="C1241" s="28">
        <f t="shared" si="42"/>
        <v>124</v>
      </c>
    </row>
    <row r="1242" spans="2:3" x14ac:dyDescent="0.25">
      <c r="B1242" s="28">
        <f t="shared" si="43"/>
        <v>6</v>
      </c>
      <c r="C1242" s="28">
        <f t="shared" si="42"/>
        <v>124</v>
      </c>
    </row>
    <row r="1243" spans="2:3" x14ac:dyDescent="0.25">
      <c r="B1243" s="28">
        <f t="shared" si="43"/>
        <v>7</v>
      </c>
      <c r="C1243" s="28">
        <f t="shared" si="42"/>
        <v>124</v>
      </c>
    </row>
    <row r="1244" spans="2:3" x14ac:dyDescent="0.25">
      <c r="B1244" s="28">
        <f t="shared" si="43"/>
        <v>8</v>
      </c>
      <c r="C1244" s="28">
        <f t="shared" si="42"/>
        <v>124</v>
      </c>
    </row>
    <row r="1245" spans="2:3" x14ac:dyDescent="0.25">
      <c r="B1245" s="28">
        <f t="shared" si="43"/>
        <v>9</v>
      </c>
      <c r="C1245" s="28">
        <f t="shared" si="42"/>
        <v>124</v>
      </c>
    </row>
    <row r="1246" spans="2:3" x14ac:dyDescent="0.25">
      <c r="B1246" s="28">
        <f t="shared" si="43"/>
        <v>10</v>
      </c>
      <c r="C1246" s="28">
        <f t="shared" si="42"/>
        <v>124</v>
      </c>
    </row>
    <row r="1247" spans="2:3" x14ac:dyDescent="0.25">
      <c r="B1247" s="28">
        <f t="shared" si="43"/>
        <v>1</v>
      </c>
      <c r="C1247" s="28">
        <f t="shared" si="42"/>
        <v>125</v>
      </c>
    </row>
    <row r="1248" spans="2:3" x14ac:dyDescent="0.25">
      <c r="B1248" s="28">
        <f t="shared" si="43"/>
        <v>2</v>
      </c>
      <c r="C1248" s="28">
        <f t="shared" si="42"/>
        <v>125</v>
      </c>
    </row>
    <row r="1249" spans="2:3" x14ac:dyDescent="0.25">
      <c r="B1249" s="28">
        <f t="shared" si="43"/>
        <v>3</v>
      </c>
      <c r="C1249" s="28">
        <f t="shared" si="42"/>
        <v>125</v>
      </c>
    </row>
    <row r="1250" spans="2:3" x14ac:dyDescent="0.25">
      <c r="B1250" s="28">
        <f t="shared" si="43"/>
        <v>4</v>
      </c>
      <c r="C1250" s="28">
        <f t="shared" si="42"/>
        <v>125</v>
      </c>
    </row>
    <row r="1251" spans="2:3" x14ac:dyDescent="0.25">
      <c r="B1251" s="28">
        <f t="shared" si="43"/>
        <v>5</v>
      </c>
      <c r="C1251" s="28">
        <f t="shared" si="42"/>
        <v>125</v>
      </c>
    </row>
    <row r="1252" spans="2:3" x14ac:dyDescent="0.25">
      <c r="B1252" s="28">
        <f t="shared" si="43"/>
        <v>6</v>
      </c>
      <c r="C1252" s="28">
        <f t="shared" si="42"/>
        <v>125</v>
      </c>
    </row>
    <row r="1253" spans="2:3" x14ac:dyDescent="0.25">
      <c r="B1253" s="28">
        <f t="shared" si="43"/>
        <v>7</v>
      </c>
      <c r="C1253" s="28">
        <f t="shared" si="42"/>
        <v>125</v>
      </c>
    </row>
    <row r="1254" spans="2:3" x14ac:dyDescent="0.25">
      <c r="B1254" s="28">
        <f t="shared" si="43"/>
        <v>8</v>
      </c>
      <c r="C1254" s="28">
        <f t="shared" si="42"/>
        <v>125</v>
      </c>
    </row>
    <row r="1255" spans="2:3" x14ac:dyDescent="0.25">
      <c r="B1255" s="28">
        <f t="shared" si="43"/>
        <v>9</v>
      </c>
      <c r="C1255" s="28">
        <f t="shared" si="42"/>
        <v>125</v>
      </c>
    </row>
    <row r="1256" spans="2:3" x14ac:dyDescent="0.25">
      <c r="B1256" s="28">
        <f t="shared" si="43"/>
        <v>10</v>
      </c>
      <c r="C1256" s="28">
        <f t="shared" si="42"/>
        <v>125</v>
      </c>
    </row>
    <row r="1257" spans="2:3" x14ac:dyDescent="0.25">
      <c r="B1257" s="28">
        <f t="shared" si="43"/>
        <v>1</v>
      </c>
      <c r="C1257" s="28">
        <f t="shared" si="42"/>
        <v>126</v>
      </c>
    </row>
    <row r="1258" spans="2:3" x14ac:dyDescent="0.25">
      <c r="B1258" s="28">
        <f t="shared" si="43"/>
        <v>2</v>
      </c>
      <c r="C1258" s="28">
        <f t="shared" si="42"/>
        <v>126</v>
      </c>
    </row>
    <row r="1259" spans="2:3" x14ac:dyDescent="0.25">
      <c r="B1259" s="28">
        <f t="shared" si="43"/>
        <v>3</v>
      </c>
      <c r="C1259" s="28">
        <f t="shared" si="42"/>
        <v>126</v>
      </c>
    </row>
    <row r="1260" spans="2:3" x14ac:dyDescent="0.25">
      <c r="B1260" s="28">
        <f t="shared" si="43"/>
        <v>4</v>
      </c>
      <c r="C1260" s="28">
        <f t="shared" si="42"/>
        <v>126</v>
      </c>
    </row>
    <row r="1261" spans="2:3" x14ac:dyDescent="0.25">
      <c r="B1261" s="28">
        <f t="shared" si="43"/>
        <v>5</v>
      </c>
      <c r="C1261" s="28">
        <f t="shared" si="42"/>
        <v>126</v>
      </c>
    </row>
    <row r="1262" spans="2:3" x14ac:dyDescent="0.25">
      <c r="B1262" s="28">
        <f t="shared" si="43"/>
        <v>6</v>
      </c>
      <c r="C1262" s="28">
        <f t="shared" si="42"/>
        <v>126</v>
      </c>
    </row>
    <row r="1263" spans="2:3" x14ac:dyDescent="0.25">
      <c r="B1263" s="28">
        <f t="shared" si="43"/>
        <v>7</v>
      </c>
      <c r="C1263" s="28">
        <f t="shared" si="42"/>
        <v>126</v>
      </c>
    </row>
    <row r="1264" spans="2:3" x14ac:dyDescent="0.25">
      <c r="B1264" s="28">
        <f t="shared" si="43"/>
        <v>8</v>
      </c>
      <c r="C1264" s="28">
        <f t="shared" si="42"/>
        <v>126</v>
      </c>
    </row>
    <row r="1265" spans="2:3" x14ac:dyDescent="0.25">
      <c r="B1265" s="28">
        <f t="shared" si="43"/>
        <v>9</v>
      </c>
      <c r="C1265" s="28">
        <f t="shared" si="42"/>
        <v>126</v>
      </c>
    </row>
    <row r="1266" spans="2:3" x14ac:dyDescent="0.25">
      <c r="B1266" s="28">
        <f t="shared" si="43"/>
        <v>10</v>
      </c>
      <c r="C1266" s="28">
        <f t="shared" si="42"/>
        <v>126</v>
      </c>
    </row>
    <row r="1267" spans="2:3" x14ac:dyDescent="0.25">
      <c r="B1267" s="28">
        <f t="shared" si="43"/>
        <v>1</v>
      </c>
      <c r="C1267" s="28">
        <f t="shared" si="42"/>
        <v>127</v>
      </c>
    </row>
    <row r="1268" spans="2:3" x14ac:dyDescent="0.25">
      <c r="B1268" s="28">
        <f t="shared" si="43"/>
        <v>2</v>
      </c>
      <c r="C1268" s="28">
        <f t="shared" si="42"/>
        <v>127</v>
      </c>
    </row>
    <row r="1269" spans="2:3" x14ac:dyDescent="0.25">
      <c r="B1269" s="28">
        <f t="shared" si="43"/>
        <v>3</v>
      </c>
      <c r="C1269" s="28">
        <f t="shared" si="42"/>
        <v>127</v>
      </c>
    </row>
    <row r="1270" spans="2:3" x14ac:dyDescent="0.25">
      <c r="B1270" s="28">
        <f t="shared" si="43"/>
        <v>4</v>
      </c>
      <c r="C1270" s="28">
        <f t="shared" si="42"/>
        <v>127</v>
      </c>
    </row>
    <row r="1271" spans="2:3" x14ac:dyDescent="0.25">
      <c r="B1271" s="28">
        <f t="shared" si="43"/>
        <v>5</v>
      </c>
      <c r="C1271" s="28">
        <f t="shared" si="42"/>
        <v>127</v>
      </c>
    </row>
    <row r="1272" spans="2:3" x14ac:dyDescent="0.25">
      <c r="B1272" s="28">
        <f t="shared" si="43"/>
        <v>6</v>
      </c>
      <c r="C1272" s="28">
        <f t="shared" si="42"/>
        <v>127</v>
      </c>
    </row>
    <row r="1273" spans="2:3" x14ac:dyDescent="0.25">
      <c r="B1273" s="28">
        <f t="shared" si="43"/>
        <v>7</v>
      </c>
      <c r="C1273" s="28">
        <f t="shared" si="42"/>
        <v>127</v>
      </c>
    </row>
    <row r="1274" spans="2:3" x14ac:dyDescent="0.25">
      <c r="B1274" s="28">
        <f t="shared" si="43"/>
        <v>8</v>
      </c>
      <c r="C1274" s="28">
        <f t="shared" si="42"/>
        <v>127</v>
      </c>
    </row>
    <row r="1275" spans="2:3" x14ac:dyDescent="0.25">
      <c r="B1275" s="28">
        <f t="shared" si="43"/>
        <v>9</v>
      </c>
      <c r="C1275" s="28">
        <f t="shared" si="42"/>
        <v>127</v>
      </c>
    </row>
    <row r="1276" spans="2:3" x14ac:dyDescent="0.25">
      <c r="B1276" s="28">
        <f t="shared" si="43"/>
        <v>10</v>
      </c>
      <c r="C1276" s="28">
        <f t="shared" si="42"/>
        <v>127</v>
      </c>
    </row>
    <row r="1277" spans="2:3" x14ac:dyDescent="0.25">
      <c r="B1277" s="28">
        <f t="shared" si="43"/>
        <v>1</v>
      </c>
      <c r="C1277" s="28">
        <f t="shared" si="42"/>
        <v>128</v>
      </c>
    </row>
    <row r="1278" spans="2:3" x14ac:dyDescent="0.25">
      <c r="B1278" s="28">
        <f t="shared" si="43"/>
        <v>2</v>
      </c>
      <c r="C1278" s="28">
        <f t="shared" si="42"/>
        <v>128</v>
      </c>
    </row>
    <row r="1279" spans="2:3" x14ac:dyDescent="0.25">
      <c r="B1279" s="28">
        <f t="shared" si="43"/>
        <v>3</v>
      </c>
      <c r="C1279" s="28">
        <f t="shared" si="42"/>
        <v>128</v>
      </c>
    </row>
    <row r="1280" spans="2:3" x14ac:dyDescent="0.25">
      <c r="B1280" s="28">
        <f t="shared" si="43"/>
        <v>4</v>
      </c>
      <c r="C1280" s="28">
        <f t="shared" si="42"/>
        <v>128</v>
      </c>
    </row>
    <row r="1281" spans="2:3" x14ac:dyDescent="0.25">
      <c r="B1281" s="28">
        <f t="shared" si="43"/>
        <v>5</v>
      </c>
      <c r="C1281" s="28">
        <f t="shared" si="42"/>
        <v>128</v>
      </c>
    </row>
    <row r="1282" spans="2:3" x14ac:dyDescent="0.25">
      <c r="B1282" s="28">
        <f t="shared" si="43"/>
        <v>6</v>
      </c>
      <c r="C1282" s="28">
        <f t="shared" si="42"/>
        <v>128</v>
      </c>
    </row>
    <row r="1283" spans="2:3" x14ac:dyDescent="0.25">
      <c r="B1283" s="28">
        <f t="shared" si="43"/>
        <v>7</v>
      </c>
      <c r="C1283" s="28">
        <f t="shared" si="42"/>
        <v>128</v>
      </c>
    </row>
    <row r="1284" spans="2:3" x14ac:dyDescent="0.25">
      <c r="B1284" s="28">
        <f t="shared" si="43"/>
        <v>8</v>
      </c>
      <c r="C1284" s="28">
        <f t="shared" si="42"/>
        <v>128</v>
      </c>
    </row>
    <row r="1285" spans="2:3" x14ac:dyDescent="0.25">
      <c r="B1285" s="28">
        <f t="shared" si="43"/>
        <v>9</v>
      </c>
      <c r="C1285" s="28">
        <f t="shared" si="42"/>
        <v>128</v>
      </c>
    </row>
    <row r="1286" spans="2:3" x14ac:dyDescent="0.25">
      <c r="B1286" s="28">
        <f t="shared" si="43"/>
        <v>10</v>
      </c>
      <c r="C1286" s="28">
        <f t="shared" si="42"/>
        <v>128</v>
      </c>
    </row>
    <row r="1287" spans="2:3" x14ac:dyDescent="0.25">
      <c r="B1287" s="28">
        <f t="shared" si="43"/>
        <v>1</v>
      </c>
      <c r="C1287" s="28">
        <f t="shared" ref="C1287:C1350" si="44">ROUNDDOWN(((ROW(C1287)-ROW(C$7))/C$5)+1,0)</f>
        <v>129</v>
      </c>
    </row>
    <row r="1288" spans="2:3" x14ac:dyDescent="0.25">
      <c r="B1288" s="28">
        <f t="shared" ref="B1288:B1351" si="45">IF(C1288&lt; $D$4+1,MOD(((ROW(B1288)-ROW(B$7))),$C$5)+1,"")</f>
        <v>2</v>
      </c>
      <c r="C1288" s="28">
        <f t="shared" si="44"/>
        <v>129</v>
      </c>
    </row>
    <row r="1289" spans="2:3" x14ac:dyDescent="0.25">
      <c r="B1289" s="28">
        <f t="shared" si="45"/>
        <v>3</v>
      </c>
      <c r="C1289" s="28">
        <f t="shared" si="44"/>
        <v>129</v>
      </c>
    </row>
    <row r="1290" spans="2:3" x14ac:dyDescent="0.25">
      <c r="B1290" s="28">
        <f t="shared" si="45"/>
        <v>4</v>
      </c>
      <c r="C1290" s="28">
        <f t="shared" si="44"/>
        <v>129</v>
      </c>
    </row>
    <row r="1291" spans="2:3" x14ac:dyDescent="0.25">
      <c r="B1291" s="28">
        <f t="shared" si="45"/>
        <v>5</v>
      </c>
      <c r="C1291" s="28">
        <f t="shared" si="44"/>
        <v>129</v>
      </c>
    </row>
    <row r="1292" spans="2:3" x14ac:dyDescent="0.25">
      <c r="B1292" s="28">
        <f t="shared" si="45"/>
        <v>6</v>
      </c>
      <c r="C1292" s="28">
        <f t="shared" si="44"/>
        <v>129</v>
      </c>
    </row>
    <row r="1293" spans="2:3" x14ac:dyDescent="0.25">
      <c r="B1293" s="28">
        <f t="shared" si="45"/>
        <v>7</v>
      </c>
      <c r="C1293" s="28">
        <f t="shared" si="44"/>
        <v>129</v>
      </c>
    </row>
    <row r="1294" spans="2:3" x14ac:dyDescent="0.25">
      <c r="B1294" s="28">
        <f t="shared" si="45"/>
        <v>8</v>
      </c>
      <c r="C1294" s="28">
        <f t="shared" si="44"/>
        <v>129</v>
      </c>
    </row>
    <row r="1295" spans="2:3" x14ac:dyDescent="0.25">
      <c r="B1295" s="28">
        <f t="shared" si="45"/>
        <v>9</v>
      </c>
      <c r="C1295" s="28">
        <f t="shared" si="44"/>
        <v>129</v>
      </c>
    </row>
    <row r="1296" spans="2:3" x14ac:dyDescent="0.25">
      <c r="B1296" s="28">
        <f t="shared" si="45"/>
        <v>10</v>
      </c>
      <c r="C1296" s="28">
        <f t="shared" si="44"/>
        <v>129</v>
      </c>
    </row>
    <row r="1297" spans="2:3" x14ac:dyDescent="0.25">
      <c r="B1297" s="28">
        <f t="shared" si="45"/>
        <v>1</v>
      </c>
      <c r="C1297" s="28">
        <f t="shared" si="44"/>
        <v>130</v>
      </c>
    </row>
    <row r="1298" spans="2:3" x14ac:dyDescent="0.25">
      <c r="B1298" s="28">
        <f t="shared" si="45"/>
        <v>2</v>
      </c>
      <c r="C1298" s="28">
        <f t="shared" si="44"/>
        <v>130</v>
      </c>
    </row>
    <row r="1299" spans="2:3" x14ac:dyDescent="0.25">
      <c r="B1299" s="28">
        <f t="shared" si="45"/>
        <v>3</v>
      </c>
      <c r="C1299" s="28">
        <f t="shared" si="44"/>
        <v>130</v>
      </c>
    </row>
    <row r="1300" spans="2:3" x14ac:dyDescent="0.25">
      <c r="B1300" s="28">
        <f t="shared" si="45"/>
        <v>4</v>
      </c>
      <c r="C1300" s="28">
        <f t="shared" si="44"/>
        <v>130</v>
      </c>
    </row>
    <row r="1301" spans="2:3" x14ac:dyDescent="0.25">
      <c r="B1301" s="28">
        <f t="shared" si="45"/>
        <v>5</v>
      </c>
      <c r="C1301" s="28">
        <f t="shared" si="44"/>
        <v>130</v>
      </c>
    </row>
    <row r="1302" spans="2:3" x14ac:dyDescent="0.25">
      <c r="B1302" s="28">
        <f t="shared" si="45"/>
        <v>6</v>
      </c>
      <c r="C1302" s="28">
        <f t="shared" si="44"/>
        <v>130</v>
      </c>
    </row>
    <row r="1303" spans="2:3" x14ac:dyDescent="0.25">
      <c r="B1303" s="28">
        <f t="shared" si="45"/>
        <v>7</v>
      </c>
      <c r="C1303" s="28">
        <f t="shared" si="44"/>
        <v>130</v>
      </c>
    </row>
    <row r="1304" spans="2:3" x14ac:dyDescent="0.25">
      <c r="B1304" s="28">
        <f t="shared" si="45"/>
        <v>8</v>
      </c>
      <c r="C1304" s="28">
        <f t="shared" si="44"/>
        <v>130</v>
      </c>
    </row>
    <row r="1305" spans="2:3" x14ac:dyDescent="0.25">
      <c r="B1305" s="28">
        <f t="shared" si="45"/>
        <v>9</v>
      </c>
      <c r="C1305" s="28">
        <f t="shared" si="44"/>
        <v>130</v>
      </c>
    </row>
    <row r="1306" spans="2:3" x14ac:dyDescent="0.25">
      <c r="B1306" s="28">
        <f t="shared" si="45"/>
        <v>10</v>
      </c>
      <c r="C1306" s="28">
        <f t="shared" si="44"/>
        <v>130</v>
      </c>
    </row>
    <row r="1307" spans="2:3" x14ac:dyDescent="0.25">
      <c r="B1307" s="28">
        <f t="shared" si="45"/>
        <v>1</v>
      </c>
      <c r="C1307" s="28">
        <f t="shared" si="44"/>
        <v>131</v>
      </c>
    </row>
    <row r="1308" spans="2:3" x14ac:dyDescent="0.25">
      <c r="B1308" s="28">
        <f t="shared" si="45"/>
        <v>2</v>
      </c>
      <c r="C1308" s="28">
        <f t="shared" si="44"/>
        <v>131</v>
      </c>
    </row>
    <row r="1309" spans="2:3" x14ac:dyDescent="0.25">
      <c r="B1309" s="28">
        <f t="shared" si="45"/>
        <v>3</v>
      </c>
      <c r="C1309" s="28">
        <f t="shared" si="44"/>
        <v>131</v>
      </c>
    </row>
    <row r="1310" spans="2:3" x14ac:dyDescent="0.25">
      <c r="B1310" s="28">
        <f t="shared" si="45"/>
        <v>4</v>
      </c>
      <c r="C1310" s="28">
        <f t="shared" si="44"/>
        <v>131</v>
      </c>
    </row>
    <row r="1311" spans="2:3" x14ac:dyDescent="0.25">
      <c r="B1311" s="28">
        <f t="shared" si="45"/>
        <v>5</v>
      </c>
      <c r="C1311" s="28">
        <f t="shared" si="44"/>
        <v>131</v>
      </c>
    </row>
    <row r="1312" spans="2:3" x14ac:dyDescent="0.25">
      <c r="B1312" s="28">
        <f t="shared" si="45"/>
        <v>6</v>
      </c>
      <c r="C1312" s="28">
        <f t="shared" si="44"/>
        <v>131</v>
      </c>
    </row>
    <row r="1313" spans="2:3" x14ac:dyDescent="0.25">
      <c r="B1313" s="28">
        <f t="shared" si="45"/>
        <v>7</v>
      </c>
      <c r="C1313" s="28">
        <f t="shared" si="44"/>
        <v>131</v>
      </c>
    </row>
    <row r="1314" spans="2:3" x14ac:dyDescent="0.25">
      <c r="B1314" s="28">
        <f t="shared" si="45"/>
        <v>8</v>
      </c>
      <c r="C1314" s="28">
        <f t="shared" si="44"/>
        <v>131</v>
      </c>
    </row>
    <row r="1315" spans="2:3" x14ac:dyDescent="0.25">
      <c r="B1315" s="28">
        <f t="shared" si="45"/>
        <v>9</v>
      </c>
      <c r="C1315" s="28">
        <f t="shared" si="44"/>
        <v>131</v>
      </c>
    </row>
    <row r="1316" spans="2:3" x14ac:dyDescent="0.25">
      <c r="B1316" s="28">
        <f t="shared" si="45"/>
        <v>10</v>
      </c>
      <c r="C1316" s="28">
        <f t="shared" si="44"/>
        <v>131</v>
      </c>
    </row>
    <row r="1317" spans="2:3" x14ac:dyDescent="0.25">
      <c r="B1317" s="28">
        <f t="shared" si="45"/>
        <v>1</v>
      </c>
      <c r="C1317" s="28">
        <f t="shared" si="44"/>
        <v>132</v>
      </c>
    </row>
    <row r="1318" spans="2:3" x14ac:dyDescent="0.25">
      <c r="B1318" s="28">
        <f t="shared" si="45"/>
        <v>2</v>
      </c>
      <c r="C1318" s="28">
        <f t="shared" si="44"/>
        <v>132</v>
      </c>
    </row>
    <row r="1319" spans="2:3" x14ac:dyDescent="0.25">
      <c r="B1319" s="28">
        <f t="shared" si="45"/>
        <v>3</v>
      </c>
      <c r="C1319" s="28">
        <f t="shared" si="44"/>
        <v>132</v>
      </c>
    </row>
    <row r="1320" spans="2:3" x14ac:dyDescent="0.25">
      <c r="B1320" s="28">
        <f t="shared" si="45"/>
        <v>4</v>
      </c>
      <c r="C1320" s="28">
        <f t="shared" si="44"/>
        <v>132</v>
      </c>
    </row>
    <row r="1321" spans="2:3" x14ac:dyDescent="0.25">
      <c r="B1321" s="28">
        <f t="shared" si="45"/>
        <v>5</v>
      </c>
      <c r="C1321" s="28">
        <f t="shared" si="44"/>
        <v>132</v>
      </c>
    </row>
    <row r="1322" spans="2:3" x14ac:dyDescent="0.25">
      <c r="B1322" s="28">
        <f t="shared" si="45"/>
        <v>6</v>
      </c>
      <c r="C1322" s="28">
        <f t="shared" si="44"/>
        <v>132</v>
      </c>
    </row>
    <row r="1323" spans="2:3" x14ac:dyDescent="0.25">
      <c r="B1323" s="28">
        <f t="shared" si="45"/>
        <v>7</v>
      </c>
      <c r="C1323" s="28">
        <f t="shared" si="44"/>
        <v>132</v>
      </c>
    </row>
    <row r="1324" spans="2:3" x14ac:dyDescent="0.25">
      <c r="B1324" s="28">
        <f t="shared" si="45"/>
        <v>8</v>
      </c>
      <c r="C1324" s="28">
        <f t="shared" si="44"/>
        <v>132</v>
      </c>
    </row>
    <row r="1325" spans="2:3" x14ac:dyDescent="0.25">
      <c r="B1325" s="28">
        <f t="shared" si="45"/>
        <v>9</v>
      </c>
      <c r="C1325" s="28">
        <f t="shared" si="44"/>
        <v>132</v>
      </c>
    </row>
    <row r="1326" spans="2:3" x14ac:dyDescent="0.25">
      <c r="B1326" s="28">
        <f t="shared" si="45"/>
        <v>10</v>
      </c>
      <c r="C1326" s="28">
        <f t="shared" si="44"/>
        <v>132</v>
      </c>
    </row>
    <row r="1327" spans="2:3" x14ac:dyDescent="0.25">
      <c r="B1327" s="28">
        <f t="shared" si="45"/>
        <v>1</v>
      </c>
      <c r="C1327" s="28">
        <f t="shared" si="44"/>
        <v>133</v>
      </c>
    </row>
    <row r="1328" spans="2:3" x14ac:dyDescent="0.25">
      <c r="B1328" s="28">
        <f t="shared" si="45"/>
        <v>2</v>
      </c>
      <c r="C1328" s="28">
        <f t="shared" si="44"/>
        <v>133</v>
      </c>
    </row>
    <row r="1329" spans="2:3" x14ac:dyDescent="0.25">
      <c r="B1329" s="28">
        <f t="shared" si="45"/>
        <v>3</v>
      </c>
      <c r="C1329" s="28">
        <f t="shared" si="44"/>
        <v>133</v>
      </c>
    </row>
    <row r="1330" spans="2:3" x14ac:dyDescent="0.25">
      <c r="B1330" s="28">
        <f t="shared" si="45"/>
        <v>4</v>
      </c>
      <c r="C1330" s="28">
        <f t="shared" si="44"/>
        <v>133</v>
      </c>
    </row>
    <row r="1331" spans="2:3" x14ac:dyDescent="0.25">
      <c r="B1331" s="28">
        <f t="shared" si="45"/>
        <v>5</v>
      </c>
      <c r="C1331" s="28">
        <f t="shared" si="44"/>
        <v>133</v>
      </c>
    </row>
    <row r="1332" spans="2:3" x14ac:dyDescent="0.25">
      <c r="B1332" s="28">
        <f t="shared" si="45"/>
        <v>6</v>
      </c>
      <c r="C1332" s="28">
        <f t="shared" si="44"/>
        <v>133</v>
      </c>
    </row>
    <row r="1333" spans="2:3" x14ac:dyDescent="0.25">
      <c r="B1333" s="28">
        <f t="shared" si="45"/>
        <v>7</v>
      </c>
      <c r="C1333" s="28">
        <f t="shared" si="44"/>
        <v>133</v>
      </c>
    </row>
    <row r="1334" spans="2:3" x14ac:dyDescent="0.25">
      <c r="B1334" s="28">
        <f t="shared" si="45"/>
        <v>8</v>
      </c>
      <c r="C1334" s="28">
        <f t="shared" si="44"/>
        <v>133</v>
      </c>
    </row>
    <row r="1335" spans="2:3" x14ac:dyDescent="0.25">
      <c r="B1335" s="28">
        <f t="shared" si="45"/>
        <v>9</v>
      </c>
      <c r="C1335" s="28">
        <f t="shared" si="44"/>
        <v>133</v>
      </c>
    </row>
    <row r="1336" spans="2:3" x14ac:dyDescent="0.25">
      <c r="B1336" s="28">
        <f t="shared" si="45"/>
        <v>10</v>
      </c>
      <c r="C1336" s="28">
        <f t="shared" si="44"/>
        <v>133</v>
      </c>
    </row>
    <row r="1337" spans="2:3" x14ac:dyDescent="0.25">
      <c r="B1337" s="28">
        <f t="shared" si="45"/>
        <v>1</v>
      </c>
      <c r="C1337" s="28">
        <f t="shared" si="44"/>
        <v>134</v>
      </c>
    </row>
    <row r="1338" spans="2:3" x14ac:dyDescent="0.25">
      <c r="B1338" s="28">
        <f t="shared" si="45"/>
        <v>2</v>
      </c>
      <c r="C1338" s="28">
        <f t="shared" si="44"/>
        <v>134</v>
      </c>
    </row>
    <row r="1339" spans="2:3" x14ac:dyDescent="0.25">
      <c r="B1339" s="28">
        <f t="shared" si="45"/>
        <v>3</v>
      </c>
      <c r="C1339" s="28">
        <f t="shared" si="44"/>
        <v>134</v>
      </c>
    </row>
    <row r="1340" spans="2:3" x14ac:dyDescent="0.25">
      <c r="B1340" s="28">
        <f t="shared" si="45"/>
        <v>4</v>
      </c>
      <c r="C1340" s="28">
        <f t="shared" si="44"/>
        <v>134</v>
      </c>
    </row>
    <row r="1341" spans="2:3" x14ac:dyDescent="0.25">
      <c r="B1341" s="28">
        <f t="shared" si="45"/>
        <v>5</v>
      </c>
      <c r="C1341" s="28">
        <f t="shared" si="44"/>
        <v>134</v>
      </c>
    </row>
    <row r="1342" spans="2:3" x14ac:dyDescent="0.25">
      <c r="B1342" s="28">
        <f t="shared" si="45"/>
        <v>6</v>
      </c>
      <c r="C1342" s="28">
        <f t="shared" si="44"/>
        <v>134</v>
      </c>
    </row>
    <row r="1343" spans="2:3" x14ac:dyDescent="0.25">
      <c r="B1343" s="28">
        <f t="shared" si="45"/>
        <v>7</v>
      </c>
      <c r="C1343" s="28">
        <f t="shared" si="44"/>
        <v>134</v>
      </c>
    </row>
    <row r="1344" spans="2:3" x14ac:dyDescent="0.25">
      <c r="B1344" s="28">
        <f t="shared" si="45"/>
        <v>8</v>
      </c>
      <c r="C1344" s="28">
        <f t="shared" si="44"/>
        <v>134</v>
      </c>
    </row>
    <row r="1345" spans="2:3" x14ac:dyDescent="0.25">
      <c r="B1345" s="28">
        <f t="shared" si="45"/>
        <v>9</v>
      </c>
      <c r="C1345" s="28">
        <f t="shared" si="44"/>
        <v>134</v>
      </c>
    </row>
    <row r="1346" spans="2:3" x14ac:dyDescent="0.25">
      <c r="B1346" s="28">
        <f t="shared" si="45"/>
        <v>10</v>
      </c>
      <c r="C1346" s="28">
        <f t="shared" si="44"/>
        <v>134</v>
      </c>
    </row>
    <row r="1347" spans="2:3" x14ac:dyDescent="0.25">
      <c r="B1347" s="28">
        <f t="shared" si="45"/>
        <v>1</v>
      </c>
      <c r="C1347" s="28">
        <f t="shared" si="44"/>
        <v>135</v>
      </c>
    </row>
    <row r="1348" spans="2:3" x14ac:dyDescent="0.25">
      <c r="B1348" s="28">
        <f t="shared" si="45"/>
        <v>2</v>
      </c>
      <c r="C1348" s="28">
        <f t="shared" si="44"/>
        <v>135</v>
      </c>
    </row>
    <row r="1349" spans="2:3" x14ac:dyDescent="0.25">
      <c r="B1349" s="28">
        <f t="shared" si="45"/>
        <v>3</v>
      </c>
      <c r="C1349" s="28">
        <f t="shared" si="44"/>
        <v>135</v>
      </c>
    </row>
    <row r="1350" spans="2:3" x14ac:dyDescent="0.25">
      <c r="B1350" s="28">
        <f t="shared" si="45"/>
        <v>4</v>
      </c>
      <c r="C1350" s="28">
        <f t="shared" si="44"/>
        <v>135</v>
      </c>
    </row>
    <row r="1351" spans="2:3" x14ac:dyDescent="0.25">
      <c r="B1351" s="28">
        <f t="shared" si="45"/>
        <v>5</v>
      </c>
      <c r="C1351" s="28">
        <f t="shared" ref="C1351:C1414" si="46">ROUNDDOWN(((ROW(C1351)-ROW(C$7))/C$5)+1,0)</f>
        <v>135</v>
      </c>
    </row>
    <row r="1352" spans="2:3" x14ac:dyDescent="0.25">
      <c r="B1352" s="28">
        <f t="shared" ref="B1352:B1415" si="47">IF(C1352&lt; $D$4+1,MOD(((ROW(B1352)-ROW(B$7))),$C$5)+1,"")</f>
        <v>6</v>
      </c>
      <c r="C1352" s="28">
        <f t="shared" si="46"/>
        <v>135</v>
      </c>
    </row>
    <row r="1353" spans="2:3" x14ac:dyDescent="0.25">
      <c r="B1353" s="28">
        <f t="shared" si="47"/>
        <v>7</v>
      </c>
      <c r="C1353" s="28">
        <f t="shared" si="46"/>
        <v>135</v>
      </c>
    </row>
    <row r="1354" spans="2:3" x14ac:dyDescent="0.25">
      <c r="B1354" s="28">
        <f t="shared" si="47"/>
        <v>8</v>
      </c>
      <c r="C1354" s="28">
        <f t="shared" si="46"/>
        <v>135</v>
      </c>
    </row>
    <row r="1355" spans="2:3" x14ac:dyDescent="0.25">
      <c r="B1355" s="28">
        <f t="shared" si="47"/>
        <v>9</v>
      </c>
      <c r="C1355" s="28">
        <f t="shared" si="46"/>
        <v>135</v>
      </c>
    </row>
    <row r="1356" spans="2:3" x14ac:dyDescent="0.25">
      <c r="B1356" s="28">
        <f t="shared" si="47"/>
        <v>10</v>
      </c>
      <c r="C1356" s="28">
        <f t="shared" si="46"/>
        <v>135</v>
      </c>
    </row>
    <row r="1357" spans="2:3" x14ac:dyDescent="0.25">
      <c r="B1357" s="28">
        <f t="shared" si="47"/>
        <v>1</v>
      </c>
      <c r="C1357" s="28">
        <f t="shared" si="46"/>
        <v>136</v>
      </c>
    </row>
    <row r="1358" spans="2:3" x14ac:dyDescent="0.25">
      <c r="B1358" s="28">
        <f t="shared" si="47"/>
        <v>2</v>
      </c>
      <c r="C1358" s="28">
        <f t="shared" si="46"/>
        <v>136</v>
      </c>
    </row>
    <row r="1359" spans="2:3" x14ac:dyDescent="0.25">
      <c r="B1359" s="28">
        <f t="shared" si="47"/>
        <v>3</v>
      </c>
      <c r="C1359" s="28">
        <f t="shared" si="46"/>
        <v>136</v>
      </c>
    </row>
    <row r="1360" spans="2:3" x14ac:dyDescent="0.25">
      <c r="B1360" s="28">
        <f t="shared" si="47"/>
        <v>4</v>
      </c>
      <c r="C1360" s="28">
        <f t="shared" si="46"/>
        <v>136</v>
      </c>
    </row>
    <row r="1361" spans="2:3" x14ac:dyDescent="0.25">
      <c r="B1361" s="28">
        <f t="shared" si="47"/>
        <v>5</v>
      </c>
      <c r="C1361" s="28">
        <f t="shared" si="46"/>
        <v>136</v>
      </c>
    </row>
    <row r="1362" spans="2:3" x14ac:dyDescent="0.25">
      <c r="B1362" s="28">
        <f t="shared" si="47"/>
        <v>6</v>
      </c>
      <c r="C1362" s="28">
        <f t="shared" si="46"/>
        <v>136</v>
      </c>
    </row>
    <row r="1363" spans="2:3" x14ac:dyDescent="0.25">
      <c r="B1363" s="28">
        <f t="shared" si="47"/>
        <v>7</v>
      </c>
      <c r="C1363" s="28">
        <f t="shared" si="46"/>
        <v>136</v>
      </c>
    </row>
    <row r="1364" spans="2:3" x14ac:dyDescent="0.25">
      <c r="B1364" s="28">
        <f t="shared" si="47"/>
        <v>8</v>
      </c>
      <c r="C1364" s="28">
        <f t="shared" si="46"/>
        <v>136</v>
      </c>
    </row>
    <row r="1365" spans="2:3" x14ac:dyDescent="0.25">
      <c r="B1365" s="28">
        <f t="shared" si="47"/>
        <v>9</v>
      </c>
      <c r="C1365" s="28">
        <f t="shared" si="46"/>
        <v>136</v>
      </c>
    </row>
    <row r="1366" spans="2:3" x14ac:dyDescent="0.25">
      <c r="B1366" s="28">
        <f t="shared" si="47"/>
        <v>10</v>
      </c>
      <c r="C1366" s="28">
        <f t="shared" si="46"/>
        <v>136</v>
      </c>
    </row>
    <row r="1367" spans="2:3" x14ac:dyDescent="0.25">
      <c r="B1367" s="28">
        <f t="shared" si="47"/>
        <v>1</v>
      </c>
      <c r="C1367" s="28">
        <f t="shared" si="46"/>
        <v>137</v>
      </c>
    </row>
    <row r="1368" spans="2:3" x14ac:dyDescent="0.25">
      <c r="B1368" s="28">
        <f t="shared" si="47"/>
        <v>2</v>
      </c>
      <c r="C1368" s="28">
        <f t="shared" si="46"/>
        <v>137</v>
      </c>
    </row>
    <row r="1369" spans="2:3" x14ac:dyDescent="0.25">
      <c r="B1369" s="28">
        <f t="shared" si="47"/>
        <v>3</v>
      </c>
      <c r="C1369" s="28">
        <f t="shared" si="46"/>
        <v>137</v>
      </c>
    </row>
    <row r="1370" spans="2:3" x14ac:dyDescent="0.25">
      <c r="B1370" s="28">
        <f t="shared" si="47"/>
        <v>4</v>
      </c>
      <c r="C1370" s="28">
        <f t="shared" si="46"/>
        <v>137</v>
      </c>
    </row>
    <row r="1371" spans="2:3" x14ac:dyDescent="0.25">
      <c r="B1371" s="28">
        <f t="shared" si="47"/>
        <v>5</v>
      </c>
      <c r="C1371" s="28">
        <f t="shared" si="46"/>
        <v>137</v>
      </c>
    </row>
    <row r="1372" spans="2:3" x14ac:dyDescent="0.25">
      <c r="B1372" s="28">
        <f t="shared" si="47"/>
        <v>6</v>
      </c>
      <c r="C1372" s="28">
        <f t="shared" si="46"/>
        <v>137</v>
      </c>
    </row>
    <row r="1373" spans="2:3" x14ac:dyDescent="0.25">
      <c r="B1373" s="28">
        <f t="shared" si="47"/>
        <v>7</v>
      </c>
      <c r="C1373" s="28">
        <f t="shared" si="46"/>
        <v>137</v>
      </c>
    </row>
    <row r="1374" spans="2:3" x14ac:dyDescent="0.25">
      <c r="B1374" s="28">
        <f t="shared" si="47"/>
        <v>8</v>
      </c>
      <c r="C1374" s="28">
        <f t="shared" si="46"/>
        <v>137</v>
      </c>
    </row>
    <row r="1375" spans="2:3" x14ac:dyDescent="0.25">
      <c r="B1375" s="28">
        <f t="shared" si="47"/>
        <v>9</v>
      </c>
      <c r="C1375" s="28">
        <f t="shared" si="46"/>
        <v>137</v>
      </c>
    </row>
    <row r="1376" spans="2:3" x14ac:dyDescent="0.25">
      <c r="B1376" s="28">
        <f t="shared" si="47"/>
        <v>10</v>
      </c>
      <c r="C1376" s="28">
        <f t="shared" si="46"/>
        <v>137</v>
      </c>
    </row>
    <row r="1377" spans="2:3" x14ac:dyDescent="0.25">
      <c r="B1377" s="28">
        <f t="shared" si="47"/>
        <v>1</v>
      </c>
      <c r="C1377" s="28">
        <f t="shared" si="46"/>
        <v>138</v>
      </c>
    </row>
    <row r="1378" spans="2:3" x14ac:dyDescent="0.25">
      <c r="B1378" s="28">
        <f t="shared" si="47"/>
        <v>2</v>
      </c>
      <c r="C1378" s="28">
        <f t="shared" si="46"/>
        <v>138</v>
      </c>
    </row>
    <row r="1379" spans="2:3" x14ac:dyDescent="0.25">
      <c r="B1379" s="28">
        <f t="shared" si="47"/>
        <v>3</v>
      </c>
      <c r="C1379" s="28">
        <f t="shared" si="46"/>
        <v>138</v>
      </c>
    </row>
    <row r="1380" spans="2:3" x14ac:dyDescent="0.25">
      <c r="B1380" s="28">
        <f t="shared" si="47"/>
        <v>4</v>
      </c>
      <c r="C1380" s="28">
        <f t="shared" si="46"/>
        <v>138</v>
      </c>
    </row>
    <row r="1381" spans="2:3" x14ac:dyDescent="0.25">
      <c r="B1381" s="28">
        <f t="shared" si="47"/>
        <v>5</v>
      </c>
      <c r="C1381" s="28">
        <f t="shared" si="46"/>
        <v>138</v>
      </c>
    </row>
    <row r="1382" spans="2:3" x14ac:dyDescent="0.25">
      <c r="B1382" s="28">
        <f t="shared" si="47"/>
        <v>6</v>
      </c>
      <c r="C1382" s="28">
        <f t="shared" si="46"/>
        <v>138</v>
      </c>
    </row>
    <row r="1383" spans="2:3" x14ac:dyDescent="0.25">
      <c r="B1383" s="28">
        <f t="shared" si="47"/>
        <v>7</v>
      </c>
      <c r="C1383" s="28">
        <f t="shared" si="46"/>
        <v>138</v>
      </c>
    </row>
    <row r="1384" spans="2:3" x14ac:dyDescent="0.25">
      <c r="B1384" s="28">
        <f t="shared" si="47"/>
        <v>8</v>
      </c>
      <c r="C1384" s="28">
        <f t="shared" si="46"/>
        <v>138</v>
      </c>
    </row>
    <row r="1385" spans="2:3" x14ac:dyDescent="0.25">
      <c r="B1385" s="28">
        <f t="shared" si="47"/>
        <v>9</v>
      </c>
      <c r="C1385" s="28">
        <f t="shared" si="46"/>
        <v>138</v>
      </c>
    </row>
    <row r="1386" spans="2:3" x14ac:dyDescent="0.25">
      <c r="B1386" s="28">
        <f t="shared" si="47"/>
        <v>10</v>
      </c>
      <c r="C1386" s="28">
        <f t="shared" si="46"/>
        <v>138</v>
      </c>
    </row>
    <row r="1387" spans="2:3" x14ac:dyDescent="0.25">
      <c r="B1387" s="28">
        <f t="shared" si="47"/>
        <v>1</v>
      </c>
      <c r="C1387" s="28">
        <f t="shared" si="46"/>
        <v>139</v>
      </c>
    </row>
    <row r="1388" spans="2:3" x14ac:dyDescent="0.25">
      <c r="B1388" s="28">
        <f t="shared" si="47"/>
        <v>2</v>
      </c>
      <c r="C1388" s="28">
        <f t="shared" si="46"/>
        <v>139</v>
      </c>
    </row>
    <row r="1389" spans="2:3" x14ac:dyDescent="0.25">
      <c r="B1389" s="28">
        <f t="shared" si="47"/>
        <v>3</v>
      </c>
      <c r="C1389" s="28">
        <f t="shared" si="46"/>
        <v>139</v>
      </c>
    </row>
    <row r="1390" spans="2:3" x14ac:dyDescent="0.25">
      <c r="B1390" s="28">
        <f t="shared" si="47"/>
        <v>4</v>
      </c>
      <c r="C1390" s="28">
        <f t="shared" si="46"/>
        <v>139</v>
      </c>
    </row>
    <row r="1391" spans="2:3" x14ac:dyDescent="0.25">
      <c r="B1391" s="28">
        <f t="shared" si="47"/>
        <v>5</v>
      </c>
      <c r="C1391" s="28">
        <f t="shared" si="46"/>
        <v>139</v>
      </c>
    </row>
    <row r="1392" spans="2:3" x14ac:dyDescent="0.25">
      <c r="B1392" s="28">
        <f t="shared" si="47"/>
        <v>6</v>
      </c>
      <c r="C1392" s="28">
        <f t="shared" si="46"/>
        <v>139</v>
      </c>
    </row>
    <row r="1393" spans="2:3" x14ac:dyDescent="0.25">
      <c r="B1393" s="28">
        <f t="shared" si="47"/>
        <v>7</v>
      </c>
      <c r="C1393" s="28">
        <f t="shared" si="46"/>
        <v>139</v>
      </c>
    </row>
    <row r="1394" spans="2:3" x14ac:dyDescent="0.25">
      <c r="B1394" s="28">
        <f t="shared" si="47"/>
        <v>8</v>
      </c>
      <c r="C1394" s="28">
        <f t="shared" si="46"/>
        <v>139</v>
      </c>
    </row>
    <row r="1395" spans="2:3" x14ac:dyDescent="0.25">
      <c r="B1395" s="28">
        <f t="shared" si="47"/>
        <v>9</v>
      </c>
      <c r="C1395" s="28">
        <f t="shared" si="46"/>
        <v>139</v>
      </c>
    </row>
    <row r="1396" spans="2:3" x14ac:dyDescent="0.25">
      <c r="B1396" s="28">
        <f t="shared" si="47"/>
        <v>10</v>
      </c>
      <c r="C1396" s="28">
        <f t="shared" si="46"/>
        <v>139</v>
      </c>
    </row>
    <row r="1397" spans="2:3" x14ac:dyDescent="0.25">
      <c r="B1397" s="28">
        <f t="shared" si="47"/>
        <v>1</v>
      </c>
      <c r="C1397" s="28">
        <f t="shared" si="46"/>
        <v>140</v>
      </c>
    </row>
    <row r="1398" spans="2:3" x14ac:dyDescent="0.25">
      <c r="B1398" s="28">
        <f t="shared" si="47"/>
        <v>2</v>
      </c>
      <c r="C1398" s="28">
        <f t="shared" si="46"/>
        <v>140</v>
      </c>
    </row>
    <row r="1399" spans="2:3" x14ac:dyDescent="0.25">
      <c r="B1399" s="28">
        <f t="shared" si="47"/>
        <v>3</v>
      </c>
      <c r="C1399" s="28">
        <f t="shared" si="46"/>
        <v>140</v>
      </c>
    </row>
    <row r="1400" spans="2:3" x14ac:dyDescent="0.25">
      <c r="B1400" s="28">
        <f t="shared" si="47"/>
        <v>4</v>
      </c>
      <c r="C1400" s="28">
        <f t="shared" si="46"/>
        <v>140</v>
      </c>
    </row>
    <row r="1401" spans="2:3" x14ac:dyDescent="0.25">
      <c r="B1401" s="28">
        <f t="shared" si="47"/>
        <v>5</v>
      </c>
      <c r="C1401" s="28">
        <f t="shared" si="46"/>
        <v>140</v>
      </c>
    </row>
    <row r="1402" spans="2:3" x14ac:dyDescent="0.25">
      <c r="B1402" s="28">
        <f t="shared" si="47"/>
        <v>6</v>
      </c>
      <c r="C1402" s="28">
        <f t="shared" si="46"/>
        <v>140</v>
      </c>
    </row>
    <row r="1403" spans="2:3" x14ac:dyDescent="0.25">
      <c r="B1403" s="28">
        <f t="shared" si="47"/>
        <v>7</v>
      </c>
      <c r="C1403" s="28">
        <f t="shared" si="46"/>
        <v>140</v>
      </c>
    </row>
    <row r="1404" spans="2:3" x14ac:dyDescent="0.25">
      <c r="B1404" s="28">
        <f t="shared" si="47"/>
        <v>8</v>
      </c>
      <c r="C1404" s="28">
        <f t="shared" si="46"/>
        <v>140</v>
      </c>
    </row>
    <row r="1405" spans="2:3" x14ac:dyDescent="0.25">
      <c r="B1405" s="28">
        <f t="shared" si="47"/>
        <v>9</v>
      </c>
      <c r="C1405" s="28">
        <f t="shared" si="46"/>
        <v>140</v>
      </c>
    </row>
    <row r="1406" spans="2:3" x14ac:dyDescent="0.25">
      <c r="B1406" s="28">
        <f t="shared" si="47"/>
        <v>10</v>
      </c>
      <c r="C1406" s="28">
        <f t="shared" si="46"/>
        <v>140</v>
      </c>
    </row>
    <row r="1407" spans="2:3" x14ac:dyDescent="0.25">
      <c r="B1407" s="28">
        <f t="shared" si="47"/>
        <v>1</v>
      </c>
      <c r="C1407" s="28">
        <f t="shared" si="46"/>
        <v>141</v>
      </c>
    </row>
    <row r="1408" spans="2:3" x14ac:dyDescent="0.25">
      <c r="B1408" s="28">
        <f t="shared" si="47"/>
        <v>2</v>
      </c>
      <c r="C1408" s="28">
        <f t="shared" si="46"/>
        <v>141</v>
      </c>
    </row>
    <row r="1409" spans="2:3" x14ac:dyDescent="0.25">
      <c r="B1409" s="28">
        <f t="shared" si="47"/>
        <v>3</v>
      </c>
      <c r="C1409" s="28">
        <f t="shared" si="46"/>
        <v>141</v>
      </c>
    </row>
    <row r="1410" spans="2:3" x14ac:dyDescent="0.25">
      <c r="B1410" s="28">
        <f t="shared" si="47"/>
        <v>4</v>
      </c>
      <c r="C1410" s="28">
        <f t="shared" si="46"/>
        <v>141</v>
      </c>
    </row>
    <row r="1411" spans="2:3" x14ac:dyDescent="0.25">
      <c r="B1411" s="28">
        <f t="shared" si="47"/>
        <v>5</v>
      </c>
      <c r="C1411" s="28">
        <f t="shared" si="46"/>
        <v>141</v>
      </c>
    </row>
    <row r="1412" spans="2:3" x14ac:dyDescent="0.25">
      <c r="B1412" s="28">
        <f t="shared" si="47"/>
        <v>6</v>
      </c>
      <c r="C1412" s="28">
        <f t="shared" si="46"/>
        <v>141</v>
      </c>
    </row>
    <row r="1413" spans="2:3" x14ac:dyDescent="0.25">
      <c r="B1413" s="28">
        <f t="shared" si="47"/>
        <v>7</v>
      </c>
      <c r="C1413" s="28">
        <f t="shared" si="46"/>
        <v>141</v>
      </c>
    </row>
    <row r="1414" spans="2:3" x14ac:dyDescent="0.25">
      <c r="B1414" s="28">
        <f t="shared" si="47"/>
        <v>8</v>
      </c>
      <c r="C1414" s="28">
        <f t="shared" si="46"/>
        <v>141</v>
      </c>
    </row>
    <row r="1415" spans="2:3" x14ac:dyDescent="0.25">
      <c r="B1415" s="28">
        <f t="shared" si="47"/>
        <v>9</v>
      </c>
      <c r="C1415" s="28">
        <f t="shared" ref="C1415:C1478" si="48">ROUNDDOWN(((ROW(C1415)-ROW(C$7))/C$5)+1,0)</f>
        <v>141</v>
      </c>
    </row>
    <row r="1416" spans="2:3" x14ac:dyDescent="0.25">
      <c r="B1416" s="28">
        <f t="shared" ref="B1416:B1479" si="49">IF(C1416&lt; $D$4+1,MOD(((ROW(B1416)-ROW(B$7))),$C$5)+1,"")</f>
        <v>10</v>
      </c>
      <c r="C1416" s="28">
        <f t="shared" si="48"/>
        <v>141</v>
      </c>
    </row>
    <row r="1417" spans="2:3" x14ac:dyDescent="0.25">
      <c r="B1417" s="28">
        <f t="shared" si="49"/>
        <v>1</v>
      </c>
      <c r="C1417" s="28">
        <f t="shared" si="48"/>
        <v>142</v>
      </c>
    </row>
    <row r="1418" spans="2:3" x14ac:dyDescent="0.25">
      <c r="B1418" s="28">
        <f t="shared" si="49"/>
        <v>2</v>
      </c>
      <c r="C1418" s="28">
        <f t="shared" si="48"/>
        <v>142</v>
      </c>
    </row>
    <row r="1419" spans="2:3" x14ac:dyDescent="0.25">
      <c r="B1419" s="28">
        <f t="shared" si="49"/>
        <v>3</v>
      </c>
      <c r="C1419" s="28">
        <f t="shared" si="48"/>
        <v>142</v>
      </c>
    </row>
    <row r="1420" spans="2:3" x14ac:dyDescent="0.25">
      <c r="B1420" s="28">
        <f t="shared" si="49"/>
        <v>4</v>
      </c>
      <c r="C1420" s="28">
        <f t="shared" si="48"/>
        <v>142</v>
      </c>
    </row>
    <row r="1421" spans="2:3" x14ac:dyDescent="0.25">
      <c r="B1421" s="28">
        <f t="shared" si="49"/>
        <v>5</v>
      </c>
      <c r="C1421" s="28">
        <f t="shared" si="48"/>
        <v>142</v>
      </c>
    </row>
    <row r="1422" spans="2:3" x14ac:dyDescent="0.25">
      <c r="B1422" s="28">
        <f t="shared" si="49"/>
        <v>6</v>
      </c>
      <c r="C1422" s="28">
        <f t="shared" si="48"/>
        <v>142</v>
      </c>
    </row>
    <row r="1423" spans="2:3" x14ac:dyDescent="0.25">
      <c r="B1423" s="28">
        <f t="shared" si="49"/>
        <v>7</v>
      </c>
      <c r="C1423" s="28">
        <f t="shared" si="48"/>
        <v>142</v>
      </c>
    </row>
    <row r="1424" spans="2:3" x14ac:dyDescent="0.25">
      <c r="B1424" s="28">
        <f t="shared" si="49"/>
        <v>8</v>
      </c>
      <c r="C1424" s="28">
        <f t="shared" si="48"/>
        <v>142</v>
      </c>
    </row>
    <row r="1425" spans="2:3" x14ac:dyDescent="0.25">
      <c r="B1425" s="28">
        <f t="shared" si="49"/>
        <v>9</v>
      </c>
      <c r="C1425" s="28">
        <f t="shared" si="48"/>
        <v>142</v>
      </c>
    </row>
    <row r="1426" spans="2:3" x14ac:dyDescent="0.25">
      <c r="B1426" s="28">
        <f t="shared" si="49"/>
        <v>10</v>
      </c>
      <c r="C1426" s="28">
        <f t="shared" si="48"/>
        <v>142</v>
      </c>
    </row>
    <row r="1427" spans="2:3" x14ac:dyDescent="0.25">
      <c r="B1427" s="28">
        <f t="shared" si="49"/>
        <v>1</v>
      </c>
      <c r="C1427" s="28">
        <f t="shared" si="48"/>
        <v>143</v>
      </c>
    </row>
    <row r="1428" spans="2:3" x14ac:dyDescent="0.25">
      <c r="B1428" s="28">
        <f t="shared" si="49"/>
        <v>2</v>
      </c>
      <c r="C1428" s="28">
        <f t="shared" si="48"/>
        <v>143</v>
      </c>
    </row>
    <row r="1429" spans="2:3" x14ac:dyDescent="0.25">
      <c r="B1429" s="28">
        <f t="shared" si="49"/>
        <v>3</v>
      </c>
      <c r="C1429" s="28">
        <f t="shared" si="48"/>
        <v>143</v>
      </c>
    </row>
    <row r="1430" spans="2:3" x14ac:dyDescent="0.25">
      <c r="B1430" s="28">
        <f t="shared" si="49"/>
        <v>4</v>
      </c>
      <c r="C1430" s="28">
        <f t="shared" si="48"/>
        <v>143</v>
      </c>
    </row>
    <row r="1431" spans="2:3" x14ac:dyDescent="0.25">
      <c r="B1431" s="28">
        <f t="shared" si="49"/>
        <v>5</v>
      </c>
      <c r="C1431" s="28">
        <f t="shared" si="48"/>
        <v>143</v>
      </c>
    </row>
    <row r="1432" spans="2:3" x14ac:dyDescent="0.25">
      <c r="B1432" s="28">
        <f t="shared" si="49"/>
        <v>6</v>
      </c>
      <c r="C1432" s="28">
        <f t="shared" si="48"/>
        <v>143</v>
      </c>
    </row>
    <row r="1433" spans="2:3" x14ac:dyDescent="0.25">
      <c r="B1433" s="28">
        <f t="shared" si="49"/>
        <v>7</v>
      </c>
      <c r="C1433" s="28">
        <f t="shared" si="48"/>
        <v>143</v>
      </c>
    </row>
    <row r="1434" spans="2:3" x14ac:dyDescent="0.25">
      <c r="B1434" s="28">
        <f t="shared" si="49"/>
        <v>8</v>
      </c>
      <c r="C1434" s="28">
        <f t="shared" si="48"/>
        <v>143</v>
      </c>
    </row>
    <row r="1435" spans="2:3" x14ac:dyDescent="0.25">
      <c r="B1435" s="28">
        <f t="shared" si="49"/>
        <v>9</v>
      </c>
      <c r="C1435" s="28">
        <f t="shared" si="48"/>
        <v>143</v>
      </c>
    </row>
    <row r="1436" spans="2:3" x14ac:dyDescent="0.25">
      <c r="B1436" s="28">
        <f t="shared" si="49"/>
        <v>10</v>
      </c>
      <c r="C1436" s="28">
        <f t="shared" si="48"/>
        <v>143</v>
      </c>
    </row>
    <row r="1437" spans="2:3" x14ac:dyDescent="0.25">
      <c r="B1437" s="28">
        <f t="shared" si="49"/>
        <v>1</v>
      </c>
      <c r="C1437" s="28">
        <f t="shared" si="48"/>
        <v>144</v>
      </c>
    </row>
    <row r="1438" spans="2:3" x14ac:dyDescent="0.25">
      <c r="B1438" s="28">
        <f t="shared" si="49"/>
        <v>2</v>
      </c>
      <c r="C1438" s="28">
        <f t="shared" si="48"/>
        <v>144</v>
      </c>
    </row>
    <row r="1439" spans="2:3" x14ac:dyDescent="0.25">
      <c r="B1439" s="28">
        <f t="shared" si="49"/>
        <v>3</v>
      </c>
      <c r="C1439" s="28">
        <f t="shared" si="48"/>
        <v>144</v>
      </c>
    </row>
    <row r="1440" spans="2:3" x14ac:dyDescent="0.25">
      <c r="B1440" s="28">
        <f t="shared" si="49"/>
        <v>4</v>
      </c>
      <c r="C1440" s="28">
        <f t="shared" si="48"/>
        <v>144</v>
      </c>
    </row>
    <row r="1441" spans="2:3" x14ac:dyDescent="0.25">
      <c r="B1441" s="28">
        <f t="shared" si="49"/>
        <v>5</v>
      </c>
      <c r="C1441" s="28">
        <f t="shared" si="48"/>
        <v>144</v>
      </c>
    </row>
    <row r="1442" spans="2:3" x14ac:dyDescent="0.25">
      <c r="B1442" s="28">
        <f t="shared" si="49"/>
        <v>6</v>
      </c>
      <c r="C1442" s="28">
        <f t="shared" si="48"/>
        <v>144</v>
      </c>
    </row>
    <row r="1443" spans="2:3" x14ac:dyDescent="0.25">
      <c r="B1443" s="28">
        <f t="shared" si="49"/>
        <v>7</v>
      </c>
      <c r="C1443" s="28">
        <f t="shared" si="48"/>
        <v>144</v>
      </c>
    </row>
    <row r="1444" spans="2:3" x14ac:dyDescent="0.25">
      <c r="B1444" s="28">
        <f t="shared" si="49"/>
        <v>8</v>
      </c>
      <c r="C1444" s="28">
        <f t="shared" si="48"/>
        <v>144</v>
      </c>
    </row>
    <row r="1445" spans="2:3" x14ac:dyDescent="0.25">
      <c r="B1445" s="28">
        <f t="shared" si="49"/>
        <v>9</v>
      </c>
      <c r="C1445" s="28">
        <f t="shared" si="48"/>
        <v>144</v>
      </c>
    </row>
    <row r="1446" spans="2:3" x14ac:dyDescent="0.25">
      <c r="B1446" s="28">
        <f t="shared" si="49"/>
        <v>10</v>
      </c>
      <c r="C1446" s="28">
        <f t="shared" si="48"/>
        <v>144</v>
      </c>
    </row>
    <row r="1447" spans="2:3" x14ac:dyDescent="0.25">
      <c r="B1447" s="28">
        <f t="shared" si="49"/>
        <v>1</v>
      </c>
      <c r="C1447" s="28">
        <f t="shared" si="48"/>
        <v>145</v>
      </c>
    </row>
    <row r="1448" spans="2:3" x14ac:dyDescent="0.25">
      <c r="B1448" s="28">
        <f t="shared" si="49"/>
        <v>2</v>
      </c>
      <c r="C1448" s="28">
        <f t="shared" si="48"/>
        <v>145</v>
      </c>
    </row>
    <row r="1449" spans="2:3" x14ac:dyDescent="0.25">
      <c r="B1449" s="28">
        <f t="shared" si="49"/>
        <v>3</v>
      </c>
      <c r="C1449" s="28">
        <f t="shared" si="48"/>
        <v>145</v>
      </c>
    </row>
    <row r="1450" spans="2:3" x14ac:dyDescent="0.25">
      <c r="B1450" s="28">
        <f t="shared" si="49"/>
        <v>4</v>
      </c>
      <c r="C1450" s="28">
        <f t="shared" si="48"/>
        <v>145</v>
      </c>
    </row>
    <row r="1451" spans="2:3" x14ac:dyDescent="0.25">
      <c r="B1451" s="28">
        <f t="shared" si="49"/>
        <v>5</v>
      </c>
      <c r="C1451" s="28">
        <f t="shared" si="48"/>
        <v>145</v>
      </c>
    </row>
    <row r="1452" spans="2:3" x14ac:dyDescent="0.25">
      <c r="B1452" s="28">
        <f t="shared" si="49"/>
        <v>6</v>
      </c>
      <c r="C1452" s="28">
        <f t="shared" si="48"/>
        <v>145</v>
      </c>
    </row>
    <row r="1453" spans="2:3" x14ac:dyDescent="0.25">
      <c r="B1453" s="28">
        <f t="shared" si="49"/>
        <v>7</v>
      </c>
      <c r="C1453" s="28">
        <f t="shared" si="48"/>
        <v>145</v>
      </c>
    </row>
    <row r="1454" spans="2:3" x14ac:dyDescent="0.25">
      <c r="B1454" s="28">
        <f t="shared" si="49"/>
        <v>8</v>
      </c>
      <c r="C1454" s="28">
        <f t="shared" si="48"/>
        <v>145</v>
      </c>
    </row>
    <row r="1455" spans="2:3" x14ac:dyDescent="0.25">
      <c r="B1455" s="28">
        <f t="shared" si="49"/>
        <v>9</v>
      </c>
      <c r="C1455" s="28">
        <f t="shared" si="48"/>
        <v>145</v>
      </c>
    </row>
    <row r="1456" spans="2:3" x14ac:dyDescent="0.25">
      <c r="B1456" s="28">
        <f t="shared" si="49"/>
        <v>10</v>
      </c>
      <c r="C1456" s="28">
        <f t="shared" si="48"/>
        <v>145</v>
      </c>
    </row>
    <row r="1457" spans="2:3" x14ac:dyDescent="0.25">
      <c r="B1457" s="28">
        <f t="shared" si="49"/>
        <v>1</v>
      </c>
      <c r="C1457" s="28">
        <f t="shared" si="48"/>
        <v>146</v>
      </c>
    </row>
    <row r="1458" spans="2:3" x14ac:dyDescent="0.25">
      <c r="B1458" s="28">
        <f t="shared" si="49"/>
        <v>2</v>
      </c>
      <c r="C1458" s="28">
        <f t="shared" si="48"/>
        <v>146</v>
      </c>
    </row>
    <row r="1459" spans="2:3" x14ac:dyDescent="0.25">
      <c r="B1459" s="28">
        <f t="shared" si="49"/>
        <v>3</v>
      </c>
      <c r="C1459" s="28">
        <f t="shared" si="48"/>
        <v>146</v>
      </c>
    </row>
    <row r="1460" spans="2:3" x14ac:dyDescent="0.25">
      <c r="B1460" s="28">
        <f t="shared" si="49"/>
        <v>4</v>
      </c>
      <c r="C1460" s="28">
        <f t="shared" si="48"/>
        <v>146</v>
      </c>
    </row>
    <row r="1461" spans="2:3" x14ac:dyDescent="0.25">
      <c r="B1461" s="28">
        <f t="shared" si="49"/>
        <v>5</v>
      </c>
      <c r="C1461" s="28">
        <f t="shared" si="48"/>
        <v>146</v>
      </c>
    </row>
    <row r="1462" spans="2:3" x14ac:dyDescent="0.25">
      <c r="B1462" s="28">
        <f t="shared" si="49"/>
        <v>6</v>
      </c>
      <c r="C1462" s="28">
        <f t="shared" si="48"/>
        <v>146</v>
      </c>
    </row>
    <row r="1463" spans="2:3" x14ac:dyDescent="0.25">
      <c r="B1463" s="28">
        <f t="shared" si="49"/>
        <v>7</v>
      </c>
      <c r="C1463" s="28">
        <f t="shared" si="48"/>
        <v>146</v>
      </c>
    </row>
    <row r="1464" spans="2:3" x14ac:dyDescent="0.25">
      <c r="B1464" s="28">
        <f t="shared" si="49"/>
        <v>8</v>
      </c>
      <c r="C1464" s="28">
        <f t="shared" si="48"/>
        <v>146</v>
      </c>
    </row>
    <row r="1465" spans="2:3" x14ac:dyDescent="0.25">
      <c r="B1465" s="28">
        <f t="shared" si="49"/>
        <v>9</v>
      </c>
      <c r="C1465" s="28">
        <f t="shared" si="48"/>
        <v>146</v>
      </c>
    </row>
    <row r="1466" spans="2:3" x14ac:dyDescent="0.25">
      <c r="B1466" s="28">
        <f t="shared" si="49"/>
        <v>10</v>
      </c>
      <c r="C1466" s="28">
        <f t="shared" si="48"/>
        <v>146</v>
      </c>
    </row>
    <row r="1467" spans="2:3" x14ac:dyDescent="0.25">
      <c r="B1467" s="28">
        <f t="shared" si="49"/>
        <v>1</v>
      </c>
      <c r="C1467" s="28">
        <f t="shared" si="48"/>
        <v>147</v>
      </c>
    </row>
    <row r="1468" spans="2:3" x14ac:dyDescent="0.25">
      <c r="B1468" s="28">
        <f t="shared" si="49"/>
        <v>2</v>
      </c>
      <c r="C1468" s="28">
        <f t="shared" si="48"/>
        <v>147</v>
      </c>
    </row>
    <row r="1469" spans="2:3" x14ac:dyDescent="0.25">
      <c r="B1469" s="28">
        <f t="shared" si="49"/>
        <v>3</v>
      </c>
      <c r="C1469" s="28">
        <f t="shared" si="48"/>
        <v>147</v>
      </c>
    </row>
    <row r="1470" spans="2:3" x14ac:dyDescent="0.25">
      <c r="B1470" s="28">
        <f t="shared" si="49"/>
        <v>4</v>
      </c>
      <c r="C1470" s="28">
        <f t="shared" si="48"/>
        <v>147</v>
      </c>
    </row>
    <row r="1471" spans="2:3" x14ac:dyDescent="0.25">
      <c r="B1471" s="28">
        <f t="shared" si="49"/>
        <v>5</v>
      </c>
      <c r="C1471" s="28">
        <f t="shared" si="48"/>
        <v>147</v>
      </c>
    </row>
    <row r="1472" spans="2:3" x14ac:dyDescent="0.25">
      <c r="B1472" s="28">
        <f t="shared" si="49"/>
        <v>6</v>
      </c>
      <c r="C1472" s="28">
        <f t="shared" si="48"/>
        <v>147</v>
      </c>
    </row>
    <row r="1473" spans="2:3" x14ac:dyDescent="0.25">
      <c r="B1473" s="28">
        <f t="shared" si="49"/>
        <v>7</v>
      </c>
      <c r="C1473" s="28">
        <f t="shared" si="48"/>
        <v>147</v>
      </c>
    </row>
    <row r="1474" spans="2:3" x14ac:dyDescent="0.25">
      <c r="B1474" s="28">
        <f t="shared" si="49"/>
        <v>8</v>
      </c>
      <c r="C1474" s="28">
        <f t="shared" si="48"/>
        <v>147</v>
      </c>
    </row>
    <row r="1475" spans="2:3" x14ac:dyDescent="0.25">
      <c r="B1475" s="28">
        <f t="shared" si="49"/>
        <v>9</v>
      </c>
      <c r="C1475" s="28">
        <f t="shared" si="48"/>
        <v>147</v>
      </c>
    </row>
    <row r="1476" spans="2:3" x14ac:dyDescent="0.25">
      <c r="B1476" s="28">
        <f t="shared" si="49"/>
        <v>10</v>
      </c>
      <c r="C1476" s="28">
        <f t="shared" si="48"/>
        <v>147</v>
      </c>
    </row>
    <row r="1477" spans="2:3" x14ac:dyDescent="0.25">
      <c r="B1477" s="28">
        <f t="shared" si="49"/>
        <v>1</v>
      </c>
      <c r="C1477" s="28">
        <f t="shared" si="48"/>
        <v>148</v>
      </c>
    </row>
    <row r="1478" spans="2:3" x14ac:dyDescent="0.25">
      <c r="B1478" s="28">
        <f t="shared" si="49"/>
        <v>2</v>
      </c>
      <c r="C1478" s="28">
        <f t="shared" si="48"/>
        <v>148</v>
      </c>
    </row>
    <row r="1479" spans="2:3" x14ac:dyDescent="0.25">
      <c r="B1479" s="28">
        <f t="shared" si="49"/>
        <v>3</v>
      </c>
      <c r="C1479" s="28">
        <f t="shared" ref="C1479:C1542" si="50">ROUNDDOWN(((ROW(C1479)-ROW(C$7))/C$5)+1,0)</f>
        <v>148</v>
      </c>
    </row>
    <row r="1480" spans="2:3" x14ac:dyDescent="0.25">
      <c r="B1480" s="28">
        <f t="shared" ref="B1480:B1543" si="51">IF(C1480&lt; $D$4+1,MOD(((ROW(B1480)-ROW(B$7))),$C$5)+1,"")</f>
        <v>4</v>
      </c>
      <c r="C1480" s="28">
        <f t="shared" si="50"/>
        <v>148</v>
      </c>
    </row>
    <row r="1481" spans="2:3" x14ac:dyDescent="0.25">
      <c r="B1481" s="28">
        <f t="shared" si="51"/>
        <v>5</v>
      </c>
      <c r="C1481" s="28">
        <f t="shared" si="50"/>
        <v>148</v>
      </c>
    </row>
    <row r="1482" spans="2:3" x14ac:dyDescent="0.25">
      <c r="B1482" s="28">
        <f t="shared" si="51"/>
        <v>6</v>
      </c>
      <c r="C1482" s="28">
        <f t="shared" si="50"/>
        <v>148</v>
      </c>
    </row>
    <row r="1483" spans="2:3" x14ac:dyDescent="0.25">
      <c r="B1483" s="28">
        <f t="shared" si="51"/>
        <v>7</v>
      </c>
      <c r="C1483" s="28">
        <f t="shared" si="50"/>
        <v>148</v>
      </c>
    </row>
    <row r="1484" spans="2:3" x14ac:dyDescent="0.25">
      <c r="B1484" s="28">
        <f t="shared" si="51"/>
        <v>8</v>
      </c>
      <c r="C1484" s="28">
        <f t="shared" si="50"/>
        <v>148</v>
      </c>
    </row>
    <row r="1485" spans="2:3" x14ac:dyDescent="0.25">
      <c r="B1485" s="28">
        <f t="shared" si="51"/>
        <v>9</v>
      </c>
      <c r="C1485" s="28">
        <f t="shared" si="50"/>
        <v>148</v>
      </c>
    </row>
    <row r="1486" spans="2:3" x14ac:dyDescent="0.25">
      <c r="B1486" s="28">
        <f t="shared" si="51"/>
        <v>10</v>
      </c>
      <c r="C1486" s="28">
        <f t="shared" si="50"/>
        <v>148</v>
      </c>
    </row>
    <row r="1487" spans="2:3" x14ac:dyDescent="0.25">
      <c r="B1487" s="28">
        <f t="shared" si="51"/>
        <v>1</v>
      </c>
      <c r="C1487" s="28">
        <f t="shared" si="50"/>
        <v>149</v>
      </c>
    </row>
    <row r="1488" spans="2:3" x14ac:dyDescent="0.25">
      <c r="B1488" s="28">
        <f t="shared" si="51"/>
        <v>2</v>
      </c>
      <c r="C1488" s="28">
        <f t="shared" si="50"/>
        <v>149</v>
      </c>
    </row>
    <row r="1489" spans="2:3" x14ac:dyDescent="0.25">
      <c r="B1489" s="28">
        <f t="shared" si="51"/>
        <v>3</v>
      </c>
      <c r="C1489" s="28">
        <f t="shared" si="50"/>
        <v>149</v>
      </c>
    </row>
    <row r="1490" spans="2:3" x14ac:dyDescent="0.25">
      <c r="B1490" s="28">
        <f t="shared" si="51"/>
        <v>4</v>
      </c>
      <c r="C1490" s="28">
        <f t="shared" si="50"/>
        <v>149</v>
      </c>
    </row>
    <row r="1491" spans="2:3" x14ac:dyDescent="0.25">
      <c r="B1491" s="28">
        <f t="shared" si="51"/>
        <v>5</v>
      </c>
      <c r="C1491" s="28">
        <f t="shared" si="50"/>
        <v>149</v>
      </c>
    </row>
    <row r="1492" spans="2:3" x14ac:dyDescent="0.25">
      <c r="B1492" s="28">
        <f t="shared" si="51"/>
        <v>6</v>
      </c>
      <c r="C1492" s="28">
        <f t="shared" si="50"/>
        <v>149</v>
      </c>
    </row>
    <row r="1493" spans="2:3" x14ac:dyDescent="0.25">
      <c r="B1493" s="28">
        <f t="shared" si="51"/>
        <v>7</v>
      </c>
      <c r="C1493" s="28">
        <f t="shared" si="50"/>
        <v>149</v>
      </c>
    </row>
    <row r="1494" spans="2:3" x14ac:dyDescent="0.25">
      <c r="B1494" s="28">
        <f t="shared" si="51"/>
        <v>8</v>
      </c>
      <c r="C1494" s="28">
        <f t="shared" si="50"/>
        <v>149</v>
      </c>
    </row>
    <row r="1495" spans="2:3" x14ac:dyDescent="0.25">
      <c r="B1495" s="28">
        <f t="shared" si="51"/>
        <v>9</v>
      </c>
      <c r="C1495" s="28">
        <f t="shared" si="50"/>
        <v>149</v>
      </c>
    </row>
    <row r="1496" spans="2:3" x14ac:dyDescent="0.25">
      <c r="B1496" s="28">
        <f t="shared" si="51"/>
        <v>10</v>
      </c>
      <c r="C1496" s="28">
        <f t="shared" si="50"/>
        <v>149</v>
      </c>
    </row>
    <row r="1497" spans="2:3" x14ac:dyDescent="0.25">
      <c r="B1497" s="28">
        <f t="shared" si="51"/>
        <v>1</v>
      </c>
      <c r="C1497" s="28">
        <f t="shared" si="50"/>
        <v>150</v>
      </c>
    </row>
    <row r="1498" spans="2:3" x14ac:dyDescent="0.25">
      <c r="B1498" s="28">
        <f t="shared" si="51"/>
        <v>2</v>
      </c>
      <c r="C1498" s="28">
        <f t="shared" si="50"/>
        <v>150</v>
      </c>
    </row>
    <row r="1499" spans="2:3" x14ac:dyDescent="0.25">
      <c r="B1499" s="28">
        <f t="shared" si="51"/>
        <v>3</v>
      </c>
      <c r="C1499" s="28">
        <f t="shared" si="50"/>
        <v>150</v>
      </c>
    </row>
    <row r="1500" spans="2:3" x14ac:dyDescent="0.25">
      <c r="B1500" s="28">
        <f t="shared" si="51"/>
        <v>4</v>
      </c>
      <c r="C1500" s="28">
        <f t="shared" si="50"/>
        <v>150</v>
      </c>
    </row>
    <row r="1501" spans="2:3" x14ac:dyDescent="0.25">
      <c r="B1501" s="28">
        <f t="shared" si="51"/>
        <v>5</v>
      </c>
      <c r="C1501" s="28">
        <f t="shared" si="50"/>
        <v>150</v>
      </c>
    </row>
    <row r="1502" spans="2:3" x14ac:dyDescent="0.25">
      <c r="B1502" s="28">
        <f t="shared" si="51"/>
        <v>6</v>
      </c>
      <c r="C1502" s="28">
        <f t="shared" si="50"/>
        <v>150</v>
      </c>
    </row>
    <row r="1503" spans="2:3" x14ac:dyDescent="0.25">
      <c r="B1503" s="28">
        <f t="shared" si="51"/>
        <v>7</v>
      </c>
      <c r="C1503" s="28">
        <f t="shared" si="50"/>
        <v>150</v>
      </c>
    </row>
    <row r="1504" spans="2:3" x14ac:dyDescent="0.25">
      <c r="B1504" s="28">
        <f t="shared" si="51"/>
        <v>8</v>
      </c>
      <c r="C1504" s="28">
        <f t="shared" si="50"/>
        <v>150</v>
      </c>
    </row>
    <row r="1505" spans="2:3" x14ac:dyDescent="0.25">
      <c r="B1505" s="28">
        <f t="shared" si="51"/>
        <v>9</v>
      </c>
      <c r="C1505" s="28">
        <f t="shared" si="50"/>
        <v>150</v>
      </c>
    </row>
    <row r="1506" spans="2:3" x14ac:dyDescent="0.25">
      <c r="B1506" s="28">
        <f t="shared" si="51"/>
        <v>10</v>
      </c>
      <c r="C1506" s="28">
        <f t="shared" si="50"/>
        <v>150</v>
      </c>
    </row>
    <row r="1507" spans="2:3" x14ac:dyDescent="0.25">
      <c r="B1507" s="28">
        <f t="shared" si="51"/>
        <v>1</v>
      </c>
      <c r="C1507" s="28">
        <f t="shared" si="50"/>
        <v>151</v>
      </c>
    </row>
    <row r="1508" spans="2:3" x14ac:dyDescent="0.25">
      <c r="B1508" s="28">
        <f t="shared" si="51"/>
        <v>2</v>
      </c>
      <c r="C1508" s="28">
        <f t="shared" si="50"/>
        <v>151</v>
      </c>
    </row>
    <row r="1509" spans="2:3" x14ac:dyDescent="0.25">
      <c r="B1509" s="28">
        <f t="shared" si="51"/>
        <v>3</v>
      </c>
      <c r="C1509" s="28">
        <f t="shared" si="50"/>
        <v>151</v>
      </c>
    </row>
    <row r="1510" spans="2:3" x14ac:dyDescent="0.25">
      <c r="B1510" s="28">
        <f t="shared" si="51"/>
        <v>4</v>
      </c>
      <c r="C1510" s="28">
        <f t="shared" si="50"/>
        <v>151</v>
      </c>
    </row>
    <row r="1511" spans="2:3" x14ac:dyDescent="0.25">
      <c r="B1511" s="28">
        <f t="shared" si="51"/>
        <v>5</v>
      </c>
      <c r="C1511" s="28">
        <f t="shared" si="50"/>
        <v>151</v>
      </c>
    </row>
    <row r="1512" spans="2:3" x14ac:dyDescent="0.25">
      <c r="B1512" s="28">
        <f t="shared" si="51"/>
        <v>6</v>
      </c>
      <c r="C1512" s="28">
        <f t="shared" si="50"/>
        <v>151</v>
      </c>
    </row>
    <row r="1513" spans="2:3" x14ac:dyDescent="0.25">
      <c r="B1513" s="28">
        <f t="shared" si="51"/>
        <v>7</v>
      </c>
      <c r="C1513" s="28">
        <f t="shared" si="50"/>
        <v>151</v>
      </c>
    </row>
    <row r="1514" spans="2:3" x14ac:dyDescent="0.25">
      <c r="B1514" s="28">
        <f t="shared" si="51"/>
        <v>8</v>
      </c>
      <c r="C1514" s="28">
        <f t="shared" si="50"/>
        <v>151</v>
      </c>
    </row>
    <row r="1515" spans="2:3" x14ac:dyDescent="0.25">
      <c r="B1515" s="28">
        <f t="shared" si="51"/>
        <v>9</v>
      </c>
      <c r="C1515" s="28">
        <f t="shared" si="50"/>
        <v>151</v>
      </c>
    </row>
    <row r="1516" spans="2:3" x14ac:dyDescent="0.25">
      <c r="B1516" s="28">
        <f t="shared" si="51"/>
        <v>10</v>
      </c>
      <c r="C1516" s="28">
        <f t="shared" si="50"/>
        <v>151</v>
      </c>
    </row>
    <row r="1517" spans="2:3" x14ac:dyDescent="0.25">
      <c r="B1517" s="28">
        <f t="shared" si="51"/>
        <v>1</v>
      </c>
      <c r="C1517" s="28">
        <f t="shared" si="50"/>
        <v>152</v>
      </c>
    </row>
    <row r="1518" spans="2:3" x14ac:dyDescent="0.25">
      <c r="B1518" s="28">
        <f t="shared" si="51"/>
        <v>2</v>
      </c>
      <c r="C1518" s="28">
        <f t="shared" si="50"/>
        <v>152</v>
      </c>
    </row>
    <row r="1519" spans="2:3" x14ac:dyDescent="0.25">
      <c r="B1519" s="28">
        <f t="shared" si="51"/>
        <v>3</v>
      </c>
      <c r="C1519" s="28">
        <f t="shared" si="50"/>
        <v>152</v>
      </c>
    </row>
    <row r="1520" spans="2:3" x14ac:dyDescent="0.25">
      <c r="B1520" s="28">
        <f t="shared" si="51"/>
        <v>4</v>
      </c>
      <c r="C1520" s="28">
        <f t="shared" si="50"/>
        <v>152</v>
      </c>
    </row>
    <row r="1521" spans="2:3" x14ac:dyDescent="0.25">
      <c r="B1521" s="28">
        <f t="shared" si="51"/>
        <v>5</v>
      </c>
      <c r="C1521" s="28">
        <f t="shared" si="50"/>
        <v>152</v>
      </c>
    </row>
    <row r="1522" spans="2:3" x14ac:dyDescent="0.25">
      <c r="B1522" s="28">
        <f t="shared" si="51"/>
        <v>6</v>
      </c>
      <c r="C1522" s="28">
        <f t="shared" si="50"/>
        <v>152</v>
      </c>
    </row>
    <row r="1523" spans="2:3" x14ac:dyDescent="0.25">
      <c r="B1523" s="28">
        <f t="shared" si="51"/>
        <v>7</v>
      </c>
      <c r="C1523" s="28">
        <f t="shared" si="50"/>
        <v>152</v>
      </c>
    </row>
    <row r="1524" spans="2:3" x14ac:dyDescent="0.25">
      <c r="B1524" s="28">
        <f t="shared" si="51"/>
        <v>8</v>
      </c>
      <c r="C1524" s="28">
        <f t="shared" si="50"/>
        <v>152</v>
      </c>
    </row>
    <row r="1525" spans="2:3" x14ac:dyDescent="0.25">
      <c r="B1525" s="28">
        <f t="shared" si="51"/>
        <v>9</v>
      </c>
      <c r="C1525" s="28">
        <f t="shared" si="50"/>
        <v>152</v>
      </c>
    </row>
    <row r="1526" spans="2:3" x14ac:dyDescent="0.25">
      <c r="B1526" s="28">
        <f t="shared" si="51"/>
        <v>10</v>
      </c>
      <c r="C1526" s="28">
        <f t="shared" si="50"/>
        <v>152</v>
      </c>
    </row>
    <row r="1527" spans="2:3" x14ac:dyDescent="0.25">
      <c r="B1527" s="28">
        <f t="shared" si="51"/>
        <v>1</v>
      </c>
      <c r="C1527" s="28">
        <f t="shared" si="50"/>
        <v>153</v>
      </c>
    </row>
    <row r="1528" spans="2:3" x14ac:dyDescent="0.25">
      <c r="B1528" s="28">
        <f t="shared" si="51"/>
        <v>2</v>
      </c>
      <c r="C1528" s="28">
        <f t="shared" si="50"/>
        <v>153</v>
      </c>
    </row>
    <row r="1529" spans="2:3" x14ac:dyDescent="0.25">
      <c r="B1529" s="28">
        <f t="shared" si="51"/>
        <v>3</v>
      </c>
      <c r="C1529" s="28">
        <f t="shared" si="50"/>
        <v>153</v>
      </c>
    </row>
    <row r="1530" spans="2:3" x14ac:dyDescent="0.25">
      <c r="B1530" s="28">
        <f t="shared" si="51"/>
        <v>4</v>
      </c>
      <c r="C1530" s="28">
        <f t="shared" si="50"/>
        <v>153</v>
      </c>
    </row>
    <row r="1531" spans="2:3" x14ac:dyDescent="0.25">
      <c r="B1531" s="28">
        <f t="shared" si="51"/>
        <v>5</v>
      </c>
      <c r="C1531" s="28">
        <f t="shared" si="50"/>
        <v>153</v>
      </c>
    </row>
    <row r="1532" spans="2:3" x14ac:dyDescent="0.25">
      <c r="B1532" s="28">
        <f t="shared" si="51"/>
        <v>6</v>
      </c>
      <c r="C1532" s="28">
        <f t="shared" si="50"/>
        <v>153</v>
      </c>
    </row>
    <row r="1533" spans="2:3" x14ac:dyDescent="0.25">
      <c r="B1533" s="28">
        <f t="shared" si="51"/>
        <v>7</v>
      </c>
      <c r="C1533" s="28">
        <f t="shared" si="50"/>
        <v>153</v>
      </c>
    </row>
    <row r="1534" spans="2:3" x14ac:dyDescent="0.25">
      <c r="B1534" s="28">
        <f t="shared" si="51"/>
        <v>8</v>
      </c>
      <c r="C1534" s="28">
        <f t="shared" si="50"/>
        <v>153</v>
      </c>
    </row>
    <row r="1535" spans="2:3" x14ac:dyDescent="0.25">
      <c r="B1535" s="28">
        <f t="shared" si="51"/>
        <v>9</v>
      </c>
      <c r="C1535" s="28">
        <f t="shared" si="50"/>
        <v>153</v>
      </c>
    </row>
    <row r="1536" spans="2:3" x14ac:dyDescent="0.25">
      <c r="B1536" s="28">
        <f t="shared" si="51"/>
        <v>10</v>
      </c>
      <c r="C1536" s="28">
        <f t="shared" si="50"/>
        <v>153</v>
      </c>
    </row>
    <row r="1537" spans="2:3" x14ac:dyDescent="0.25">
      <c r="B1537" s="28">
        <f t="shared" si="51"/>
        <v>1</v>
      </c>
      <c r="C1537" s="28">
        <f t="shared" si="50"/>
        <v>154</v>
      </c>
    </row>
    <row r="1538" spans="2:3" x14ac:dyDescent="0.25">
      <c r="B1538" s="28">
        <f t="shared" si="51"/>
        <v>2</v>
      </c>
      <c r="C1538" s="28">
        <f t="shared" si="50"/>
        <v>154</v>
      </c>
    </row>
    <row r="1539" spans="2:3" x14ac:dyDescent="0.25">
      <c r="B1539" s="28">
        <f t="shared" si="51"/>
        <v>3</v>
      </c>
      <c r="C1539" s="28">
        <f t="shared" si="50"/>
        <v>154</v>
      </c>
    </row>
    <row r="1540" spans="2:3" x14ac:dyDescent="0.25">
      <c r="B1540" s="28">
        <f t="shared" si="51"/>
        <v>4</v>
      </c>
      <c r="C1540" s="28">
        <f t="shared" si="50"/>
        <v>154</v>
      </c>
    </row>
    <row r="1541" spans="2:3" x14ac:dyDescent="0.25">
      <c r="B1541" s="28">
        <f t="shared" si="51"/>
        <v>5</v>
      </c>
      <c r="C1541" s="28">
        <f t="shared" si="50"/>
        <v>154</v>
      </c>
    </row>
    <row r="1542" spans="2:3" x14ac:dyDescent="0.25">
      <c r="B1542" s="28">
        <f t="shared" si="51"/>
        <v>6</v>
      </c>
      <c r="C1542" s="28">
        <f t="shared" si="50"/>
        <v>154</v>
      </c>
    </row>
    <row r="1543" spans="2:3" x14ac:dyDescent="0.25">
      <c r="B1543" s="28">
        <f t="shared" si="51"/>
        <v>7</v>
      </c>
      <c r="C1543" s="28">
        <f t="shared" ref="C1543:C1606" si="52">ROUNDDOWN(((ROW(C1543)-ROW(C$7))/C$5)+1,0)</f>
        <v>154</v>
      </c>
    </row>
    <row r="1544" spans="2:3" x14ac:dyDescent="0.25">
      <c r="B1544" s="28">
        <f t="shared" ref="B1544:B1607" si="53">IF(C1544&lt; $D$4+1,MOD(((ROW(B1544)-ROW(B$7))),$C$5)+1,"")</f>
        <v>8</v>
      </c>
      <c r="C1544" s="28">
        <f t="shared" si="52"/>
        <v>154</v>
      </c>
    </row>
    <row r="1545" spans="2:3" x14ac:dyDescent="0.25">
      <c r="B1545" s="28">
        <f t="shared" si="53"/>
        <v>9</v>
      </c>
      <c r="C1545" s="28">
        <f t="shared" si="52"/>
        <v>154</v>
      </c>
    </row>
    <row r="1546" spans="2:3" x14ac:dyDescent="0.25">
      <c r="B1546" s="28">
        <f t="shared" si="53"/>
        <v>10</v>
      </c>
      <c r="C1546" s="28">
        <f t="shared" si="52"/>
        <v>154</v>
      </c>
    </row>
    <row r="1547" spans="2:3" x14ac:dyDescent="0.25">
      <c r="B1547" s="28">
        <f t="shared" si="53"/>
        <v>1</v>
      </c>
      <c r="C1547" s="28">
        <f t="shared" si="52"/>
        <v>155</v>
      </c>
    </row>
    <row r="1548" spans="2:3" x14ac:dyDescent="0.25">
      <c r="B1548" s="28">
        <f t="shared" si="53"/>
        <v>2</v>
      </c>
      <c r="C1548" s="28">
        <f t="shared" si="52"/>
        <v>155</v>
      </c>
    </row>
    <row r="1549" spans="2:3" x14ac:dyDescent="0.25">
      <c r="B1549" s="28">
        <f t="shared" si="53"/>
        <v>3</v>
      </c>
      <c r="C1549" s="28">
        <f t="shared" si="52"/>
        <v>155</v>
      </c>
    </row>
    <row r="1550" spans="2:3" x14ac:dyDescent="0.25">
      <c r="B1550" s="28">
        <f t="shared" si="53"/>
        <v>4</v>
      </c>
      <c r="C1550" s="28">
        <f t="shared" si="52"/>
        <v>155</v>
      </c>
    </row>
    <row r="1551" spans="2:3" x14ac:dyDescent="0.25">
      <c r="B1551" s="28">
        <f t="shared" si="53"/>
        <v>5</v>
      </c>
      <c r="C1551" s="28">
        <f t="shared" si="52"/>
        <v>155</v>
      </c>
    </row>
    <row r="1552" spans="2:3" x14ac:dyDescent="0.25">
      <c r="B1552" s="28">
        <f t="shared" si="53"/>
        <v>6</v>
      </c>
      <c r="C1552" s="28">
        <f t="shared" si="52"/>
        <v>155</v>
      </c>
    </row>
    <row r="1553" spans="2:3" x14ac:dyDescent="0.25">
      <c r="B1553" s="28">
        <f t="shared" si="53"/>
        <v>7</v>
      </c>
      <c r="C1553" s="28">
        <f t="shared" si="52"/>
        <v>155</v>
      </c>
    </row>
    <row r="1554" spans="2:3" x14ac:dyDescent="0.25">
      <c r="B1554" s="28">
        <f t="shared" si="53"/>
        <v>8</v>
      </c>
      <c r="C1554" s="28">
        <f t="shared" si="52"/>
        <v>155</v>
      </c>
    </row>
    <row r="1555" spans="2:3" x14ac:dyDescent="0.25">
      <c r="B1555" s="28">
        <f t="shared" si="53"/>
        <v>9</v>
      </c>
      <c r="C1555" s="28">
        <f t="shared" si="52"/>
        <v>155</v>
      </c>
    </row>
    <row r="1556" spans="2:3" x14ac:dyDescent="0.25">
      <c r="B1556" s="28">
        <f t="shared" si="53"/>
        <v>10</v>
      </c>
      <c r="C1556" s="28">
        <f t="shared" si="52"/>
        <v>155</v>
      </c>
    </row>
    <row r="1557" spans="2:3" x14ac:dyDescent="0.25">
      <c r="B1557" s="28">
        <f t="shared" si="53"/>
        <v>1</v>
      </c>
      <c r="C1557" s="28">
        <f t="shared" si="52"/>
        <v>156</v>
      </c>
    </row>
    <row r="1558" spans="2:3" x14ac:dyDescent="0.25">
      <c r="B1558" s="28">
        <f t="shared" si="53"/>
        <v>2</v>
      </c>
      <c r="C1558" s="28">
        <f t="shared" si="52"/>
        <v>156</v>
      </c>
    </row>
    <row r="1559" spans="2:3" x14ac:dyDescent="0.25">
      <c r="B1559" s="28">
        <f t="shared" si="53"/>
        <v>3</v>
      </c>
      <c r="C1559" s="28">
        <f t="shared" si="52"/>
        <v>156</v>
      </c>
    </row>
    <row r="1560" spans="2:3" x14ac:dyDescent="0.25">
      <c r="B1560" s="28">
        <f t="shared" si="53"/>
        <v>4</v>
      </c>
      <c r="C1560" s="28">
        <f t="shared" si="52"/>
        <v>156</v>
      </c>
    </row>
    <row r="1561" spans="2:3" x14ac:dyDescent="0.25">
      <c r="B1561" s="28">
        <f t="shared" si="53"/>
        <v>5</v>
      </c>
      <c r="C1561" s="28">
        <f t="shared" si="52"/>
        <v>156</v>
      </c>
    </row>
    <row r="1562" spans="2:3" x14ac:dyDescent="0.25">
      <c r="B1562" s="28">
        <f t="shared" si="53"/>
        <v>6</v>
      </c>
      <c r="C1562" s="28">
        <f t="shared" si="52"/>
        <v>156</v>
      </c>
    </row>
    <row r="1563" spans="2:3" x14ac:dyDescent="0.25">
      <c r="B1563" s="28">
        <f t="shared" si="53"/>
        <v>7</v>
      </c>
      <c r="C1563" s="28">
        <f t="shared" si="52"/>
        <v>156</v>
      </c>
    </row>
    <row r="1564" spans="2:3" x14ac:dyDescent="0.25">
      <c r="B1564" s="28">
        <f t="shared" si="53"/>
        <v>8</v>
      </c>
      <c r="C1564" s="28">
        <f t="shared" si="52"/>
        <v>156</v>
      </c>
    </row>
    <row r="1565" spans="2:3" x14ac:dyDescent="0.25">
      <c r="B1565" s="28">
        <f t="shared" si="53"/>
        <v>9</v>
      </c>
      <c r="C1565" s="28">
        <f t="shared" si="52"/>
        <v>156</v>
      </c>
    </row>
    <row r="1566" spans="2:3" x14ac:dyDescent="0.25">
      <c r="B1566" s="28">
        <f t="shared" si="53"/>
        <v>10</v>
      </c>
      <c r="C1566" s="28">
        <f t="shared" si="52"/>
        <v>156</v>
      </c>
    </row>
    <row r="1567" spans="2:3" x14ac:dyDescent="0.25">
      <c r="B1567" s="28">
        <f t="shared" si="53"/>
        <v>1</v>
      </c>
      <c r="C1567" s="28">
        <f t="shared" si="52"/>
        <v>157</v>
      </c>
    </row>
    <row r="1568" spans="2:3" x14ac:dyDescent="0.25">
      <c r="B1568" s="28">
        <f t="shared" si="53"/>
        <v>2</v>
      </c>
      <c r="C1568" s="28">
        <f t="shared" si="52"/>
        <v>157</v>
      </c>
    </row>
    <row r="1569" spans="2:3" x14ac:dyDescent="0.25">
      <c r="B1569" s="28">
        <f t="shared" si="53"/>
        <v>3</v>
      </c>
      <c r="C1569" s="28">
        <f t="shared" si="52"/>
        <v>157</v>
      </c>
    </row>
    <row r="1570" spans="2:3" x14ac:dyDescent="0.25">
      <c r="B1570" s="28">
        <f t="shared" si="53"/>
        <v>4</v>
      </c>
      <c r="C1570" s="28">
        <f t="shared" si="52"/>
        <v>157</v>
      </c>
    </row>
    <row r="1571" spans="2:3" x14ac:dyDescent="0.25">
      <c r="B1571" s="28">
        <f t="shared" si="53"/>
        <v>5</v>
      </c>
      <c r="C1571" s="28">
        <f t="shared" si="52"/>
        <v>157</v>
      </c>
    </row>
    <row r="1572" spans="2:3" x14ac:dyDescent="0.25">
      <c r="B1572" s="28">
        <f t="shared" si="53"/>
        <v>6</v>
      </c>
      <c r="C1572" s="28">
        <f t="shared" si="52"/>
        <v>157</v>
      </c>
    </row>
    <row r="1573" spans="2:3" x14ac:dyDescent="0.25">
      <c r="B1573" s="28">
        <f t="shared" si="53"/>
        <v>7</v>
      </c>
      <c r="C1573" s="28">
        <f t="shared" si="52"/>
        <v>157</v>
      </c>
    </row>
    <row r="1574" spans="2:3" x14ac:dyDescent="0.25">
      <c r="B1574" s="28">
        <f t="shared" si="53"/>
        <v>8</v>
      </c>
      <c r="C1574" s="28">
        <f t="shared" si="52"/>
        <v>157</v>
      </c>
    </row>
    <row r="1575" spans="2:3" x14ac:dyDescent="0.25">
      <c r="B1575" s="28">
        <f t="shared" si="53"/>
        <v>9</v>
      </c>
      <c r="C1575" s="28">
        <f t="shared" si="52"/>
        <v>157</v>
      </c>
    </row>
    <row r="1576" spans="2:3" x14ac:dyDescent="0.25">
      <c r="B1576" s="28">
        <f t="shared" si="53"/>
        <v>10</v>
      </c>
      <c r="C1576" s="28">
        <f t="shared" si="52"/>
        <v>157</v>
      </c>
    </row>
    <row r="1577" spans="2:3" x14ac:dyDescent="0.25">
      <c r="B1577" s="28">
        <f t="shared" si="53"/>
        <v>1</v>
      </c>
      <c r="C1577" s="28">
        <f t="shared" si="52"/>
        <v>158</v>
      </c>
    </row>
    <row r="1578" spans="2:3" x14ac:dyDescent="0.25">
      <c r="B1578" s="28">
        <f t="shared" si="53"/>
        <v>2</v>
      </c>
      <c r="C1578" s="28">
        <f t="shared" si="52"/>
        <v>158</v>
      </c>
    </row>
    <row r="1579" spans="2:3" x14ac:dyDescent="0.25">
      <c r="B1579" s="28">
        <f t="shared" si="53"/>
        <v>3</v>
      </c>
      <c r="C1579" s="28">
        <f t="shared" si="52"/>
        <v>158</v>
      </c>
    </row>
    <row r="1580" spans="2:3" x14ac:dyDescent="0.25">
      <c r="B1580" s="28">
        <f t="shared" si="53"/>
        <v>4</v>
      </c>
      <c r="C1580" s="28">
        <f t="shared" si="52"/>
        <v>158</v>
      </c>
    </row>
    <row r="1581" spans="2:3" x14ac:dyDescent="0.25">
      <c r="B1581" s="28">
        <f t="shared" si="53"/>
        <v>5</v>
      </c>
      <c r="C1581" s="28">
        <f t="shared" si="52"/>
        <v>158</v>
      </c>
    </row>
    <row r="1582" spans="2:3" x14ac:dyDescent="0.25">
      <c r="B1582" s="28">
        <f t="shared" si="53"/>
        <v>6</v>
      </c>
      <c r="C1582" s="28">
        <f t="shared" si="52"/>
        <v>158</v>
      </c>
    </row>
    <row r="1583" spans="2:3" x14ac:dyDescent="0.25">
      <c r="B1583" s="28">
        <f t="shared" si="53"/>
        <v>7</v>
      </c>
      <c r="C1583" s="28">
        <f t="shared" si="52"/>
        <v>158</v>
      </c>
    </row>
    <row r="1584" spans="2:3" x14ac:dyDescent="0.25">
      <c r="B1584" s="28">
        <f t="shared" si="53"/>
        <v>8</v>
      </c>
      <c r="C1584" s="28">
        <f t="shared" si="52"/>
        <v>158</v>
      </c>
    </row>
    <row r="1585" spans="2:3" x14ac:dyDescent="0.25">
      <c r="B1585" s="28">
        <f t="shared" si="53"/>
        <v>9</v>
      </c>
      <c r="C1585" s="28">
        <f t="shared" si="52"/>
        <v>158</v>
      </c>
    </row>
    <row r="1586" spans="2:3" x14ac:dyDescent="0.25">
      <c r="B1586" s="28">
        <f t="shared" si="53"/>
        <v>10</v>
      </c>
      <c r="C1586" s="28">
        <f t="shared" si="52"/>
        <v>158</v>
      </c>
    </row>
    <row r="1587" spans="2:3" x14ac:dyDescent="0.25">
      <c r="B1587" s="28">
        <f t="shared" si="53"/>
        <v>1</v>
      </c>
      <c r="C1587" s="28">
        <f t="shared" si="52"/>
        <v>159</v>
      </c>
    </row>
    <row r="1588" spans="2:3" x14ac:dyDescent="0.25">
      <c r="B1588" s="28">
        <f t="shared" si="53"/>
        <v>2</v>
      </c>
      <c r="C1588" s="28">
        <f t="shared" si="52"/>
        <v>159</v>
      </c>
    </row>
    <row r="1589" spans="2:3" x14ac:dyDescent="0.25">
      <c r="B1589" s="28">
        <f t="shared" si="53"/>
        <v>3</v>
      </c>
      <c r="C1589" s="28">
        <f t="shared" si="52"/>
        <v>159</v>
      </c>
    </row>
    <row r="1590" spans="2:3" x14ac:dyDescent="0.25">
      <c r="B1590" s="28">
        <f t="shared" si="53"/>
        <v>4</v>
      </c>
      <c r="C1590" s="28">
        <f t="shared" si="52"/>
        <v>159</v>
      </c>
    </row>
    <row r="1591" spans="2:3" x14ac:dyDescent="0.25">
      <c r="B1591" s="28">
        <f t="shared" si="53"/>
        <v>5</v>
      </c>
      <c r="C1591" s="28">
        <f t="shared" si="52"/>
        <v>159</v>
      </c>
    </row>
    <row r="1592" spans="2:3" x14ac:dyDescent="0.25">
      <c r="B1592" s="28">
        <f t="shared" si="53"/>
        <v>6</v>
      </c>
      <c r="C1592" s="28">
        <f t="shared" si="52"/>
        <v>159</v>
      </c>
    </row>
    <row r="1593" spans="2:3" x14ac:dyDescent="0.25">
      <c r="B1593" s="28">
        <f t="shared" si="53"/>
        <v>7</v>
      </c>
      <c r="C1593" s="28">
        <f t="shared" si="52"/>
        <v>159</v>
      </c>
    </row>
    <row r="1594" spans="2:3" x14ac:dyDescent="0.25">
      <c r="B1594" s="28">
        <f t="shared" si="53"/>
        <v>8</v>
      </c>
      <c r="C1594" s="28">
        <f t="shared" si="52"/>
        <v>159</v>
      </c>
    </row>
    <row r="1595" spans="2:3" x14ac:dyDescent="0.25">
      <c r="B1595" s="28">
        <f t="shared" si="53"/>
        <v>9</v>
      </c>
      <c r="C1595" s="28">
        <f t="shared" si="52"/>
        <v>159</v>
      </c>
    </row>
    <row r="1596" spans="2:3" x14ac:dyDescent="0.25">
      <c r="B1596" s="28">
        <f t="shared" si="53"/>
        <v>10</v>
      </c>
      <c r="C1596" s="28">
        <f t="shared" si="52"/>
        <v>159</v>
      </c>
    </row>
    <row r="1597" spans="2:3" x14ac:dyDescent="0.25">
      <c r="B1597" s="28">
        <f t="shared" si="53"/>
        <v>1</v>
      </c>
      <c r="C1597" s="28">
        <f t="shared" si="52"/>
        <v>160</v>
      </c>
    </row>
    <row r="1598" spans="2:3" x14ac:dyDescent="0.25">
      <c r="B1598" s="28">
        <f t="shared" si="53"/>
        <v>2</v>
      </c>
      <c r="C1598" s="28">
        <f t="shared" si="52"/>
        <v>160</v>
      </c>
    </row>
    <row r="1599" spans="2:3" x14ac:dyDescent="0.25">
      <c r="B1599" s="28">
        <f t="shared" si="53"/>
        <v>3</v>
      </c>
      <c r="C1599" s="28">
        <f t="shared" si="52"/>
        <v>160</v>
      </c>
    </row>
    <row r="1600" spans="2:3" x14ac:dyDescent="0.25">
      <c r="B1600" s="28">
        <f t="shared" si="53"/>
        <v>4</v>
      </c>
      <c r="C1600" s="28">
        <f t="shared" si="52"/>
        <v>160</v>
      </c>
    </row>
    <row r="1601" spans="2:3" x14ac:dyDescent="0.25">
      <c r="B1601" s="28">
        <f t="shared" si="53"/>
        <v>5</v>
      </c>
      <c r="C1601" s="28">
        <f t="shared" si="52"/>
        <v>160</v>
      </c>
    </row>
    <row r="1602" spans="2:3" x14ac:dyDescent="0.25">
      <c r="B1602" s="28">
        <f t="shared" si="53"/>
        <v>6</v>
      </c>
      <c r="C1602" s="28">
        <f t="shared" si="52"/>
        <v>160</v>
      </c>
    </row>
    <row r="1603" spans="2:3" x14ac:dyDescent="0.25">
      <c r="B1603" s="28">
        <f t="shared" si="53"/>
        <v>7</v>
      </c>
      <c r="C1603" s="28">
        <f t="shared" si="52"/>
        <v>160</v>
      </c>
    </row>
    <row r="1604" spans="2:3" x14ac:dyDescent="0.25">
      <c r="B1604" s="28">
        <f t="shared" si="53"/>
        <v>8</v>
      </c>
      <c r="C1604" s="28">
        <f t="shared" si="52"/>
        <v>160</v>
      </c>
    </row>
    <row r="1605" spans="2:3" x14ac:dyDescent="0.25">
      <c r="B1605" s="28">
        <f t="shared" si="53"/>
        <v>9</v>
      </c>
      <c r="C1605" s="28">
        <f t="shared" si="52"/>
        <v>160</v>
      </c>
    </row>
    <row r="1606" spans="2:3" x14ac:dyDescent="0.25">
      <c r="B1606" s="28">
        <f t="shared" si="53"/>
        <v>10</v>
      </c>
      <c r="C1606" s="28">
        <f t="shared" si="52"/>
        <v>160</v>
      </c>
    </row>
    <row r="1607" spans="2:3" x14ac:dyDescent="0.25">
      <c r="B1607" s="28">
        <f t="shared" si="53"/>
        <v>1</v>
      </c>
      <c r="C1607" s="28">
        <f t="shared" ref="C1607:C1632" si="54">ROUNDDOWN(((ROW(C1607)-ROW(C$7))/C$5)+1,0)</f>
        <v>161</v>
      </c>
    </row>
    <row r="1608" spans="2:3" x14ac:dyDescent="0.25">
      <c r="B1608" s="28">
        <f t="shared" ref="B1608:B1671" si="55">IF(C1608&lt; $D$4+1,MOD(((ROW(B1608)-ROW(B$7))),$C$5)+1,"")</f>
        <v>2</v>
      </c>
      <c r="C1608" s="28">
        <f t="shared" si="54"/>
        <v>161</v>
      </c>
    </row>
    <row r="1609" spans="2:3" x14ac:dyDescent="0.25">
      <c r="B1609" s="28">
        <f t="shared" si="55"/>
        <v>3</v>
      </c>
      <c r="C1609" s="28">
        <f t="shared" si="54"/>
        <v>161</v>
      </c>
    </row>
    <row r="1610" spans="2:3" x14ac:dyDescent="0.25">
      <c r="B1610" s="28">
        <f t="shared" si="55"/>
        <v>4</v>
      </c>
      <c r="C1610" s="28">
        <f t="shared" si="54"/>
        <v>161</v>
      </c>
    </row>
    <row r="1611" spans="2:3" x14ac:dyDescent="0.25">
      <c r="B1611" s="28">
        <f t="shared" si="55"/>
        <v>5</v>
      </c>
      <c r="C1611" s="28">
        <f t="shared" si="54"/>
        <v>161</v>
      </c>
    </row>
    <row r="1612" spans="2:3" x14ac:dyDescent="0.25">
      <c r="B1612" s="28">
        <f t="shared" si="55"/>
        <v>6</v>
      </c>
      <c r="C1612" s="28">
        <f t="shared" si="54"/>
        <v>161</v>
      </c>
    </row>
    <row r="1613" spans="2:3" x14ac:dyDescent="0.25">
      <c r="B1613" s="28">
        <f t="shared" si="55"/>
        <v>7</v>
      </c>
      <c r="C1613" s="28">
        <f t="shared" si="54"/>
        <v>161</v>
      </c>
    </row>
    <row r="1614" spans="2:3" x14ac:dyDescent="0.25">
      <c r="B1614" s="28">
        <f t="shared" si="55"/>
        <v>8</v>
      </c>
      <c r="C1614" s="28">
        <f t="shared" si="54"/>
        <v>161</v>
      </c>
    </row>
    <row r="1615" spans="2:3" x14ac:dyDescent="0.25">
      <c r="B1615" s="28">
        <f t="shared" si="55"/>
        <v>9</v>
      </c>
      <c r="C1615" s="28">
        <f t="shared" si="54"/>
        <v>161</v>
      </c>
    </row>
    <row r="1616" spans="2:3" x14ac:dyDescent="0.25">
      <c r="B1616" s="28">
        <f t="shared" si="55"/>
        <v>10</v>
      </c>
      <c r="C1616" s="28">
        <f t="shared" si="54"/>
        <v>161</v>
      </c>
    </row>
    <row r="1617" spans="2:3" x14ac:dyDescent="0.25">
      <c r="B1617" s="28">
        <f t="shared" si="55"/>
        <v>1</v>
      </c>
      <c r="C1617" s="28">
        <f t="shared" si="54"/>
        <v>162</v>
      </c>
    </row>
    <row r="1618" spans="2:3" x14ac:dyDescent="0.25">
      <c r="B1618" s="28">
        <f t="shared" si="55"/>
        <v>2</v>
      </c>
      <c r="C1618" s="28">
        <f t="shared" si="54"/>
        <v>162</v>
      </c>
    </row>
    <row r="1619" spans="2:3" x14ac:dyDescent="0.25">
      <c r="B1619" s="28">
        <f t="shared" si="55"/>
        <v>3</v>
      </c>
      <c r="C1619" s="28">
        <f t="shared" si="54"/>
        <v>162</v>
      </c>
    </row>
    <row r="1620" spans="2:3" x14ac:dyDescent="0.25">
      <c r="B1620" s="28">
        <f t="shared" si="55"/>
        <v>4</v>
      </c>
      <c r="C1620" s="28">
        <f t="shared" si="54"/>
        <v>162</v>
      </c>
    </row>
    <row r="1621" spans="2:3" x14ac:dyDescent="0.25">
      <c r="B1621" s="28">
        <f t="shared" si="55"/>
        <v>5</v>
      </c>
      <c r="C1621" s="28">
        <f t="shared" si="54"/>
        <v>162</v>
      </c>
    </row>
    <row r="1622" spans="2:3" x14ac:dyDescent="0.25">
      <c r="B1622" s="28">
        <f t="shared" si="55"/>
        <v>6</v>
      </c>
      <c r="C1622" s="28">
        <f t="shared" si="54"/>
        <v>162</v>
      </c>
    </row>
    <row r="1623" spans="2:3" x14ac:dyDescent="0.25">
      <c r="B1623" s="28">
        <f t="shared" si="55"/>
        <v>7</v>
      </c>
      <c r="C1623" s="28">
        <f t="shared" si="54"/>
        <v>162</v>
      </c>
    </row>
    <row r="1624" spans="2:3" x14ac:dyDescent="0.25">
      <c r="B1624" s="28">
        <f t="shared" si="55"/>
        <v>8</v>
      </c>
      <c r="C1624" s="28">
        <f t="shared" si="54"/>
        <v>162</v>
      </c>
    </row>
    <row r="1625" spans="2:3" x14ac:dyDescent="0.25">
      <c r="B1625" s="28">
        <f t="shared" si="55"/>
        <v>9</v>
      </c>
      <c r="C1625" s="28">
        <f t="shared" si="54"/>
        <v>162</v>
      </c>
    </row>
    <row r="1626" spans="2:3" x14ac:dyDescent="0.25">
      <c r="B1626" s="28">
        <f t="shared" si="55"/>
        <v>10</v>
      </c>
      <c r="C1626" s="28">
        <f t="shared" si="54"/>
        <v>162</v>
      </c>
    </row>
    <row r="1627" spans="2:3" x14ac:dyDescent="0.25">
      <c r="B1627" s="28">
        <f t="shared" si="55"/>
        <v>1</v>
      </c>
      <c r="C1627" s="28">
        <f t="shared" si="54"/>
        <v>163</v>
      </c>
    </row>
    <row r="1628" spans="2:3" x14ac:dyDescent="0.25">
      <c r="B1628" s="28">
        <f t="shared" si="55"/>
        <v>2</v>
      </c>
      <c r="C1628" s="28">
        <f t="shared" si="54"/>
        <v>163</v>
      </c>
    </row>
    <row r="1629" spans="2:3" x14ac:dyDescent="0.25">
      <c r="B1629" s="28">
        <f t="shared" si="55"/>
        <v>3</v>
      </c>
      <c r="C1629" s="28">
        <f t="shared" si="54"/>
        <v>163</v>
      </c>
    </row>
    <row r="1630" spans="2:3" x14ac:dyDescent="0.25">
      <c r="B1630" s="28">
        <f t="shared" si="55"/>
        <v>4</v>
      </c>
      <c r="C1630" s="28">
        <f t="shared" si="54"/>
        <v>163</v>
      </c>
    </row>
    <row r="1631" spans="2:3" x14ac:dyDescent="0.25">
      <c r="B1631" s="28">
        <f t="shared" si="55"/>
        <v>5</v>
      </c>
      <c r="C1631" s="28">
        <f t="shared" si="54"/>
        <v>163</v>
      </c>
    </row>
    <row r="1632" spans="2:3" x14ac:dyDescent="0.25">
      <c r="B1632" s="28">
        <f t="shared" si="55"/>
        <v>6</v>
      </c>
      <c r="C1632" s="28">
        <f t="shared" si="54"/>
        <v>163</v>
      </c>
    </row>
    <row r="1633" spans="2:3" x14ac:dyDescent="0.25">
      <c r="B1633" s="28">
        <f t="shared" si="55"/>
        <v>7</v>
      </c>
      <c r="C1633" s="28">
        <f t="shared" ref="C1633:C1696" si="56">ROUNDDOWN(((ROW(C1633)-ROW(C$7))/C$5)+1,0)</f>
        <v>163</v>
      </c>
    </row>
    <row r="1634" spans="2:3" x14ac:dyDescent="0.25">
      <c r="B1634" s="28">
        <f t="shared" si="55"/>
        <v>8</v>
      </c>
      <c r="C1634" s="28">
        <f t="shared" si="56"/>
        <v>163</v>
      </c>
    </row>
    <row r="1635" spans="2:3" x14ac:dyDescent="0.25">
      <c r="B1635" s="28">
        <f t="shared" si="55"/>
        <v>9</v>
      </c>
      <c r="C1635" s="28">
        <f t="shared" si="56"/>
        <v>163</v>
      </c>
    </row>
    <row r="1636" spans="2:3" x14ac:dyDescent="0.25">
      <c r="B1636" s="28">
        <f t="shared" si="55"/>
        <v>10</v>
      </c>
      <c r="C1636" s="28">
        <f t="shared" si="56"/>
        <v>163</v>
      </c>
    </row>
    <row r="1637" spans="2:3" x14ac:dyDescent="0.25">
      <c r="B1637" s="28">
        <f t="shared" si="55"/>
        <v>1</v>
      </c>
      <c r="C1637" s="28">
        <f t="shared" si="56"/>
        <v>164</v>
      </c>
    </row>
    <row r="1638" spans="2:3" x14ac:dyDescent="0.25">
      <c r="B1638" s="28">
        <f t="shared" si="55"/>
        <v>2</v>
      </c>
      <c r="C1638" s="28">
        <f t="shared" si="56"/>
        <v>164</v>
      </c>
    </row>
    <row r="1639" spans="2:3" x14ac:dyDescent="0.25">
      <c r="B1639" s="28">
        <f t="shared" si="55"/>
        <v>3</v>
      </c>
      <c r="C1639" s="28">
        <f t="shared" si="56"/>
        <v>164</v>
      </c>
    </row>
    <row r="1640" spans="2:3" x14ac:dyDescent="0.25">
      <c r="B1640" s="28">
        <f t="shared" si="55"/>
        <v>4</v>
      </c>
      <c r="C1640" s="28">
        <f t="shared" si="56"/>
        <v>164</v>
      </c>
    </row>
    <row r="1641" spans="2:3" x14ac:dyDescent="0.25">
      <c r="B1641" s="28">
        <f t="shared" si="55"/>
        <v>5</v>
      </c>
      <c r="C1641" s="28">
        <f t="shared" si="56"/>
        <v>164</v>
      </c>
    </row>
    <row r="1642" spans="2:3" x14ac:dyDescent="0.25">
      <c r="B1642" s="28">
        <f t="shared" si="55"/>
        <v>6</v>
      </c>
      <c r="C1642" s="28">
        <f t="shared" si="56"/>
        <v>164</v>
      </c>
    </row>
    <row r="1643" spans="2:3" x14ac:dyDescent="0.25">
      <c r="B1643" s="28">
        <f t="shared" si="55"/>
        <v>7</v>
      </c>
      <c r="C1643" s="28">
        <f t="shared" si="56"/>
        <v>164</v>
      </c>
    </row>
    <row r="1644" spans="2:3" x14ac:dyDescent="0.25">
      <c r="B1644" s="28">
        <f t="shared" si="55"/>
        <v>8</v>
      </c>
      <c r="C1644" s="28">
        <f t="shared" si="56"/>
        <v>164</v>
      </c>
    </row>
    <row r="1645" spans="2:3" x14ac:dyDescent="0.25">
      <c r="B1645" s="28">
        <f t="shared" si="55"/>
        <v>9</v>
      </c>
      <c r="C1645" s="28">
        <f t="shared" si="56"/>
        <v>164</v>
      </c>
    </row>
    <row r="1646" spans="2:3" x14ac:dyDescent="0.25">
      <c r="B1646" s="28">
        <f t="shared" si="55"/>
        <v>10</v>
      </c>
      <c r="C1646" s="28">
        <f t="shared" si="56"/>
        <v>164</v>
      </c>
    </row>
    <row r="1647" spans="2:3" x14ac:dyDescent="0.25">
      <c r="B1647" s="28">
        <f t="shared" si="55"/>
        <v>1</v>
      </c>
      <c r="C1647" s="28">
        <f t="shared" si="56"/>
        <v>165</v>
      </c>
    </row>
    <row r="1648" spans="2:3" x14ac:dyDescent="0.25">
      <c r="B1648" s="28">
        <f t="shared" si="55"/>
        <v>2</v>
      </c>
      <c r="C1648" s="28">
        <f t="shared" si="56"/>
        <v>165</v>
      </c>
    </row>
    <row r="1649" spans="2:3" x14ac:dyDescent="0.25">
      <c r="B1649" s="28">
        <f t="shared" si="55"/>
        <v>3</v>
      </c>
      <c r="C1649" s="28">
        <f t="shared" si="56"/>
        <v>165</v>
      </c>
    </row>
    <row r="1650" spans="2:3" x14ac:dyDescent="0.25">
      <c r="B1650" s="28">
        <f t="shared" si="55"/>
        <v>4</v>
      </c>
      <c r="C1650" s="28">
        <f t="shared" si="56"/>
        <v>165</v>
      </c>
    </row>
    <row r="1651" spans="2:3" x14ac:dyDescent="0.25">
      <c r="B1651" s="28">
        <f t="shared" si="55"/>
        <v>5</v>
      </c>
      <c r="C1651" s="28">
        <f t="shared" si="56"/>
        <v>165</v>
      </c>
    </row>
    <row r="1652" spans="2:3" x14ac:dyDescent="0.25">
      <c r="B1652" s="28">
        <f t="shared" si="55"/>
        <v>6</v>
      </c>
      <c r="C1652" s="28">
        <f t="shared" si="56"/>
        <v>165</v>
      </c>
    </row>
    <row r="1653" spans="2:3" x14ac:dyDescent="0.25">
      <c r="B1653" s="28">
        <f t="shared" si="55"/>
        <v>7</v>
      </c>
      <c r="C1653" s="28">
        <f t="shared" si="56"/>
        <v>165</v>
      </c>
    </row>
    <row r="1654" spans="2:3" x14ac:dyDescent="0.25">
      <c r="B1654" s="28">
        <f t="shared" si="55"/>
        <v>8</v>
      </c>
      <c r="C1654" s="28">
        <f t="shared" si="56"/>
        <v>165</v>
      </c>
    </row>
    <row r="1655" spans="2:3" x14ac:dyDescent="0.25">
      <c r="B1655" s="28">
        <f t="shared" si="55"/>
        <v>9</v>
      </c>
      <c r="C1655" s="28">
        <f t="shared" si="56"/>
        <v>165</v>
      </c>
    </row>
    <row r="1656" spans="2:3" x14ac:dyDescent="0.25">
      <c r="B1656" s="28">
        <f t="shared" si="55"/>
        <v>10</v>
      </c>
      <c r="C1656" s="28">
        <f t="shared" si="56"/>
        <v>165</v>
      </c>
    </row>
    <row r="1657" spans="2:3" x14ac:dyDescent="0.25">
      <c r="B1657" s="28">
        <f t="shared" si="55"/>
        <v>1</v>
      </c>
      <c r="C1657" s="28">
        <f t="shared" si="56"/>
        <v>166</v>
      </c>
    </row>
    <row r="1658" spans="2:3" x14ac:dyDescent="0.25">
      <c r="B1658" s="28">
        <f t="shared" si="55"/>
        <v>2</v>
      </c>
      <c r="C1658" s="28">
        <f t="shared" si="56"/>
        <v>166</v>
      </c>
    </row>
    <row r="1659" spans="2:3" x14ac:dyDescent="0.25">
      <c r="B1659" s="28">
        <f t="shared" si="55"/>
        <v>3</v>
      </c>
      <c r="C1659" s="28">
        <f t="shared" si="56"/>
        <v>166</v>
      </c>
    </row>
    <row r="1660" spans="2:3" x14ac:dyDescent="0.25">
      <c r="B1660" s="28">
        <f t="shared" si="55"/>
        <v>4</v>
      </c>
      <c r="C1660" s="28">
        <f t="shared" si="56"/>
        <v>166</v>
      </c>
    </row>
    <row r="1661" spans="2:3" x14ac:dyDescent="0.25">
      <c r="B1661" s="28">
        <f t="shared" si="55"/>
        <v>5</v>
      </c>
      <c r="C1661" s="28">
        <f t="shared" si="56"/>
        <v>166</v>
      </c>
    </row>
    <row r="1662" spans="2:3" x14ac:dyDescent="0.25">
      <c r="B1662" s="28">
        <f t="shared" si="55"/>
        <v>6</v>
      </c>
      <c r="C1662" s="28">
        <f t="shared" si="56"/>
        <v>166</v>
      </c>
    </row>
    <row r="1663" spans="2:3" x14ac:dyDescent="0.25">
      <c r="B1663" s="28">
        <f t="shared" si="55"/>
        <v>7</v>
      </c>
      <c r="C1663" s="28">
        <f t="shared" si="56"/>
        <v>166</v>
      </c>
    </row>
    <row r="1664" spans="2:3" x14ac:dyDescent="0.25">
      <c r="B1664" s="28">
        <f t="shared" si="55"/>
        <v>8</v>
      </c>
      <c r="C1664" s="28">
        <f t="shared" si="56"/>
        <v>166</v>
      </c>
    </row>
    <row r="1665" spans="2:3" x14ac:dyDescent="0.25">
      <c r="B1665" s="28">
        <f t="shared" si="55"/>
        <v>9</v>
      </c>
      <c r="C1665" s="28">
        <f t="shared" si="56"/>
        <v>166</v>
      </c>
    </row>
    <row r="1666" spans="2:3" x14ac:dyDescent="0.25">
      <c r="B1666" s="28">
        <f t="shared" si="55"/>
        <v>10</v>
      </c>
      <c r="C1666" s="28">
        <f t="shared" si="56"/>
        <v>166</v>
      </c>
    </row>
    <row r="1667" spans="2:3" x14ac:dyDescent="0.25">
      <c r="B1667" s="28">
        <f t="shared" si="55"/>
        <v>1</v>
      </c>
      <c r="C1667" s="28">
        <f t="shared" si="56"/>
        <v>167</v>
      </c>
    </row>
    <row r="1668" spans="2:3" x14ac:dyDescent="0.25">
      <c r="B1668" s="28">
        <f t="shared" si="55"/>
        <v>2</v>
      </c>
      <c r="C1668" s="28">
        <f t="shared" si="56"/>
        <v>167</v>
      </c>
    </row>
    <row r="1669" spans="2:3" x14ac:dyDescent="0.25">
      <c r="B1669" s="28">
        <f t="shared" si="55"/>
        <v>3</v>
      </c>
      <c r="C1669" s="28">
        <f t="shared" si="56"/>
        <v>167</v>
      </c>
    </row>
    <row r="1670" spans="2:3" x14ac:dyDescent="0.25">
      <c r="B1670" s="28">
        <f t="shared" si="55"/>
        <v>4</v>
      </c>
      <c r="C1670" s="28">
        <f t="shared" si="56"/>
        <v>167</v>
      </c>
    </row>
    <row r="1671" spans="2:3" x14ac:dyDescent="0.25">
      <c r="B1671" s="28">
        <f t="shared" si="55"/>
        <v>5</v>
      </c>
      <c r="C1671" s="28">
        <f t="shared" si="56"/>
        <v>167</v>
      </c>
    </row>
    <row r="1672" spans="2:3" x14ac:dyDescent="0.25">
      <c r="B1672" s="28">
        <f t="shared" ref="B1672:B1735" si="57">IF(C1672&lt; $D$4+1,MOD(((ROW(B1672)-ROW(B$7))),$C$5)+1,"")</f>
        <v>6</v>
      </c>
      <c r="C1672" s="28">
        <f t="shared" si="56"/>
        <v>167</v>
      </c>
    </row>
    <row r="1673" spans="2:3" x14ac:dyDescent="0.25">
      <c r="B1673" s="28">
        <f t="shared" si="57"/>
        <v>7</v>
      </c>
      <c r="C1673" s="28">
        <f t="shared" si="56"/>
        <v>167</v>
      </c>
    </row>
    <row r="1674" spans="2:3" x14ac:dyDescent="0.25">
      <c r="B1674" s="28">
        <f t="shared" si="57"/>
        <v>8</v>
      </c>
      <c r="C1674" s="28">
        <f t="shared" si="56"/>
        <v>167</v>
      </c>
    </row>
    <row r="1675" spans="2:3" x14ac:dyDescent="0.25">
      <c r="B1675" s="28">
        <f t="shared" si="57"/>
        <v>9</v>
      </c>
      <c r="C1675" s="28">
        <f t="shared" si="56"/>
        <v>167</v>
      </c>
    </row>
    <row r="1676" spans="2:3" x14ac:dyDescent="0.25">
      <c r="B1676" s="28">
        <f t="shared" si="57"/>
        <v>10</v>
      </c>
      <c r="C1676" s="28">
        <f t="shared" si="56"/>
        <v>167</v>
      </c>
    </row>
    <row r="1677" spans="2:3" x14ac:dyDescent="0.25">
      <c r="B1677" s="28">
        <f t="shared" si="57"/>
        <v>1</v>
      </c>
      <c r="C1677" s="28">
        <f t="shared" si="56"/>
        <v>168</v>
      </c>
    </row>
    <row r="1678" spans="2:3" x14ac:dyDescent="0.25">
      <c r="B1678" s="28">
        <f t="shared" si="57"/>
        <v>2</v>
      </c>
      <c r="C1678" s="28">
        <f t="shared" si="56"/>
        <v>168</v>
      </c>
    </row>
    <row r="1679" spans="2:3" x14ac:dyDescent="0.25">
      <c r="B1679" s="28">
        <f t="shared" si="57"/>
        <v>3</v>
      </c>
      <c r="C1679" s="28">
        <f t="shared" si="56"/>
        <v>168</v>
      </c>
    </row>
    <row r="1680" spans="2:3" x14ac:dyDescent="0.25">
      <c r="B1680" s="28">
        <f t="shared" si="57"/>
        <v>4</v>
      </c>
      <c r="C1680" s="28">
        <f t="shared" si="56"/>
        <v>168</v>
      </c>
    </row>
    <row r="1681" spans="2:3" x14ac:dyDescent="0.25">
      <c r="B1681" s="28">
        <f t="shared" si="57"/>
        <v>5</v>
      </c>
      <c r="C1681" s="28">
        <f t="shared" si="56"/>
        <v>168</v>
      </c>
    </row>
    <row r="1682" spans="2:3" x14ac:dyDescent="0.25">
      <c r="B1682" s="28">
        <f t="shared" si="57"/>
        <v>6</v>
      </c>
      <c r="C1682" s="28">
        <f t="shared" si="56"/>
        <v>168</v>
      </c>
    </row>
    <row r="1683" spans="2:3" x14ac:dyDescent="0.25">
      <c r="B1683" s="28">
        <f t="shared" si="57"/>
        <v>7</v>
      </c>
      <c r="C1683" s="28">
        <f t="shared" si="56"/>
        <v>168</v>
      </c>
    </row>
    <row r="1684" spans="2:3" x14ac:dyDescent="0.25">
      <c r="B1684" s="28">
        <f t="shared" si="57"/>
        <v>8</v>
      </c>
      <c r="C1684" s="28">
        <f t="shared" si="56"/>
        <v>168</v>
      </c>
    </row>
    <row r="1685" spans="2:3" x14ac:dyDescent="0.25">
      <c r="B1685" s="28">
        <f t="shared" si="57"/>
        <v>9</v>
      </c>
      <c r="C1685" s="28">
        <f t="shared" si="56"/>
        <v>168</v>
      </c>
    </row>
    <row r="1686" spans="2:3" x14ac:dyDescent="0.25">
      <c r="B1686" s="28">
        <f t="shared" si="57"/>
        <v>10</v>
      </c>
      <c r="C1686" s="28">
        <f t="shared" si="56"/>
        <v>168</v>
      </c>
    </row>
    <row r="1687" spans="2:3" x14ac:dyDescent="0.25">
      <c r="B1687" s="28">
        <f t="shared" si="57"/>
        <v>1</v>
      </c>
      <c r="C1687" s="28">
        <f t="shared" si="56"/>
        <v>169</v>
      </c>
    </row>
    <row r="1688" spans="2:3" x14ac:dyDescent="0.25">
      <c r="B1688" s="28">
        <f t="shared" si="57"/>
        <v>2</v>
      </c>
      <c r="C1688" s="28">
        <f t="shared" si="56"/>
        <v>169</v>
      </c>
    </row>
    <row r="1689" spans="2:3" x14ac:dyDescent="0.25">
      <c r="B1689" s="28">
        <f t="shared" si="57"/>
        <v>3</v>
      </c>
      <c r="C1689" s="28">
        <f t="shared" si="56"/>
        <v>169</v>
      </c>
    </row>
    <row r="1690" spans="2:3" x14ac:dyDescent="0.25">
      <c r="B1690" s="28">
        <f t="shared" si="57"/>
        <v>4</v>
      </c>
      <c r="C1690" s="28">
        <f t="shared" si="56"/>
        <v>169</v>
      </c>
    </row>
    <row r="1691" spans="2:3" x14ac:dyDescent="0.25">
      <c r="B1691" s="28">
        <f t="shared" si="57"/>
        <v>5</v>
      </c>
      <c r="C1691" s="28">
        <f t="shared" si="56"/>
        <v>169</v>
      </c>
    </row>
    <row r="1692" spans="2:3" x14ac:dyDescent="0.25">
      <c r="B1692" s="28">
        <f t="shared" si="57"/>
        <v>6</v>
      </c>
      <c r="C1692" s="28">
        <f t="shared" si="56"/>
        <v>169</v>
      </c>
    </row>
    <row r="1693" spans="2:3" x14ac:dyDescent="0.25">
      <c r="B1693" s="28">
        <f t="shared" si="57"/>
        <v>7</v>
      </c>
      <c r="C1693" s="28">
        <f t="shared" si="56"/>
        <v>169</v>
      </c>
    </row>
    <row r="1694" spans="2:3" x14ac:dyDescent="0.25">
      <c r="B1694" s="28">
        <f t="shared" si="57"/>
        <v>8</v>
      </c>
      <c r="C1694" s="28">
        <f t="shared" si="56"/>
        <v>169</v>
      </c>
    </row>
    <row r="1695" spans="2:3" x14ac:dyDescent="0.25">
      <c r="B1695" s="28">
        <f t="shared" si="57"/>
        <v>9</v>
      </c>
      <c r="C1695" s="28">
        <f t="shared" si="56"/>
        <v>169</v>
      </c>
    </row>
    <row r="1696" spans="2:3" x14ac:dyDescent="0.25">
      <c r="B1696" s="28">
        <f t="shared" si="57"/>
        <v>10</v>
      </c>
      <c r="C1696" s="28">
        <f t="shared" si="56"/>
        <v>169</v>
      </c>
    </row>
    <row r="1697" spans="2:3" x14ac:dyDescent="0.25">
      <c r="B1697" s="28">
        <f t="shared" si="57"/>
        <v>1</v>
      </c>
      <c r="C1697" s="28">
        <f t="shared" ref="C1697:C1760" si="58">ROUNDDOWN(((ROW(C1697)-ROW(C$7))/C$5)+1,0)</f>
        <v>170</v>
      </c>
    </row>
    <row r="1698" spans="2:3" x14ac:dyDescent="0.25">
      <c r="B1698" s="28">
        <f t="shared" si="57"/>
        <v>2</v>
      </c>
      <c r="C1698" s="28">
        <f t="shared" si="58"/>
        <v>170</v>
      </c>
    </row>
    <row r="1699" spans="2:3" x14ac:dyDescent="0.25">
      <c r="B1699" s="28">
        <f t="shared" si="57"/>
        <v>3</v>
      </c>
      <c r="C1699" s="28">
        <f t="shared" si="58"/>
        <v>170</v>
      </c>
    </row>
    <row r="1700" spans="2:3" x14ac:dyDescent="0.25">
      <c r="B1700" s="28">
        <f t="shared" si="57"/>
        <v>4</v>
      </c>
      <c r="C1700" s="28">
        <f t="shared" si="58"/>
        <v>170</v>
      </c>
    </row>
    <row r="1701" spans="2:3" x14ac:dyDescent="0.25">
      <c r="B1701" s="28">
        <f t="shared" si="57"/>
        <v>5</v>
      </c>
      <c r="C1701" s="28">
        <f t="shared" si="58"/>
        <v>170</v>
      </c>
    </row>
    <row r="1702" spans="2:3" x14ac:dyDescent="0.25">
      <c r="B1702" s="28">
        <f t="shared" si="57"/>
        <v>6</v>
      </c>
      <c r="C1702" s="28">
        <f t="shared" si="58"/>
        <v>170</v>
      </c>
    </row>
    <row r="1703" spans="2:3" x14ac:dyDescent="0.25">
      <c r="B1703" s="28">
        <f t="shared" si="57"/>
        <v>7</v>
      </c>
      <c r="C1703" s="28">
        <f t="shared" si="58"/>
        <v>170</v>
      </c>
    </row>
    <row r="1704" spans="2:3" x14ac:dyDescent="0.25">
      <c r="B1704" s="28">
        <f t="shared" si="57"/>
        <v>8</v>
      </c>
      <c r="C1704" s="28">
        <f t="shared" si="58"/>
        <v>170</v>
      </c>
    </row>
    <row r="1705" spans="2:3" x14ac:dyDescent="0.25">
      <c r="B1705" s="28">
        <f t="shared" si="57"/>
        <v>9</v>
      </c>
      <c r="C1705" s="28">
        <f t="shared" si="58"/>
        <v>170</v>
      </c>
    </row>
    <row r="1706" spans="2:3" x14ac:dyDescent="0.25">
      <c r="B1706" s="28">
        <f t="shared" si="57"/>
        <v>10</v>
      </c>
      <c r="C1706" s="28">
        <f t="shared" si="58"/>
        <v>170</v>
      </c>
    </row>
    <row r="1707" spans="2:3" x14ac:dyDescent="0.25">
      <c r="B1707" s="28">
        <f t="shared" si="57"/>
        <v>1</v>
      </c>
      <c r="C1707" s="28">
        <f t="shared" si="58"/>
        <v>171</v>
      </c>
    </row>
    <row r="1708" spans="2:3" x14ac:dyDescent="0.25">
      <c r="B1708" s="28">
        <f t="shared" si="57"/>
        <v>2</v>
      </c>
      <c r="C1708" s="28">
        <f t="shared" si="58"/>
        <v>171</v>
      </c>
    </row>
    <row r="1709" spans="2:3" x14ac:dyDescent="0.25">
      <c r="B1709" s="28">
        <f t="shared" si="57"/>
        <v>3</v>
      </c>
      <c r="C1709" s="28">
        <f t="shared" si="58"/>
        <v>171</v>
      </c>
    </row>
    <row r="1710" spans="2:3" x14ac:dyDescent="0.25">
      <c r="B1710" s="28">
        <f t="shared" si="57"/>
        <v>4</v>
      </c>
      <c r="C1710" s="28">
        <f t="shared" si="58"/>
        <v>171</v>
      </c>
    </row>
    <row r="1711" spans="2:3" x14ac:dyDescent="0.25">
      <c r="B1711" s="28">
        <f t="shared" si="57"/>
        <v>5</v>
      </c>
      <c r="C1711" s="28">
        <f t="shared" si="58"/>
        <v>171</v>
      </c>
    </row>
    <row r="1712" spans="2:3" x14ac:dyDescent="0.25">
      <c r="B1712" s="28">
        <f t="shared" si="57"/>
        <v>6</v>
      </c>
      <c r="C1712" s="28">
        <f t="shared" si="58"/>
        <v>171</v>
      </c>
    </row>
    <row r="1713" spans="2:3" x14ac:dyDescent="0.25">
      <c r="B1713" s="28">
        <f t="shared" si="57"/>
        <v>7</v>
      </c>
      <c r="C1713" s="28">
        <f t="shared" si="58"/>
        <v>171</v>
      </c>
    </row>
    <row r="1714" spans="2:3" x14ac:dyDescent="0.25">
      <c r="B1714" s="28">
        <f t="shared" si="57"/>
        <v>8</v>
      </c>
      <c r="C1714" s="28">
        <f t="shared" si="58"/>
        <v>171</v>
      </c>
    </row>
    <row r="1715" spans="2:3" x14ac:dyDescent="0.25">
      <c r="B1715" s="28">
        <f t="shared" si="57"/>
        <v>9</v>
      </c>
      <c r="C1715" s="28">
        <f t="shared" si="58"/>
        <v>171</v>
      </c>
    </row>
    <row r="1716" spans="2:3" x14ac:dyDescent="0.25">
      <c r="B1716" s="28">
        <f t="shared" si="57"/>
        <v>10</v>
      </c>
      <c r="C1716" s="28">
        <f t="shared" si="58"/>
        <v>171</v>
      </c>
    </row>
    <row r="1717" spans="2:3" x14ac:dyDescent="0.25">
      <c r="B1717" s="28">
        <f t="shared" si="57"/>
        <v>1</v>
      </c>
      <c r="C1717" s="28">
        <f t="shared" si="58"/>
        <v>172</v>
      </c>
    </row>
    <row r="1718" spans="2:3" x14ac:dyDescent="0.25">
      <c r="B1718" s="28">
        <f t="shared" si="57"/>
        <v>2</v>
      </c>
      <c r="C1718" s="28">
        <f t="shared" si="58"/>
        <v>172</v>
      </c>
    </row>
    <row r="1719" spans="2:3" x14ac:dyDescent="0.25">
      <c r="B1719" s="28">
        <f t="shared" si="57"/>
        <v>3</v>
      </c>
      <c r="C1719" s="28">
        <f t="shared" si="58"/>
        <v>172</v>
      </c>
    </row>
    <row r="1720" spans="2:3" x14ac:dyDescent="0.25">
      <c r="B1720" s="28">
        <f t="shared" si="57"/>
        <v>4</v>
      </c>
      <c r="C1720" s="28">
        <f t="shared" si="58"/>
        <v>172</v>
      </c>
    </row>
    <row r="1721" spans="2:3" x14ac:dyDescent="0.25">
      <c r="B1721" s="28">
        <f t="shared" si="57"/>
        <v>5</v>
      </c>
      <c r="C1721" s="28">
        <f t="shared" si="58"/>
        <v>172</v>
      </c>
    </row>
    <row r="1722" spans="2:3" x14ac:dyDescent="0.25">
      <c r="B1722" s="28">
        <f t="shared" si="57"/>
        <v>6</v>
      </c>
      <c r="C1722" s="28">
        <f t="shared" si="58"/>
        <v>172</v>
      </c>
    </row>
    <row r="1723" spans="2:3" x14ac:dyDescent="0.25">
      <c r="B1723" s="28">
        <f t="shared" si="57"/>
        <v>7</v>
      </c>
      <c r="C1723" s="28">
        <f t="shared" si="58"/>
        <v>172</v>
      </c>
    </row>
    <row r="1724" spans="2:3" x14ac:dyDescent="0.25">
      <c r="B1724" s="28">
        <f t="shared" si="57"/>
        <v>8</v>
      </c>
      <c r="C1724" s="28">
        <f t="shared" si="58"/>
        <v>172</v>
      </c>
    </row>
    <row r="1725" spans="2:3" x14ac:dyDescent="0.25">
      <c r="B1725" s="28">
        <f t="shared" si="57"/>
        <v>9</v>
      </c>
      <c r="C1725" s="28">
        <f t="shared" si="58"/>
        <v>172</v>
      </c>
    </row>
    <row r="1726" spans="2:3" x14ac:dyDescent="0.25">
      <c r="B1726" s="28">
        <f t="shared" si="57"/>
        <v>10</v>
      </c>
      <c r="C1726" s="28">
        <f t="shared" si="58"/>
        <v>172</v>
      </c>
    </row>
    <row r="1727" spans="2:3" x14ac:dyDescent="0.25">
      <c r="B1727" s="28">
        <f t="shared" si="57"/>
        <v>1</v>
      </c>
      <c r="C1727" s="28">
        <f t="shared" si="58"/>
        <v>173</v>
      </c>
    </row>
    <row r="1728" spans="2:3" x14ac:dyDescent="0.25">
      <c r="B1728" s="28">
        <f t="shared" si="57"/>
        <v>2</v>
      </c>
      <c r="C1728" s="28">
        <f t="shared" si="58"/>
        <v>173</v>
      </c>
    </row>
    <row r="1729" spans="2:3" x14ac:dyDescent="0.25">
      <c r="B1729" s="28">
        <f t="shared" si="57"/>
        <v>3</v>
      </c>
      <c r="C1729" s="28">
        <f t="shared" si="58"/>
        <v>173</v>
      </c>
    </row>
    <row r="1730" spans="2:3" x14ac:dyDescent="0.25">
      <c r="B1730" s="28">
        <f t="shared" si="57"/>
        <v>4</v>
      </c>
      <c r="C1730" s="28">
        <f t="shared" si="58"/>
        <v>173</v>
      </c>
    </row>
    <row r="1731" spans="2:3" x14ac:dyDescent="0.25">
      <c r="B1731" s="28">
        <f t="shared" si="57"/>
        <v>5</v>
      </c>
      <c r="C1731" s="28">
        <f t="shared" si="58"/>
        <v>173</v>
      </c>
    </row>
    <row r="1732" spans="2:3" x14ac:dyDescent="0.25">
      <c r="B1732" s="28">
        <f t="shared" si="57"/>
        <v>6</v>
      </c>
      <c r="C1732" s="28">
        <f t="shared" si="58"/>
        <v>173</v>
      </c>
    </row>
    <row r="1733" spans="2:3" x14ac:dyDescent="0.25">
      <c r="B1733" s="28">
        <f t="shared" si="57"/>
        <v>7</v>
      </c>
      <c r="C1733" s="28">
        <f t="shared" si="58"/>
        <v>173</v>
      </c>
    </row>
    <row r="1734" spans="2:3" x14ac:dyDescent="0.25">
      <c r="B1734" s="28">
        <f t="shared" si="57"/>
        <v>8</v>
      </c>
      <c r="C1734" s="28">
        <f t="shared" si="58"/>
        <v>173</v>
      </c>
    </row>
    <row r="1735" spans="2:3" x14ac:dyDescent="0.25">
      <c r="B1735" s="28">
        <f t="shared" si="57"/>
        <v>9</v>
      </c>
      <c r="C1735" s="28">
        <f t="shared" si="58"/>
        <v>173</v>
      </c>
    </row>
    <row r="1736" spans="2:3" x14ac:dyDescent="0.25">
      <c r="B1736" s="28">
        <f t="shared" ref="B1736:B1799" si="59">IF(C1736&lt; $D$4+1,MOD(((ROW(B1736)-ROW(B$7))),$C$5)+1,"")</f>
        <v>10</v>
      </c>
      <c r="C1736" s="28">
        <f t="shared" si="58"/>
        <v>173</v>
      </c>
    </row>
    <row r="1737" spans="2:3" x14ac:dyDescent="0.25">
      <c r="B1737" s="28">
        <f t="shared" si="59"/>
        <v>1</v>
      </c>
      <c r="C1737" s="28">
        <f t="shared" si="58"/>
        <v>174</v>
      </c>
    </row>
    <row r="1738" spans="2:3" x14ac:dyDescent="0.25">
      <c r="B1738" s="28">
        <f t="shared" si="59"/>
        <v>2</v>
      </c>
      <c r="C1738" s="28">
        <f t="shared" si="58"/>
        <v>174</v>
      </c>
    </row>
    <row r="1739" spans="2:3" x14ac:dyDescent="0.25">
      <c r="B1739" s="28">
        <f t="shared" si="59"/>
        <v>3</v>
      </c>
      <c r="C1739" s="28">
        <f t="shared" si="58"/>
        <v>174</v>
      </c>
    </row>
    <row r="1740" spans="2:3" x14ac:dyDescent="0.25">
      <c r="B1740" s="28">
        <f t="shared" si="59"/>
        <v>4</v>
      </c>
      <c r="C1740" s="28">
        <f t="shared" si="58"/>
        <v>174</v>
      </c>
    </row>
    <row r="1741" spans="2:3" x14ac:dyDescent="0.25">
      <c r="B1741" s="28">
        <f t="shared" si="59"/>
        <v>5</v>
      </c>
      <c r="C1741" s="28">
        <f t="shared" si="58"/>
        <v>174</v>
      </c>
    </row>
    <row r="1742" spans="2:3" x14ac:dyDescent="0.25">
      <c r="B1742" s="28">
        <f t="shared" si="59"/>
        <v>6</v>
      </c>
      <c r="C1742" s="28">
        <f t="shared" si="58"/>
        <v>174</v>
      </c>
    </row>
    <row r="1743" spans="2:3" x14ac:dyDescent="0.25">
      <c r="B1743" s="28">
        <f t="shared" si="59"/>
        <v>7</v>
      </c>
      <c r="C1743" s="28">
        <f t="shared" si="58"/>
        <v>174</v>
      </c>
    </row>
    <row r="1744" spans="2:3" x14ac:dyDescent="0.25">
      <c r="B1744" s="28">
        <f t="shared" si="59"/>
        <v>8</v>
      </c>
      <c r="C1744" s="28">
        <f t="shared" si="58"/>
        <v>174</v>
      </c>
    </row>
    <row r="1745" spans="2:3" x14ac:dyDescent="0.25">
      <c r="B1745" s="28">
        <f t="shared" si="59"/>
        <v>9</v>
      </c>
      <c r="C1745" s="28">
        <f t="shared" si="58"/>
        <v>174</v>
      </c>
    </row>
    <row r="1746" spans="2:3" x14ac:dyDescent="0.25">
      <c r="B1746" s="28">
        <f t="shared" si="59"/>
        <v>10</v>
      </c>
      <c r="C1746" s="28">
        <f t="shared" si="58"/>
        <v>174</v>
      </c>
    </row>
    <row r="1747" spans="2:3" x14ac:dyDescent="0.25">
      <c r="B1747" s="28">
        <f t="shared" si="59"/>
        <v>1</v>
      </c>
      <c r="C1747" s="28">
        <f t="shared" si="58"/>
        <v>175</v>
      </c>
    </row>
    <row r="1748" spans="2:3" x14ac:dyDescent="0.25">
      <c r="B1748" s="28">
        <f t="shared" si="59"/>
        <v>2</v>
      </c>
      <c r="C1748" s="28">
        <f t="shared" si="58"/>
        <v>175</v>
      </c>
    </row>
    <row r="1749" spans="2:3" x14ac:dyDescent="0.25">
      <c r="B1749" s="28">
        <f t="shared" si="59"/>
        <v>3</v>
      </c>
      <c r="C1749" s="28">
        <f t="shared" si="58"/>
        <v>175</v>
      </c>
    </row>
    <row r="1750" spans="2:3" x14ac:dyDescent="0.25">
      <c r="B1750" s="28">
        <f t="shared" si="59"/>
        <v>4</v>
      </c>
      <c r="C1750" s="28">
        <f t="shared" si="58"/>
        <v>175</v>
      </c>
    </row>
    <row r="1751" spans="2:3" x14ac:dyDescent="0.25">
      <c r="B1751" s="28">
        <f t="shared" si="59"/>
        <v>5</v>
      </c>
      <c r="C1751" s="28">
        <f t="shared" si="58"/>
        <v>175</v>
      </c>
    </row>
    <row r="1752" spans="2:3" x14ac:dyDescent="0.25">
      <c r="B1752" s="28">
        <f t="shared" si="59"/>
        <v>6</v>
      </c>
      <c r="C1752" s="28">
        <f t="shared" si="58"/>
        <v>175</v>
      </c>
    </row>
    <row r="1753" spans="2:3" x14ac:dyDescent="0.25">
      <c r="B1753" s="28">
        <f t="shared" si="59"/>
        <v>7</v>
      </c>
      <c r="C1753" s="28">
        <f t="shared" si="58"/>
        <v>175</v>
      </c>
    </row>
    <row r="1754" spans="2:3" x14ac:dyDescent="0.25">
      <c r="B1754" s="28">
        <f t="shared" si="59"/>
        <v>8</v>
      </c>
      <c r="C1754" s="28">
        <f t="shared" si="58"/>
        <v>175</v>
      </c>
    </row>
    <row r="1755" spans="2:3" x14ac:dyDescent="0.25">
      <c r="B1755" s="28">
        <f t="shared" si="59"/>
        <v>9</v>
      </c>
      <c r="C1755" s="28">
        <f t="shared" si="58"/>
        <v>175</v>
      </c>
    </row>
    <row r="1756" spans="2:3" x14ac:dyDescent="0.25">
      <c r="B1756" s="28">
        <f t="shared" si="59"/>
        <v>10</v>
      </c>
      <c r="C1756" s="28">
        <f t="shared" si="58"/>
        <v>175</v>
      </c>
    </row>
    <row r="1757" spans="2:3" x14ac:dyDescent="0.25">
      <c r="B1757" s="28">
        <f t="shared" si="59"/>
        <v>1</v>
      </c>
      <c r="C1757" s="28">
        <f t="shared" si="58"/>
        <v>176</v>
      </c>
    </row>
    <row r="1758" spans="2:3" x14ac:dyDescent="0.25">
      <c r="B1758" s="28">
        <f t="shared" si="59"/>
        <v>2</v>
      </c>
      <c r="C1758" s="28">
        <f t="shared" si="58"/>
        <v>176</v>
      </c>
    </row>
    <row r="1759" spans="2:3" x14ac:dyDescent="0.25">
      <c r="B1759" s="28">
        <f t="shared" si="59"/>
        <v>3</v>
      </c>
      <c r="C1759" s="28">
        <f t="shared" si="58"/>
        <v>176</v>
      </c>
    </row>
    <row r="1760" spans="2:3" x14ac:dyDescent="0.25">
      <c r="B1760" s="28">
        <f t="shared" si="59"/>
        <v>4</v>
      </c>
      <c r="C1760" s="28">
        <f t="shared" si="58"/>
        <v>176</v>
      </c>
    </row>
    <row r="1761" spans="2:3" x14ac:dyDescent="0.25">
      <c r="B1761" s="28">
        <f t="shared" si="59"/>
        <v>5</v>
      </c>
      <c r="C1761" s="28">
        <f t="shared" ref="C1761:C1824" si="60">ROUNDDOWN(((ROW(C1761)-ROW(C$7))/C$5)+1,0)</f>
        <v>176</v>
      </c>
    </row>
    <row r="1762" spans="2:3" x14ac:dyDescent="0.25">
      <c r="B1762" s="28">
        <f t="shared" si="59"/>
        <v>6</v>
      </c>
      <c r="C1762" s="28">
        <f t="shared" si="60"/>
        <v>176</v>
      </c>
    </row>
    <row r="1763" spans="2:3" x14ac:dyDescent="0.25">
      <c r="B1763" s="28">
        <f t="shared" si="59"/>
        <v>7</v>
      </c>
      <c r="C1763" s="28">
        <f t="shared" si="60"/>
        <v>176</v>
      </c>
    </row>
    <row r="1764" spans="2:3" x14ac:dyDescent="0.25">
      <c r="B1764" s="28">
        <f t="shared" si="59"/>
        <v>8</v>
      </c>
      <c r="C1764" s="28">
        <f t="shared" si="60"/>
        <v>176</v>
      </c>
    </row>
    <row r="1765" spans="2:3" x14ac:dyDescent="0.25">
      <c r="B1765" s="28">
        <f t="shared" si="59"/>
        <v>9</v>
      </c>
      <c r="C1765" s="28">
        <f t="shared" si="60"/>
        <v>176</v>
      </c>
    </row>
    <row r="1766" spans="2:3" x14ac:dyDescent="0.25">
      <c r="B1766" s="28">
        <f t="shared" si="59"/>
        <v>10</v>
      </c>
      <c r="C1766" s="28">
        <f t="shared" si="60"/>
        <v>176</v>
      </c>
    </row>
    <row r="1767" spans="2:3" x14ac:dyDescent="0.25">
      <c r="B1767" s="28">
        <f t="shared" si="59"/>
        <v>1</v>
      </c>
      <c r="C1767" s="28">
        <f t="shared" si="60"/>
        <v>177</v>
      </c>
    </row>
    <row r="1768" spans="2:3" x14ac:dyDescent="0.25">
      <c r="B1768" s="28">
        <f t="shared" si="59"/>
        <v>2</v>
      </c>
      <c r="C1768" s="28">
        <f t="shared" si="60"/>
        <v>177</v>
      </c>
    </row>
    <row r="1769" spans="2:3" x14ac:dyDescent="0.25">
      <c r="B1769" s="28">
        <f t="shared" si="59"/>
        <v>3</v>
      </c>
      <c r="C1769" s="28">
        <f t="shared" si="60"/>
        <v>177</v>
      </c>
    </row>
    <row r="1770" spans="2:3" x14ac:dyDescent="0.25">
      <c r="B1770" s="28">
        <f t="shared" si="59"/>
        <v>4</v>
      </c>
      <c r="C1770" s="28">
        <f t="shared" si="60"/>
        <v>177</v>
      </c>
    </row>
    <row r="1771" spans="2:3" x14ac:dyDescent="0.25">
      <c r="B1771" s="28">
        <f t="shared" si="59"/>
        <v>5</v>
      </c>
      <c r="C1771" s="28">
        <f t="shared" si="60"/>
        <v>177</v>
      </c>
    </row>
    <row r="1772" spans="2:3" x14ac:dyDescent="0.25">
      <c r="B1772" s="28">
        <f t="shared" si="59"/>
        <v>6</v>
      </c>
      <c r="C1772" s="28">
        <f t="shared" si="60"/>
        <v>177</v>
      </c>
    </row>
    <row r="1773" spans="2:3" x14ac:dyDescent="0.25">
      <c r="B1773" s="28">
        <f t="shared" si="59"/>
        <v>7</v>
      </c>
      <c r="C1773" s="28">
        <f t="shared" si="60"/>
        <v>177</v>
      </c>
    </row>
    <row r="1774" spans="2:3" x14ac:dyDescent="0.25">
      <c r="B1774" s="28">
        <f t="shared" si="59"/>
        <v>8</v>
      </c>
      <c r="C1774" s="28">
        <f t="shared" si="60"/>
        <v>177</v>
      </c>
    </row>
    <row r="1775" spans="2:3" x14ac:dyDescent="0.25">
      <c r="B1775" s="28">
        <f t="shared" si="59"/>
        <v>9</v>
      </c>
      <c r="C1775" s="28">
        <f t="shared" si="60"/>
        <v>177</v>
      </c>
    </row>
    <row r="1776" spans="2:3" x14ac:dyDescent="0.25">
      <c r="B1776" s="28">
        <f t="shared" si="59"/>
        <v>10</v>
      </c>
      <c r="C1776" s="28">
        <f t="shared" si="60"/>
        <v>177</v>
      </c>
    </row>
    <row r="1777" spans="2:3" x14ac:dyDescent="0.25">
      <c r="B1777" s="28">
        <f t="shared" si="59"/>
        <v>1</v>
      </c>
      <c r="C1777" s="28">
        <f t="shared" si="60"/>
        <v>178</v>
      </c>
    </row>
    <row r="1778" spans="2:3" x14ac:dyDescent="0.25">
      <c r="B1778" s="28">
        <f t="shared" si="59"/>
        <v>2</v>
      </c>
      <c r="C1778" s="28">
        <f t="shared" si="60"/>
        <v>178</v>
      </c>
    </row>
    <row r="1779" spans="2:3" x14ac:dyDescent="0.25">
      <c r="B1779" s="28">
        <f t="shared" si="59"/>
        <v>3</v>
      </c>
      <c r="C1779" s="28">
        <f t="shared" si="60"/>
        <v>178</v>
      </c>
    </row>
    <row r="1780" spans="2:3" x14ac:dyDescent="0.25">
      <c r="B1780" s="28">
        <f t="shared" si="59"/>
        <v>4</v>
      </c>
      <c r="C1780" s="28">
        <f t="shared" si="60"/>
        <v>178</v>
      </c>
    </row>
    <row r="1781" spans="2:3" x14ac:dyDescent="0.25">
      <c r="B1781" s="28">
        <f t="shared" si="59"/>
        <v>5</v>
      </c>
      <c r="C1781" s="28">
        <f t="shared" si="60"/>
        <v>178</v>
      </c>
    </row>
    <row r="1782" spans="2:3" x14ac:dyDescent="0.25">
      <c r="B1782" s="28">
        <f t="shared" si="59"/>
        <v>6</v>
      </c>
      <c r="C1782" s="28">
        <f t="shared" si="60"/>
        <v>178</v>
      </c>
    </row>
    <row r="1783" spans="2:3" x14ac:dyDescent="0.25">
      <c r="B1783" s="28">
        <f t="shared" si="59"/>
        <v>7</v>
      </c>
      <c r="C1783" s="28">
        <f t="shared" si="60"/>
        <v>178</v>
      </c>
    </row>
    <row r="1784" spans="2:3" x14ac:dyDescent="0.25">
      <c r="B1784" s="28">
        <f t="shared" si="59"/>
        <v>8</v>
      </c>
      <c r="C1784" s="28">
        <f t="shared" si="60"/>
        <v>178</v>
      </c>
    </row>
    <row r="1785" spans="2:3" x14ac:dyDescent="0.25">
      <c r="B1785" s="28">
        <f t="shared" si="59"/>
        <v>9</v>
      </c>
      <c r="C1785" s="28">
        <f t="shared" si="60"/>
        <v>178</v>
      </c>
    </row>
    <row r="1786" spans="2:3" x14ac:dyDescent="0.25">
      <c r="B1786" s="28">
        <f t="shared" si="59"/>
        <v>10</v>
      </c>
      <c r="C1786" s="28">
        <f t="shared" si="60"/>
        <v>178</v>
      </c>
    </row>
    <row r="1787" spans="2:3" x14ac:dyDescent="0.25">
      <c r="B1787" s="28">
        <f t="shared" si="59"/>
        <v>1</v>
      </c>
      <c r="C1787" s="28">
        <f t="shared" si="60"/>
        <v>179</v>
      </c>
    </row>
    <row r="1788" spans="2:3" x14ac:dyDescent="0.25">
      <c r="B1788" s="28">
        <f t="shared" si="59"/>
        <v>2</v>
      </c>
      <c r="C1788" s="28">
        <f t="shared" si="60"/>
        <v>179</v>
      </c>
    </row>
    <row r="1789" spans="2:3" x14ac:dyDescent="0.25">
      <c r="B1789" s="28">
        <f t="shared" si="59"/>
        <v>3</v>
      </c>
      <c r="C1789" s="28">
        <f t="shared" si="60"/>
        <v>179</v>
      </c>
    </row>
    <row r="1790" spans="2:3" x14ac:dyDescent="0.25">
      <c r="B1790" s="28">
        <f t="shared" si="59"/>
        <v>4</v>
      </c>
      <c r="C1790" s="28">
        <f t="shared" si="60"/>
        <v>179</v>
      </c>
    </row>
    <row r="1791" spans="2:3" x14ac:dyDescent="0.25">
      <c r="B1791" s="28">
        <f t="shared" si="59"/>
        <v>5</v>
      </c>
      <c r="C1791" s="28">
        <f t="shared" si="60"/>
        <v>179</v>
      </c>
    </row>
    <row r="1792" spans="2:3" x14ac:dyDescent="0.25">
      <c r="B1792" s="28">
        <f t="shared" si="59"/>
        <v>6</v>
      </c>
      <c r="C1792" s="28">
        <f t="shared" si="60"/>
        <v>179</v>
      </c>
    </row>
    <row r="1793" spans="2:3" x14ac:dyDescent="0.25">
      <c r="B1793" s="28">
        <f t="shared" si="59"/>
        <v>7</v>
      </c>
      <c r="C1793" s="28">
        <f t="shared" si="60"/>
        <v>179</v>
      </c>
    </row>
    <row r="1794" spans="2:3" x14ac:dyDescent="0.25">
      <c r="B1794" s="28">
        <f t="shared" si="59"/>
        <v>8</v>
      </c>
      <c r="C1794" s="28">
        <f t="shared" si="60"/>
        <v>179</v>
      </c>
    </row>
    <row r="1795" spans="2:3" x14ac:dyDescent="0.25">
      <c r="B1795" s="28">
        <f t="shared" si="59"/>
        <v>9</v>
      </c>
      <c r="C1795" s="28">
        <f t="shared" si="60"/>
        <v>179</v>
      </c>
    </row>
    <row r="1796" spans="2:3" x14ac:dyDescent="0.25">
      <c r="B1796" s="28">
        <f t="shared" si="59"/>
        <v>10</v>
      </c>
      <c r="C1796" s="28">
        <f t="shared" si="60"/>
        <v>179</v>
      </c>
    </row>
    <row r="1797" spans="2:3" x14ac:dyDescent="0.25">
      <c r="B1797" s="28">
        <f t="shared" si="59"/>
        <v>1</v>
      </c>
      <c r="C1797" s="28">
        <f t="shared" si="60"/>
        <v>180</v>
      </c>
    </row>
    <row r="1798" spans="2:3" x14ac:dyDescent="0.25">
      <c r="B1798" s="28">
        <f t="shared" si="59"/>
        <v>2</v>
      </c>
      <c r="C1798" s="28">
        <f t="shared" si="60"/>
        <v>180</v>
      </c>
    </row>
    <row r="1799" spans="2:3" x14ac:dyDescent="0.25">
      <c r="B1799" s="28">
        <f t="shared" si="59"/>
        <v>3</v>
      </c>
      <c r="C1799" s="28">
        <f t="shared" si="60"/>
        <v>180</v>
      </c>
    </row>
    <row r="1800" spans="2:3" x14ac:dyDescent="0.25">
      <c r="B1800" s="28">
        <f t="shared" ref="B1800:B1863" si="61">IF(C1800&lt; $D$4+1,MOD(((ROW(B1800)-ROW(B$7))),$C$5)+1,"")</f>
        <v>4</v>
      </c>
      <c r="C1800" s="28">
        <f t="shared" si="60"/>
        <v>180</v>
      </c>
    </row>
    <row r="1801" spans="2:3" x14ac:dyDescent="0.25">
      <c r="B1801" s="28">
        <f t="shared" si="61"/>
        <v>5</v>
      </c>
      <c r="C1801" s="28">
        <f t="shared" si="60"/>
        <v>180</v>
      </c>
    </row>
    <row r="1802" spans="2:3" x14ac:dyDescent="0.25">
      <c r="B1802" s="28">
        <f t="shared" si="61"/>
        <v>6</v>
      </c>
      <c r="C1802" s="28">
        <f t="shared" si="60"/>
        <v>180</v>
      </c>
    </row>
    <row r="1803" spans="2:3" x14ac:dyDescent="0.25">
      <c r="B1803" s="28">
        <f t="shared" si="61"/>
        <v>7</v>
      </c>
      <c r="C1803" s="28">
        <f t="shared" si="60"/>
        <v>180</v>
      </c>
    </row>
    <row r="1804" spans="2:3" x14ac:dyDescent="0.25">
      <c r="B1804" s="28">
        <f t="shared" si="61"/>
        <v>8</v>
      </c>
      <c r="C1804" s="28">
        <f t="shared" si="60"/>
        <v>180</v>
      </c>
    </row>
    <row r="1805" spans="2:3" x14ac:dyDescent="0.25">
      <c r="B1805" s="28">
        <f t="shared" si="61"/>
        <v>9</v>
      </c>
      <c r="C1805" s="28">
        <f t="shared" si="60"/>
        <v>180</v>
      </c>
    </row>
    <row r="1806" spans="2:3" x14ac:dyDescent="0.25">
      <c r="B1806" s="28">
        <f t="shared" si="61"/>
        <v>10</v>
      </c>
      <c r="C1806" s="28">
        <f t="shared" si="60"/>
        <v>180</v>
      </c>
    </row>
    <row r="1807" spans="2:3" x14ac:dyDescent="0.25">
      <c r="B1807" s="28" t="str">
        <f t="shared" si="61"/>
        <v/>
      </c>
      <c r="C1807" s="28">
        <f t="shared" si="60"/>
        <v>181</v>
      </c>
    </row>
    <row r="1808" spans="2:3" x14ac:dyDescent="0.25">
      <c r="B1808" s="28" t="str">
        <f t="shared" si="61"/>
        <v/>
      </c>
      <c r="C1808" s="28">
        <f t="shared" si="60"/>
        <v>181</v>
      </c>
    </row>
    <row r="1809" spans="2:3" x14ac:dyDescent="0.25">
      <c r="B1809" s="28" t="str">
        <f t="shared" si="61"/>
        <v/>
      </c>
      <c r="C1809" s="28">
        <f t="shared" si="60"/>
        <v>181</v>
      </c>
    </row>
    <row r="1810" spans="2:3" x14ac:dyDescent="0.25">
      <c r="B1810" s="28" t="str">
        <f t="shared" si="61"/>
        <v/>
      </c>
      <c r="C1810" s="28">
        <f t="shared" si="60"/>
        <v>181</v>
      </c>
    </row>
    <row r="1811" spans="2:3" x14ac:dyDescent="0.25">
      <c r="B1811" s="28" t="str">
        <f t="shared" si="61"/>
        <v/>
      </c>
      <c r="C1811" s="28">
        <f t="shared" si="60"/>
        <v>181</v>
      </c>
    </row>
    <row r="1812" spans="2:3" x14ac:dyDescent="0.25">
      <c r="B1812" s="28" t="str">
        <f t="shared" si="61"/>
        <v/>
      </c>
      <c r="C1812" s="28">
        <f t="shared" si="60"/>
        <v>181</v>
      </c>
    </row>
    <row r="1813" spans="2:3" x14ac:dyDescent="0.25">
      <c r="B1813" s="28" t="str">
        <f t="shared" si="61"/>
        <v/>
      </c>
      <c r="C1813" s="28">
        <f t="shared" si="60"/>
        <v>181</v>
      </c>
    </row>
    <row r="1814" spans="2:3" x14ac:dyDescent="0.25">
      <c r="B1814" s="28" t="str">
        <f t="shared" si="61"/>
        <v/>
      </c>
      <c r="C1814" s="28">
        <f t="shared" si="60"/>
        <v>181</v>
      </c>
    </row>
    <row r="1815" spans="2:3" x14ac:dyDescent="0.25">
      <c r="B1815" s="28" t="str">
        <f t="shared" si="61"/>
        <v/>
      </c>
      <c r="C1815" s="28">
        <f t="shared" si="60"/>
        <v>181</v>
      </c>
    </row>
    <row r="1816" spans="2:3" x14ac:dyDescent="0.25">
      <c r="B1816" s="28" t="str">
        <f t="shared" si="61"/>
        <v/>
      </c>
      <c r="C1816" s="28">
        <f t="shared" si="60"/>
        <v>181</v>
      </c>
    </row>
    <row r="1817" spans="2:3" x14ac:dyDescent="0.25">
      <c r="B1817" s="28" t="str">
        <f t="shared" si="61"/>
        <v/>
      </c>
      <c r="C1817" s="28">
        <f t="shared" si="60"/>
        <v>182</v>
      </c>
    </row>
    <row r="1818" spans="2:3" x14ac:dyDescent="0.25">
      <c r="B1818" s="28" t="str">
        <f t="shared" si="61"/>
        <v/>
      </c>
      <c r="C1818" s="28">
        <f t="shared" si="60"/>
        <v>182</v>
      </c>
    </row>
    <row r="1819" spans="2:3" x14ac:dyDescent="0.25">
      <c r="B1819" s="28" t="str">
        <f t="shared" si="61"/>
        <v/>
      </c>
      <c r="C1819" s="28">
        <f t="shared" si="60"/>
        <v>182</v>
      </c>
    </row>
    <row r="1820" spans="2:3" x14ac:dyDescent="0.25">
      <c r="B1820" s="28" t="str">
        <f t="shared" si="61"/>
        <v/>
      </c>
      <c r="C1820" s="28">
        <f t="shared" si="60"/>
        <v>182</v>
      </c>
    </row>
    <row r="1821" spans="2:3" x14ac:dyDescent="0.25">
      <c r="B1821" s="28" t="str">
        <f t="shared" si="61"/>
        <v/>
      </c>
      <c r="C1821" s="28">
        <f t="shared" si="60"/>
        <v>182</v>
      </c>
    </row>
    <row r="1822" spans="2:3" x14ac:dyDescent="0.25">
      <c r="B1822" s="28" t="str">
        <f t="shared" si="61"/>
        <v/>
      </c>
      <c r="C1822" s="28">
        <f t="shared" si="60"/>
        <v>182</v>
      </c>
    </row>
    <row r="1823" spans="2:3" x14ac:dyDescent="0.25">
      <c r="B1823" s="28" t="str">
        <f t="shared" si="61"/>
        <v/>
      </c>
      <c r="C1823" s="28">
        <f t="shared" si="60"/>
        <v>182</v>
      </c>
    </row>
    <row r="1824" spans="2:3" x14ac:dyDescent="0.25">
      <c r="B1824" s="28" t="str">
        <f t="shared" si="61"/>
        <v/>
      </c>
      <c r="C1824" s="28">
        <f t="shared" si="60"/>
        <v>182</v>
      </c>
    </row>
    <row r="1825" spans="2:3" x14ac:dyDescent="0.25">
      <c r="B1825" s="28" t="str">
        <f t="shared" si="61"/>
        <v/>
      </c>
      <c r="C1825" s="28">
        <f t="shared" ref="C1825:C1888" si="62">ROUNDDOWN(((ROW(C1825)-ROW(C$7))/C$5)+1,0)</f>
        <v>182</v>
      </c>
    </row>
    <row r="1826" spans="2:3" x14ac:dyDescent="0.25">
      <c r="B1826" s="28" t="str">
        <f t="shared" si="61"/>
        <v/>
      </c>
      <c r="C1826" s="28">
        <f t="shared" si="62"/>
        <v>182</v>
      </c>
    </row>
    <row r="1827" spans="2:3" x14ac:dyDescent="0.25">
      <c r="B1827" s="28" t="str">
        <f t="shared" si="61"/>
        <v/>
      </c>
      <c r="C1827" s="28">
        <f t="shared" si="62"/>
        <v>183</v>
      </c>
    </row>
    <row r="1828" spans="2:3" x14ac:dyDescent="0.25">
      <c r="B1828" s="28" t="str">
        <f t="shared" si="61"/>
        <v/>
      </c>
      <c r="C1828" s="28">
        <f t="shared" si="62"/>
        <v>183</v>
      </c>
    </row>
    <row r="1829" spans="2:3" x14ac:dyDescent="0.25">
      <c r="B1829" s="28" t="str">
        <f t="shared" si="61"/>
        <v/>
      </c>
      <c r="C1829" s="28">
        <f t="shared" si="62"/>
        <v>183</v>
      </c>
    </row>
    <row r="1830" spans="2:3" x14ac:dyDescent="0.25">
      <c r="B1830" s="28" t="str">
        <f t="shared" si="61"/>
        <v/>
      </c>
      <c r="C1830" s="28">
        <f t="shared" si="62"/>
        <v>183</v>
      </c>
    </row>
    <row r="1831" spans="2:3" x14ac:dyDescent="0.25">
      <c r="B1831" s="28" t="str">
        <f t="shared" si="61"/>
        <v/>
      </c>
      <c r="C1831" s="28">
        <f t="shared" si="62"/>
        <v>183</v>
      </c>
    </row>
    <row r="1832" spans="2:3" x14ac:dyDescent="0.25">
      <c r="B1832" s="28" t="str">
        <f t="shared" si="61"/>
        <v/>
      </c>
      <c r="C1832" s="28">
        <f t="shared" si="62"/>
        <v>183</v>
      </c>
    </row>
    <row r="1833" spans="2:3" x14ac:dyDescent="0.25">
      <c r="B1833" s="28" t="str">
        <f t="shared" si="61"/>
        <v/>
      </c>
      <c r="C1833" s="28">
        <f t="shared" si="62"/>
        <v>183</v>
      </c>
    </row>
    <row r="1834" spans="2:3" x14ac:dyDescent="0.25">
      <c r="B1834" s="28" t="str">
        <f t="shared" si="61"/>
        <v/>
      </c>
      <c r="C1834" s="28">
        <f t="shared" si="62"/>
        <v>183</v>
      </c>
    </row>
    <row r="1835" spans="2:3" x14ac:dyDescent="0.25">
      <c r="B1835" s="28" t="str">
        <f t="shared" si="61"/>
        <v/>
      </c>
      <c r="C1835" s="28">
        <f t="shared" si="62"/>
        <v>183</v>
      </c>
    </row>
    <row r="1836" spans="2:3" x14ac:dyDescent="0.25">
      <c r="B1836" s="28" t="str">
        <f t="shared" si="61"/>
        <v/>
      </c>
      <c r="C1836" s="28">
        <f t="shared" si="62"/>
        <v>183</v>
      </c>
    </row>
    <row r="1837" spans="2:3" x14ac:dyDescent="0.25">
      <c r="B1837" s="28" t="str">
        <f t="shared" si="61"/>
        <v/>
      </c>
      <c r="C1837" s="28">
        <f t="shared" si="62"/>
        <v>184</v>
      </c>
    </row>
    <row r="1838" spans="2:3" x14ac:dyDescent="0.25">
      <c r="B1838" s="28" t="str">
        <f t="shared" si="61"/>
        <v/>
      </c>
      <c r="C1838" s="28">
        <f t="shared" si="62"/>
        <v>184</v>
      </c>
    </row>
    <row r="1839" spans="2:3" x14ac:dyDescent="0.25">
      <c r="B1839" s="28" t="str">
        <f t="shared" si="61"/>
        <v/>
      </c>
      <c r="C1839" s="28">
        <f t="shared" si="62"/>
        <v>184</v>
      </c>
    </row>
    <row r="1840" spans="2:3" x14ac:dyDescent="0.25">
      <c r="B1840" s="28" t="str">
        <f t="shared" si="61"/>
        <v/>
      </c>
      <c r="C1840" s="28">
        <f t="shared" si="62"/>
        <v>184</v>
      </c>
    </row>
    <row r="1841" spans="2:3" x14ac:dyDescent="0.25">
      <c r="B1841" s="28" t="str">
        <f t="shared" si="61"/>
        <v/>
      </c>
      <c r="C1841" s="28">
        <f t="shared" si="62"/>
        <v>184</v>
      </c>
    </row>
    <row r="1842" spans="2:3" x14ac:dyDescent="0.25">
      <c r="B1842" s="28" t="str">
        <f t="shared" si="61"/>
        <v/>
      </c>
      <c r="C1842" s="28">
        <f t="shared" si="62"/>
        <v>184</v>
      </c>
    </row>
    <row r="1843" spans="2:3" x14ac:dyDescent="0.25">
      <c r="B1843" s="28" t="str">
        <f t="shared" si="61"/>
        <v/>
      </c>
      <c r="C1843" s="28">
        <f t="shared" si="62"/>
        <v>184</v>
      </c>
    </row>
    <row r="1844" spans="2:3" x14ac:dyDescent="0.25">
      <c r="B1844" s="28" t="str">
        <f t="shared" si="61"/>
        <v/>
      </c>
      <c r="C1844" s="28">
        <f t="shared" si="62"/>
        <v>184</v>
      </c>
    </row>
    <row r="1845" spans="2:3" x14ac:dyDescent="0.25">
      <c r="B1845" s="28" t="str">
        <f t="shared" si="61"/>
        <v/>
      </c>
      <c r="C1845" s="28">
        <f t="shared" si="62"/>
        <v>184</v>
      </c>
    </row>
    <row r="1846" spans="2:3" x14ac:dyDescent="0.25">
      <c r="B1846" s="28" t="str">
        <f t="shared" si="61"/>
        <v/>
      </c>
      <c r="C1846" s="28">
        <f t="shared" si="62"/>
        <v>184</v>
      </c>
    </row>
    <row r="1847" spans="2:3" x14ac:dyDescent="0.25">
      <c r="B1847" s="28" t="str">
        <f t="shared" si="61"/>
        <v/>
      </c>
      <c r="C1847" s="28">
        <f t="shared" si="62"/>
        <v>185</v>
      </c>
    </row>
    <row r="1848" spans="2:3" x14ac:dyDescent="0.25">
      <c r="B1848" s="28" t="str">
        <f t="shared" si="61"/>
        <v/>
      </c>
      <c r="C1848" s="28">
        <f t="shared" si="62"/>
        <v>185</v>
      </c>
    </row>
    <row r="1849" spans="2:3" x14ac:dyDescent="0.25">
      <c r="B1849" s="28" t="str">
        <f t="shared" si="61"/>
        <v/>
      </c>
      <c r="C1849" s="28">
        <f t="shared" si="62"/>
        <v>185</v>
      </c>
    </row>
    <row r="1850" spans="2:3" x14ac:dyDescent="0.25">
      <c r="B1850" s="28" t="str">
        <f t="shared" si="61"/>
        <v/>
      </c>
      <c r="C1850" s="28">
        <f t="shared" si="62"/>
        <v>185</v>
      </c>
    </row>
    <row r="1851" spans="2:3" x14ac:dyDescent="0.25">
      <c r="B1851" s="28" t="str">
        <f t="shared" si="61"/>
        <v/>
      </c>
      <c r="C1851" s="28">
        <f t="shared" si="62"/>
        <v>185</v>
      </c>
    </row>
    <row r="1852" spans="2:3" x14ac:dyDescent="0.25">
      <c r="B1852" s="28" t="str">
        <f t="shared" si="61"/>
        <v/>
      </c>
      <c r="C1852" s="28">
        <f t="shared" si="62"/>
        <v>185</v>
      </c>
    </row>
    <row r="1853" spans="2:3" x14ac:dyDescent="0.25">
      <c r="B1853" s="28" t="str">
        <f t="shared" si="61"/>
        <v/>
      </c>
      <c r="C1853" s="28">
        <f t="shared" si="62"/>
        <v>185</v>
      </c>
    </row>
    <row r="1854" spans="2:3" x14ac:dyDescent="0.25">
      <c r="B1854" s="28" t="str">
        <f t="shared" si="61"/>
        <v/>
      </c>
      <c r="C1854" s="28">
        <f t="shared" si="62"/>
        <v>185</v>
      </c>
    </row>
    <row r="1855" spans="2:3" x14ac:dyDescent="0.25">
      <c r="B1855" s="28" t="str">
        <f t="shared" si="61"/>
        <v/>
      </c>
      <c r="C1855" s="28">
        <f t="shared" si="62"/>
        <v>185</v>
      </c>
    </row>
    <row r="1856" spans="2:3" x14ac:dyDescent="0.25">
      <c r="B1856" s="28" t="str">
        <f t="shared" si="61"/>
        <v/>
      </c>
      <c r="C1856" s="28">
        <f t="shared" si="62"/>
        <v>185</v>
      </c>
    </row>
    <row r="1857" spans="2:3" x14ac:dyDescent="0.25">
      <c r="B1857" s="28" t="str">
        <f t="shared" si="61"/>
        <v/>
      </c>
      <c r="C1857" s="28">
        <f t="shared" si="62"/>
        <v>186</v>
      </c>
    </row>
    <row r="1858" spans="2:3" x14ac:dyDescent="0.25">
      <c r="B1858" s="28" t="str">
        <f t="shared" si="61"/>
        <v/>
      </c>
      <c r="C1858" s="28">
        <f t="shared" si="62"/>
        <v>186</v>
      </c>
    </row>
    <row r="1859" spans="2:3" x14ac:dyDescent="0.25">
      <c r="B1859" s="28" t="str">
        <f t="shared" si="61"/>
        <v/>
      </c>
      <c r="C1859" s="28">
        <f t="shared" si="62"/>
        <v>186</v>
      </c>
    </row>
    <row r="1860" spans="2:3" x14ac:dyDescent="0.25">
      <c r="B1860" s="28" t="str">
        <f t="shared" si="61"/>
        <v/>
      </c>
      <c r="C1860" s="28">
        <f t="shared" si="62"/>
        <v>186</v>
      </c>
    </row>
    <row r="1861" spans="2:3" x14ac:dyDescent="0.25">
      <c r="B1861" s="28" t="str">
        <f t="shared" si="61"/>
        <v/>
      </c>
      <c r="C1861" s="28">
        <f t="shared" si="62"/>
        <v>186</v>
      </c>
    </row>
    <row r="1862" spans="2:3" x14ac:dyDescent="0.25">
      <c r="B1862" s="28" t="str">
        <f t="shared" si="61"/>
        <v/>
      </c>
      <c r="C1862" s="28">
        <f t="shared" si="62"/>
        <v>186</v>
      </c>
    </row>
    <row r="1863" spans="2:3" x14ac:dyDescent="0.25">
      <c r="B1863" s="28" t="str">
        <f t="shared" si="61"/>
        <v/>
      </c>
      <c r="C1863" s="28">
        <f t="shared" si="62"/>
        <v>186</v>
      </c>
    </row>
    <row r="1864" spans="2:3" x14ac:dyDescent="0.25">
      <c r="B1864" s="28" t="str">
        <f t="shared" ref="B1864:B1927" si="63">IF(C1864&lt; $D$4+1,MOD(((ROW(B1864)-ROW(B$7))),$C$5)+1,"")</f>
        <v/>
      </c>
      <c r="C1864" s="28">
        <f t="shared" si="62"/>
        <v>186</v>
      </c>
    </row>
    <row r="1865" spans="2:3" x14ac:dyDescent="0.25">
      <c r="B1865" s="28" t="str">
        <f t="shared" si="63"/>
        <v/>
      </c>
      <c r="C1865" s="28">
        <f t="shared" si="62"/>
        <v>186</v>
      </c>
    </row>
    <row r="1866" spans="2:3" x14ac:dyDescent="0.25">
      <c r="B1866" s="28" t="str">
        <f t="shared" si="63"/>
        <v/>
      </c>
      <c r="C1866" s="28">
        <f t="shared" si="62"/>
        <v>186</v>
      </c>
    </row>
    <row r="1867" spans="2:3" x14ac:dyDescent="0.25">
      <c r="B1867" s="28" t="str">
        <f t="shared" si="63"/>
        <v/>
      </c>
      <c r="C1867" s="28">
        <f t="shared" si="62"/>
        <v>187</v>
      </c>
    </row>
    <row r="1868" spans="2:3" x14ac:dyDescent="0.25">
      <c r="B1868" s="28" t="str">
        <f t="shared" si="63"/>
        <v/>
      </c>
      <c r="C1868" s="28">
        <f t="shared" si="62"/>
        <v>187</v>
      </c>
    </row>
    <row r="1869" spans="2:3" x14ac:dyDescent="0.25">
      <c r="B1869" s="28" t="str">
        <f t="shared" si="63"/>
        <v/>
      </c>
      <c r="C1869" s="28">
        <f t="shared" si="62"/>
        <v>187</v>
      </c>
    </row>
    <row r="1870" spans="2:3" x14ac:dyDescent="0.25">
      <c r="B1870" s="28" t="str">
        <f t="shared" si="63"/>
        <v/>
      </c>
      <c r="C1870" s="28">
        <f t="shared" si="62"/>
        <v>187</v>
      </c>
    </row>
    <row r="1871" spans="2:3" x14ac:dyDescent="0.25">
      <c r="B1871" s="28" t="str">
        <f t="shared" si="63"/>
        <v/>
      </c>
      <c r="C1871" s="28">
        <f t="shared" si="62"/>
        <v>187</v>
      </c>
    </row>
    <row r="1872" spans="2:3" x14ac:dyDescent="0.25">
      <c r="B1872" s="28" t="str">
        <f t="shared" si="63"/>
        <v/>
      </c>
      <c r="C1872" s="28">
        <f t="shared" si="62"/>
        <v>187</v>
      </c>
    </row>
    <row r="1873" spans="2:3" x14ac:dyDescent="0.25">
      <c r="B1873" s="28" t="str">
        <f t="shared" si="63"/>
        <v/>
      </c>
      <c r="C1873" s="28">
        <f t="shared" si="62"/>
        <v>187</v>
      </c>
    </row>
    <row r="1874" spans="2:3" x14ac:dyDescent="0.25">
      <c r="B1874" s="28" t="str">
        <f t="shared" si="63"/>
        <v/>
      </c>
      <c r="C1874" s="28">
        <f t="shared" si="62"/>
        <v>187</v>
      </c>
    </row>
    <row r="1875" spans="2:3" x14ac:dyDescent="0.25">
      <c r="B1875" s="28" t="str">
        <f t="shared" si="63"/>
        <v/>
      </c>
      <c r="C1875" s="28">
        <f t="shared" si="62"/>
        <v>187</v>
      </c>
    </row>
    <row r="1876" spans="2:3" x14ac:dyDescent="0.25">
      <c r="B1876" s="28" t="str">
        <f t="shared" si="63"/>
        <v/>
      </c>
      <c r="C1876" s="28">
        <f t="shared" si="62"/>
        <v>187</v>
      </c>
    </row>
    <row r="1877" spans="2:3" x14ac:dyDescent="0.25">
      <c r="B1877" s="28" t="str">
        <f t="shared" si="63"/>
        <v/>
      </c>
      <c r="C1877" s="28">
        <f t="shared" si="62"/>
        <v>188</v>
      </c>
    </row>
    <row r="1878" spans="2:3" x14ac:dyDescent="0.25">
      <c r="B1878" s="28" t="str">
        <f t="shared" si="63"/>
        <v/>
      </c>
      <c r="C1878" s="28">
        <f t="shared" si="62"/>
        <v>188</v>
      </c>
    </row>
    <row r="1879" spans="2:3" x14ac:dyDescent="0.25">
      <c r="B1879" s="28" t="str">
        <f t="shared" si="63"/>
        <v/>
      </c>
      <c r="C1879" s="28">
        <f t="shared" si="62"/>
        <v>188</v>
      </c>
    </row>
    <row r="1880" spans="2:3" x14ac:dyDescent="0.25">
      <c r="B1880" s="28" t="str">
        <f t="shared" si="63"/>
        <v/>
      </c>
      <c r="C1880" s="28">
        <f t="shared" si="62"/>
        <v>188</v>
      </c>
    </row>
    <row r="1881" spans="2:3" x14ac:dyDescent="0.25">
      <c r="B1881" s="28" t="str">
        <f t="shared" si="63"/>
        <v/>
      </c>
      <c r="C1881" s="28">
        <f t="shared" si="62"/>
        <v>188</v>
      </c>
    </row>
    <row r="1882" spans="2:3" x14ac:dyDescent="0.25">
      <c r="B1882" s="28" t="str">
        <f t="shared" si="63"/>
        <v/>
      </c>
      <c r="C1882" s="28">
        <f t="shared" si="62"/>
        <v>188</v>
      </c>
    </row>
    <row r="1883" spans="2:3" x14ac:dyDescent="0.25">
      <c r="B1883" s="28" t="str">
        <f t="shared" si="63"/>
        <v/>
      </c>
      <c r="C1883" s="28">
        <f t="shared" si="62"/>
        <v>188</v>
      </c>
    </row>
    <row r="1884" spans="2:3" x14ac:dyDescent="0.25">
      <c r="B1884" s="28" t="str">
        <f t="shared" si="63"/>
        <v/>
      </c>
      <c r="C1884" s="28">
        <f t="shared" si="62"/>
        <v>188</v>
      </c>
    </row>
    <row r="1885" spans="2:3" x14ac:dyDescent="0.25">
      <c r="B1885" s="28" t="str">
        <f t="shared" si="63"/>
        <v/>
      </c>
      <c r="C1885" s="28">
        <f t="shared" si="62"/>
        <v>188</v>
      </c>
    </row>
    <row r="1886" spans="2:3" x14ac:dyDescent="0.25">
      <c r="B1886" s="28" t="str">
        <f t="shared" si="63"/>
        <v/>
      </c>
      <c r="C1886" s="28">
        <f t="shared" si="62"/>
        <v>188</v>
      </c>
    </row>
    <row r="1887" spans="2:3" x14ac:dyDescent="0.25">
      <c r="B1887" s="28" t="str">
        <f t="shared" si="63"/>
        <v/>
      </c>
      <c r="C1887" s="28">
        <f t="shared" si="62"/>
        <v>189</v>
      </c>
    </row>
    <row r="1888" spans="2:3" x14ac:dyDescent="0.25">
      <c r="B1888" s="28" t="str">
        <f t="shared" si="63"/>
        <v/>
      </c>
      <c r="C1888" s="28">
        <f t="shared" si="62"/>
        <v>189</v>
      </c>
    </row>
    <row r="1889" spans="2:3" x14ac:dyDescent="0.25">
      <c r="B1889" s="28" t="str">
        <f t="shared" si="63"/>
        <v/>
      </c>
      <c r="C1889" s="28">
        <f t="shared" ref="C1889:C1952" si="64">ROUNDDOWN(((ROW(C1889)-ROW(C$7))/C$5)+1,0)</f>
        <v>189</v>
      </c>
    </row>
    <row r="1890" spans="2:3" x14ac:dyDescent="0.25">
      <c r="B1890" s="28" t="str">
        <f t="shared" si="63"/>
        <v/>
      </c>
      <c r="C1890" s="28">
        <f t="shared" si="64"/>
        <v>189</v>
      </c>
    </row>
    <row r="1891" spans="2:3" x14ac:dyDescent="0.25">
      <c r="B1891" s="28" t="str">
        <f t="shared" si="63"/>
        <v/>
      </c>
      <c r="C1891" s="28">
        <f t="shared" si="64"/>
        <v>189</v>
      </c>
    </row>
    <row r="1892" spans="2:3" x14ac:dyDescent="0.25">
      <c r="B1892" s="28" t="str">
        <f t="shared" si="63"/>
        <v/>
      </c>
      <c r="C1892" s="28">
        <f t="shared" si="64"/>
        <v>189</v>
      </c>
    </row>
    <row r="1893" spans="2:3" x14ac:dyDescent="0.25">
      <c r="B1893" s="28" t="str">
        <f t="shared" si="63"/>
        <v/>
      </c>
      <c r="C1893" s="28">
        <f t="shared" si="64"/>
        <v>189</v>
      </c>
    </row>
    <row r="1894" spans="2:3" x14ac:dyDescent="0.25">
      <c r="B1894" s="28" t="str">
        <f t="shared" si="63"/>
        <v/>
      </c>
      <c r="C1894" s="28">
        <f t="shared" si="64"/>
        <v>189</v>
      </c>
    </row>
    <row r="1895" spans="2:3" x14ac:dyDescent="0.25">
      <c r="B1895" s="28" t="str">
        <f t="shared" si="63"/>
        <v/>
      </c>
      <c r="C1895" s="28">
        <f t="shared" si="64"/>
        <v>189</v>
      </c>
    </row>
    <row r="1896" spans="2:3" x14ac:dyDescent="0.25">
      <c r="B1896" s="28" t="str">
        <f t="shared" si="63"/>
        <v/>
      </c>
      <c r="C1896" s="28">
        <f t="shared" si="64"/>
        <v>189</v>
      </c>
    </row>
    <row r="1897" spans="2:3" x14ac:dyDescent="0.25">
      <c r="B1897" s="28" t="str">
        <f t="shared" si="63"/>
        <v/>
      </c>
      <c r="C1897" s="28">
        <f t="shared" si="64"/>
        <v>190</v>
      </c>
    </row>
    <row r="1898" spans="2:3" x14ac:dyDescent="0.25">
      <c r="B1898" s="28" t="str">
        <f t="shared" si="63"/>
        <v/>
      </c>
      <c r="C1898" s="28">
        <f t="shared" si="64"/>
        <v>190</v>
      </c>
    </row>
    <row r="1899" spans="2:3" x14ac:dyDescent="0.25">
      <c r="B1899" s="28" t="str">
        <f t="shared" si="63"/>
        <v/>
      </c>
      <c r="C1899" s="28">
        <f t="shared" si="64"/>
        <v>190</v>
      </c>
    </row>
    <row r="1900" spans="2:3" x14ac:dyDescent="0.25">
      <c r="B1900" s="28" t="str">
        <f t="shared" si="63"/>
        <v/>
      </c>
      <c r="C1900" s="28">
        <f t="shared" si="64"/>
        <v>190</v>
      </c>
    </row>
    <row r="1901" spans="2:3" x14ac:dyDescent="0.25">
      <c r="B1901" s="28" t="str">
        <f t="shared" si="63"/>
        <v/>
      </c>
      <c r="C1901" s="28">
        <f t="shared" si="64"/>
        <v>190</v>
      </c>
    </row>
    <row r="1902" spans="2:3" x14ac:dyDescent="0.25">
      <c r="B1902" s="28" t="str">
        <f t="shared" si="63"/>
        <v/>
      </c>
      <c r="C1902" s="28">
        <f t="shared" si="64"/>
        <v>190</v>
      </c>
    </row>
    <row r="1903" spans="2:3" x14ac:dyDescent="0.25">
      <c r="B1903" s="28" t="str">
        <f t="shared" si="63"/>
        <v/>
      </c>
      <c r="C1903" s="28">
        <f t="shared" si="64"/>
        <v>190</v>
      </c>
    </row>
    <row r="1904" spans="2:3" x14ac:dyDescent="0.25">
      <c r="B1904" s="28" t="str">
        <f t="shared" si="63"/>
        <v/>
      </c>
      <c r="C1904" s="28">
        <f t="shared" si="64"/>
        <v>190</v>
      </c>
    </row>
    <row r="1905" spans="2:3" x14ac:dyDescent="0.25">
      <c r="B1905" s="28" t="str">
        <f t="shared" si="63"/>
        <v/>
      </c>
      <c r="C1905" s="28">
        <f t="shared" si="64"/>
        <v>190</v>
      </c>
    </row>
    <row r="1906" spans="2:3" x14ac:dyDescent="0.25">
      <c r="B1906" s="28" t="str">
        <f t="shared" si="63"/>
        <v/>
      </c>
      <c r="C1906" s="28">
        <f t="shared" si="64"/>
        <v>190</v>
      </c>
    </row>
    <row r="1907" spans="2:3" x14ac:dyDescent="0.25">
      <c r="B1907" s="28" t="str">
        <f t="shared" si="63"/>
        <v/>
      </c>
      <c r="C1907" s="28">
        <f t="shared" si="64"/>
        <v>191</v>
      </c>
    </row>
    <row r="1908" spans="2:3" x14ac:dyDescent="0.25">
      <c r="B1908" s="28" t="str">
        <f t="shared" si="63"/>
        <v/>
      </c>
      <c r="C1908" s="28">
        <f t="shared" si="64"/>
        <v>191</v>
      </c>
    </row>
    <row r="1909" spans="2:3" x14ac:dyDescent="0.25">
      <c r="B1909" s="28" t="str">
        <f t="shared" si="63"/>
        <v/>
      </c>
      <c r="C1909" s="28">
        <f t="shared" si="64"/>
        <v>191</v>
      </c>
    </row>
    <row r="1910" spans="2:3" x14ac:dyDescent="0.25">
      <c r="B1910" s="28" t="str">
        <f t="shared" si="63"/>
        <v/>
      </c>
      <c r="C1910" s="28">
        <f t="shared" si="64"/>
        <v>191</v>
      </c>
    </row>
    <row r="1911" spans="2:3" x14ac:dyDescent="0.25">
      <c r="B1911" s="28" t="str">
        <f t="shared" si="63"/>
        <v/>
      </c>
      <c r="C1911" s="28">
        <f t="shared" si="64"/>
        <v>191</v>
      </c>
    </row>
    <row r="1912" spans="2:3" x14ac:dyDescent="0.25">
      <c r="B1912" s="28" t="str">
        <f t="shared" si="63"/>
        <v/>
      </c>
      <c r="C1912" s="28">
        <f t="shared" si="64"/>
        <v>191</v>
      </c>
    </row>
    <row r="1913" spans="2:3" x14ac:dyDescent="0.25">
      <c r="B1913" s="28" t="str">
        <f t="shared" si="63"/>
        <v/>
      </c>
      <c r="C1913" s="28">
        <f t="shared" si="64"/>
        <v>191</v>
      </c>
    </row>
    <row r="1914" spans="2:3" x14ac:dyDescent="0.25">
      <c r="B1914" s="28" t="str">
        <f t="shared" si="63"/>
        <v/>
      </c>
      <c r="C1914" s="28">
        <f t="shared" si="64"/>
        <v>191</v>
      </c>
    </row>
    <row r="1915" spans="2:3" x14ac:dyDescent="0.25">
      <c r="B1915" s="28" t="str">
        <f t="shared" si="63"/>
        <v/>
      </c>
      <c r="C1915" s="28">
        <f t="shared" si="64"/>
        <v>191</v>
      </c>
    </row>
    <row r="1916" spans="2:3" x14ac:dyDescent="0.25">
      <c r="B1916" s="28" t="str">
        <f t="shared" si="63"/>
        <v/>
      </c>
      <c r="C1916" s="28">
        <f t="shared" si="64"/>
        <v>191</v>
      </c>
    </row>
    <row r="1917" spans="2:3" x14ac:dyDescent="0.25">
      <c r="B1917" s="28" t="str">
        <f t="shared" si="63"/>
        <v/>
      </c>
      <c r="C1917" s="28">
        <f t="shared" si="64"/>
        <v>192</v>
      </c>
    </row>
    <row r="1918" spans="2:3" x14ac:dyDescent="0.25">
      <c r="B1918" s="28" t="str">
        <f t="shared" si="63"/>
        <v/>
      </c>
      <c r="C1918" s="28">
        <f t="shared" si="64"/>
        <v>192</v>
      </c>
    </row>
    <row r="1919" spans="2:3" x14ac:dyDescent="0.25">
      <c r="B1919" s="28" t="str">
        <f t="shared" si="63"/>
        <v/>
      </c>
      <c r="C1919" s="28">
        <f t="shared" si="64"/>
        <v>192</v>
      </c>
    </row>
    <row r="1920" spans="2:3" x14ac:dyDescent="0.25">
      <c r="B1920" s="28" t="str">
        <f t="shared" si="63"/>
        <v/>
      </c>
      <c r="C1920" s="28">
        <f t="shared" si="64"/>
        <v>192</v>
      </c>
    </row>
    <row r="1921" spans="2:3" x14ac:dyDescent="0.25">
      <c r="B1921" s="28" t="str">
        <f t="shared" si="63"/>
        <v/>
      </c>
      <c r="C1921" s="28">
        <f t="shared" si="64"/>
        <v>192</v>
      </c>
    </row>
    <row r="1922" spans="2:3" x14ac:dyDescent="0.25">
      <c r="B1922" s="28" t="str">
        <f t="shared" si="63"/>
        <v/>
      </c>
      <c r="C1922" s="28">
        <f t="shared" si="64"/>
        <v>192</v>
      </c>
    </row>
    <row r="1923" spans="2:3" x14ac:dyDescent="0.25">
      <c r="B1923" s="28" t="str">
        <f t="shared" si="63"/>
        <v/>
      </c>
      <c r="C1923" s="28">
        <f t="shared" si="64"/>
        <v>192</v>
      </c>
    </row>
    <row r="1924" spans="2:3" x14ac:dyDescent="0.25">
      <c r="B1924" s="28" t="str">
        <f t="shared" si="63"/>
        <v/>
      </c>
      <c r="C1924" s="28">
        <f t="shared" si="64"/>
        <v>192</v>
      </c>
    </row>
    <row r="1925" spans="2:3" x14ac:dyDescent="0.25">
      <c r="B1925" s="28" t="str">
        <f t="shared" si="63"/>
        <v/>
      </c>
      <c r="C1925" s="28">
        <f t="shared" si="64"/>
        <v>192</v>
      </c>
    </row>
    <row r="1926" spans="2:3" x14ac:dyDescent="0.25">
      <c r="B1926" s="28" t="str">
        <f t="shared" si="63"/>
        <v/>
      </c>
      <c r="C1926" s="28">
        <f t="shared" si="64"/>
        <v>192</v>
      </c>
    </row>
    <row r="1927" spans="2:3" x14ac:dyDescent="0.25">
      <c r="B1927" s="28" t="str">
        <f t="shared" si="63"/>
        <v/>
      </c>
      <c r="C1927" s="28">
        <f t="shared" si="64"/>
        <v>193</v>
      </c>
    </row>
    <row r="1928" spans="2:3" x14ac:dyDescent="0.25">
      <c r="B1928" s="28" t="str">
        <f t="shared" ref="B1928:B1991" si="65">IF(C1928&lt; $D$4+1,MOD(((ROW(B1928)-ROW(B$7))),$C$5)+1,"")</f>
        <v/>
      </c>
      <c r="C1928" s="28">
        <f t="shared" si="64"/>
        <v>193</v>
      </c>
    </row>
    <row r="1929" spans="2:3" x14ac:dyDescent="0.25">
      <c r="B1929" s="28" t="str">
        <f t="shared" si="65"/>
        <v/>
      </c>
      <c r="C1929" s="28">
        <f t="shared" si="64"/>
        <v>193</v>
      </c>
    </row>
    <row r="1930" spans="2:3" x14ac:dyDescent="0.25">
      <c r="B1930" s="28" t="str">
        <f t="shared" si="65"/>
        <v/>
      </c>
      <c r="C1930" s="28">
        <f t="shared" si="64"/>
        <v>193</v>
      </c>
    </row>
    <row r="1931" spans="2:3" x14ac:dyDescent="0.25">
      <c r="B1931" s="28" t="str">
        <f t="shared" si="65"/>
        <v/>
      </c>
      <c r="C1931" s="28">
        <f t="shared" si="64"/>
        <v>193</v>
      </c>
    </row>
    <row r="1932" spans="2:3" x14ac:dyDescent="0.25">
      <c r="B1932" s="28" t="str">
        <f t="shared" si="65"/>
        <v/>
      </c>
      <c r="C1932" s="28">
        <f t="shared" si="64"/>
        <v>193</v>
      </c>
    </row>
    <row r="1933" spans="2:3" x14ac:dyDescent="0.25">
      <c r="B1933" s="28" t="str">
        <f t="shared" si="65"/>
        <v/>
      </c>
      <c r="C1933" s="28">
        <f t="shared" si="64"/>
        <v>193</v>
      </c>
    </row>
    <row r="1934" spans="2:3" x14ac:dyDescent="0.25">
      <c r="B1934" s="28" t="str">
        <f t="shared" si="65"/>
        <v/>
      </c>
      <c r="C1934" s="28">
        <f t="shared" si="64"/>
        <v>193</v>
      </c>
    </row>
    <row r="1935" spans="2:3" x14ac:dyDescent="0.25">
      <c r="B1935" s="28" t="str">
        <f t="shared" si="65"/>
        <v/>
      </c>
      <c r="C1935" s="28">
        <f t="shared" si="64"/>
        <v>193</v>
      </c>
    </row>
    <row r="1936" spans="2:3" x14ac:dyDescent="0.25">
      <c r="B1936" s="28" t="str">
        <f t="shared" si="65"/>
        <v/>
      </c>
      <c r="C1936" s="28">
        <f t="shared" si="64"/>
        <v>193</v>
      </c>
    </row>
    <row r="1937" spans="2:3" x14ac:dyDescent="0.25">
      <c r="B1937" s="28" t="str">
        <f t="shared" si="65"/>
        <v/>
      </c>
      <c r="C1937" s="28">
        <f t="shared" si="64"/>
        <v>194</v>
      </c>
    </row>
    <row r="1938" spans="2:3" x14ac:dyDescent="0.25">
      <c r="B1938" s="28" t="str">
        <f t="shared" si="65"/>
        <v/>
      </c>
      <c r="C1938" s="28">
        <f t="shared" si="64"/>
        <v>194</v>
      </c>
    </row>
    <row r="1939" spans="2:3" x14ac:dyDescent="0.25">
      <c r="B1939" s="28" t="str">
        <f t="shared" si="65"/>
        <v/>
      </c>
      <c r="C1939" s="28">
        <f t="shared" si="64"/>
        <v>194</v>
      </c>
    </row>
    <row r="1940" spans="2:3" x14ac:dyDescent="0.25">
      <c r="B1940" s="28" t="str">
        <f t="shared" si="65"/>
        <v/>
      </c>
      <c r="C1940" s="28">
        <f t="shared" si="64"/>
        <v>194</v>
      </c>
    </row>
    <row r="1941" spans="2:3" x14ac:dyDescent="0.25">
      <c r="B1941" s="28" t="str">
        <f t="shared" si="65"/>
        <v/>
      </c>
      <c r="C1941" s="28">
        <f t="shared" si="64"/>
        <v>194</v>
      </c>
    </row>
    <row r="1942" spans="2:3" x14ac:dyDescent="0.25">
      <c r="B1942" s="28" t="str">
        <f t="shared" si="65"/>
        <v/>
      </c>
      <c r="C1942" s="28">
        <f t="shared" si="64"/>
        <v>194</v>
      </c>
    </row>
    <row r="1943" spans="2:3" x14ac:dyDescent="0.25">
      <c r="B1943" s="28" t="str">
        <f t="shared" si="65"/>
        <v/>
      </c>
      <c r="C1943" s="28">
        <f t="shared" si="64"/>
        <v>194</v>
      </c>
    </row>
    <row r="1944" spans="2:3" x14ac:dyDescent="0.25">
      <c r="B1944" s="28" t="str">
        <f t="shared" si="65"/>
        <v/>
      </c>
      <c r="C1944" s="28">
        <f t="shared" si="64"/>
        <v>194</v>
      </c>
    </row>
    <row r="1945" spans="2:3" x14ac:dyDescent="0.25">
      <c r="B1945" s="28" t="str">
        <f t="shared" si="65"/>
        <v/>
      </c>
      <c r="C1945" s="28">
        <f t="shared" si="64"/>
        <v>194</v>
      </c>
    </row>
    <row r="1946" spans="2:3" x14ac:dyDescent="0.25">
      <c r="B1946" s="28" t="str">
        <f t="shared" si="65"/>
        <v/>
      </c>
      <c r="C1946" s="28">
        <f t="shared" si="64"/>
        <v>194</v>
      </c>
    </row>
    <row r="1947" spans="2:3" x14ac:dyDescent="0.25">
      <c r="B1947" s="28" t="str">
        <f t="shared" si="65"/>
        <v/>
      </c>
      <c r="C1947" s="28">
        <f t="shared" si="64"/>
        <v>195</v>
      </c>
    </row>
    <row r="1948" spans="2:3" x14ac:dyDescent="0.25">
      <c r="B1948" s="28" t="str">
        <f t="shared" si="65"/>
        <v/>
      </c>
      <c r="C1948" s="28">
        <f t="shared" si="64"/>
        <v>195</v>
      </c>
    </row>
    <row r="1949" spans="2:3" x14ac:dyDescent="0.25">
      <c r="B1949" s="28" t="str">
        <f t="shared" si="65"/>
        <v/>
      </c>
      <c r="C1949" s="28">
        <f t="shared" si="64"/>
        <v>195</v>
      </c>
    </row>
    <row r="1950" spans="2:3" x14ac:dyDescent="0.25">
      <c r="B1950" s="28" t="str">
        <f t="shared" si="65"/>
        <v/>
      </c>
      <c r="C1950" s="28">
        <f t="shared" si="64"/>
        <v>195</v>
      </c>
    </row>
    <row r="1951" spans="2:3" x14ac:dyDescent="0.25">
      <c r="B1951" s="28" t="str">
        <f t="shared" si="65"/>
        <v/>
      </c>
      <c r="C1951" s="28">
        <f t="shared" si="64"/>
        <v>195</v>
      </c>
    </row>
    <row r="1952" spans="2:3" x14ac:dyDescent="0.25">
      <c r="B1952" s="28" t="str">
        <f t="shared" si="65"/>
        <v/>
      </c>
      <c r="C1952" s="28">
        <f t="shared" si="64"/>
        <v>195</v>
      </c>
    </row>
    <row r="1953" spans="2:3" x14ac:dyDescent="0.25">
      <c r="B1953" s="28" t="str">
        <f t="shared" si="65"/>
        <v/>
      </c>
      <c r="C1953" s="28">
        <f t="shared" ref="C1953:C2016" si="66">ROUNDDOWN(((ROW(C1953)-ROW(C$7))/C$5)+1,0)</f>
        <v>195</v>
      </c>
    </row>
    <row r="1954" spans="2:3" x14ac:dyDescent="0.25">
      <c r="B1954" s="28" t="str">
        <f t="shared" si="65"/>
        <v/>
      </c>
      <c r="C1954" s="28">
        <f t="shared" si="66"/>
        <v>195</v>
      </c>
    </row>
    <row r="1955" spans="2:3" x14ac:dyDescent="0.25">
      <c r="B1955" s="28" t="str">
        <f t="shared" si="65"/>
        <v/>
      </c>
      <c r="C1955" s="28">
        <f t="shared" si="66"/>
        <v>195</v>
      </c>
    </row>
    <row r="1956" spans="2:3" x14ac:dyDescent="0.25">
      <c r="B1956" s="28" t="str">
        <f t="shared" si="65"/>
        <v/>
      </c>
      <c r="C1956" s="28">
        <f t="shared" si="66"/>
        <v>195</v>
      </c>
    </row>
    <row r="1957" spans="2:3" x14ac:dyDescent="0.25">
      <c r="B1957" s="28" t="str">
        <f t="shared" si="65"/>
        <v/>
      </c>
      <c r="C1957" s="28">
        <f t="shared" si="66"/>
        <v>196</v>
      </c>
    </row>
    <row r="1958" spans="2:3" x14ac:dyDescent="0.25">
      <c r="B1958" s="28" t="str">
        <f t="shared" si="65"/>
        <v/>
      </c>
      <c r="C1958" s="28">
        <f t="shared" si="66"/>
        <v>196</v>
      </c>
    </row>
    <row r="1959" spans="2:3" x14ac:dyDescent="0.25">
      <c r="B1959" s="28" t="str">
        <f t="shared" si="65"/>
        <v/>
      </c>
      <c r="C1959" s="28">
        <f t="shared" si="66"/>
        <v>196</v>
      </c>
    </row>
    <row r="1960" spans="2:3" x14ac:dyDescent="0.25">
      <c r="B1960" s="28" t="str">
        <f t="shared" si="65"/>
        <v/>
      </c>
      <c r="C1960" s="28">
        <f t="shared" si="66"/>
        <v>196</v>
      </c>
    </row>
    <row r="1961" spans="2:3" x14ac:dyDescent="0.25">
      <c r="B1961" s="28" t="str">
        <f t="shared" si="65"/>
        <v/>
      </c>
      <c r="C1961" s="28">
        <f t="shared" si="66"/>
        <v>196</v>
      </c>
    </row>
    <row r="1962" spans="2:3" x14ac:dyDescent="0.25">
      <c r="B1962" s="28" t="str">
        <f t="shared" si="65"/>
        <v/>
      </c>
      <c r="C1962" s="28">
        <f t="shared" si="66"/>
        <v>196</v>
      </c>
    </row>
    <row r="1963" spans="2:3" x14ac:dyDescent="0.25">
      <c r="B1963" s="28" t="str">
        <f t="shared" si="65"/>
        <v/>
      </c>
      <c r="C1963" s="28">
        <f t="shared" si="66"/>
        <v>196</v>
      </c>
    </row>
    <row r="1964" spans="2:3" x14ac:dyDescent="0.25">
      <c r="B1964" s="28" t="str">
        <f t="shared" si="65"/>
        <v/>
      </c>
      <c r="C1964" s="28">
        <f t="shared" si="66"/>
        <v>196</v>
      </c>
    </row>
    <row r="1965" spans="2:3" x14ac:dyDescent="0.25">
      <c r="B1965" s="28" t="str">
        <f t="shared" si="65"/>
        <v/>
      </c>
      <c r="C1965" s="28">
        <f t="shared" si="66"/>
        <v>196</v>
      </c>
    </row>
    <row r="1966" spans="2:3" x14ac:dyDescent="0.25">
      <c r="B1966" s="28" t="str">
        <f t="shared" si="65"/>
        <v/>
      </c>
      <c r="C1966" s="28">
        <f t="shared" si="66"/>
        <v>196</v>
      </c>
    </row>
    <row r="1967" spans="2:3" x14ac:dyDescent="0.25">
      <c r="B1967" s="28" t="str">
        <f t="shared" si="65"/>
        <v/>
      </c>
      <c r="C1967" s="28">
        <f t="shared" si="66"/>
        <v>197</v>
      </c>
    </row>
    <row r="1968" spans="2:3" x14ac:dyDescent="0.25">
      <c r="B1968" s="28" t="str">
        <f t="shared" si="65"/>
        <v/>
      </c>
      <c r="C1968" s="28">
        <f t="shared" si="66"/>
        <v>197</v>
      </c>
    </row>
    <row r="1969" spans="2:3" x14ac:dyDescent="0.25">
      <c r="B1969" s="28" t="str">
        <f t="shared" si="65"/>
        <v/>
      </c>
      <c r="C1969" s="28">
        <f t="shared" si="66"/>
        <v>197</v>
      </c>
    </row>
    <row r="1970" spans="2:3" x14ac:dyDescent="0.25">
      <c r="B1970" s="28" t="str">
        <f t="shared" si="65"/>
        <v/>
      </c>
      <c r="C1970" s="28">
        <f t="shared" si="66"/>
        <v>197</v>
      </c>
    </row>
    <row r="1971" spans="2:3" x14ac:dyDescent="0.25">
      <c r="B1971" s="28" t="str">
        <f t="shared" si="65"/>
        <v/>
      </c>
      <c r="C1971" s="28">
        <f t="shared" si="66"/>
        <v>197</v>
      </c>
    </row>
    <row r="1972" spans="2:3" x14ac:dyDescent="0.25">
      <c r="B1972" s="28" t="str">
        <f t="shared" si="65"/>
        <v/>
      </c>
      <c r="C1972" s="28">
        <f t="shared" si="66"/>
        <v>197</v>
      </c>
    </row>
    <row r="1973" spans="2:3" x14ac:dyDescent="0.25">
      <c r="B1973" s="28" t="str">
        <f t="shared" si="65"/>
        <v/>
      </c>
      <c r="C1973" s="28">
        <f t="shared" si="66"/>
        <v>197</v>
      </c>
    </row>
    <row r="1974" spans="2:3" x14ac:dyDescent="0.25">
      <c r="B1974" s="28" t="str">
        <f t="shared" si="65"/>
        <v/>
      </c>
      <c r="C1974" s="28">
        <f t="shared" si="66"/>
        <v>197</v>
      </c>
    </row>
    <row r="1975" spans="2:3" x14ac:dyDescent="0.25">
      <c r="B1975" s="28" t="str">
        <f t="shared" si="65"/>
        <v/>
      </c>
      <c r="C1975" s="28">
        <f t="shared" si="66"/>
        <v>197</v>
      </c>
    </row>
    <row r="1976" spans="2:3" x14ac:dyDescent="0.25">
      <c r="B1976" s="28" t="str">
        <f t="shared" si="65"/>
        <v/>
      </c>
      <c r="C1976" s="28">
        <f t="shared" si="66"/>
        <v>197</v>
      </c>
    </row>
    <row r="1977" spans="2:3" x14ac:dyDescent="0.25">
      <c r="B1977" s="28" t="str">
        <f t="shared" si="65"/>
        <v/>
      </c>
      <c r="C1977" s="28">
        <f t="shared" si="66"/>
        <v>198</v>
      </c>
    </row>
    <row r="1978" spans="2:3" x14ac:dyDescent="0.25">
      <c r="B1978" s="28" t="str">
        <f t="shared" si="65"/>
        <v/>
      </c>
      <c r="C1978" s="28">
        <f t="shared" si="66"/>
        <v>198</v>
      </c>
    </row>
    <row r="1979" spans="2:3" x14ac:dyDescent="0.25">
      <c r="B1979" s="28" t="str">
        <f t="shared" si="65"/>
        <v/>
      </c>
      <c r="C1979" s="28">
        <f t="shared" si="66"/>
        <v>198</v>
      </c>
    </row>
    <row r="1980" spans="2:3" x14ac:dyDescent="0.25">
      <c r="B1980" s="28" t="str">
        <f t="shared" si="65"/>
        <v/>
      </c>
      <c r="C1980" s="28">
        <f t="shared" si="66"/>
        <v>198</v>
      </c>
    </row>
    <row r="1981" spans="2:3" x14ac:dyDescent="0.25">
      <c r="B1981" s="28" t="str">
        <f t="shared" si="65"/>
        <v/>
      </c>
      <c r="C1981" s="28">
        <f t="shared" si="66"/>
        <v>198</v>
      </c>
    </row>
    <row r="1982" spans="2:3" x14ac:dyDescent="0.25">
      <c r="B1982" s="28" t="str">
        <f t="shared" si="65"/>
        <v/>
      </c>
      <c r="C1982" s="28">
        <f t="shared" si="66"/>
        <v>198</v>
      </c>
    </row>
    <row r="1983" spans="2:3" x14ac:dyDescent="0.25">
      <c r="B1983" s="28" t="str">
        <f t="shared" si="65"/>
        <v/>
      </c>
      <c r="C1983" s="28">
        <f t="shared" si="66"/>
        <v>198</v>
      </c>
    </row>
    <row r="1984" spans="2:3" x14ac:dyDescent="0.25">
      <c r="B1984" s="28" t="str">
        <f t="shared" si="65"/>
        <v/>
      </c>
      <c r="C1984" s="28">
        <f t="shared" si="66"/>
        <v>198</v>
      </c>
    </row>
    <row r="1985" spans="2:3" x14ac:dyDescent="0.25">
      <c r="B1985" s="28" t="str">
        <f t="shared" si="65"/>
        <v/>
      </c>
      <c r="C1985" s="28">
        <f t="shared" si="66"/>
        <v>198</v>
      </c>
    </row>
    <row r="1986" spans="2:3" x14ac:dyDescent="0.25">
      <c r="B1986" s="28" t="str">
        <f t="shared" si="65"/>
        <v/>
      </c>
      <c r="C1986" s="28">
        <f t="shared" si="66"/>
        <v>198</v>
      </c>
    </row>
    <row r="1987" spans="2:3" x14ac:dyDescent="0.25">
      <c r="B1987" s="28" t="str">
        <f t="shared" si="65"/>
        <v/>
      </c>
      <c r="C1987" s="28">
        <f t="shared" si="66"/>
        <v>199</v>
      </c>
    </row>
    <row r="1988" spans="2:3" x14ac:dyDescent="0.25">
      <c r="B1988" s="28" t="str">
        <f t="shared" si="65"/>
        <v/>
      </c>
      <c r="C1988" s="28">
        <f t="shared" si="66"/>
        <v>199</v>
      </c>
    </row>
    <row r="1989" spans="2:3" x14ac:dyDescent="0.25">
      <c r="B1989" s="28" t="str">
        <f t="shared" si="65"/>
        <v/>
      </c>
      <c r="C1989" s="28">
        <f t="shared" si="66"/>
        <v>199</v>
      </c>
    </row>
    <row r="1990" spans="2:3" x14ac:dyDescent="0.25">
      <c r="B1990" s="28" t="str">
        <f t="shared" si="65"/>
        <v/>
      </c>
      <c r="C1990" s="28">
        <f t="shared" si="66"/>
        <v>199</v>
      </c>
    </row>
    <row r="1991" spans="2:3" x14ac:dyDescent="0.25">
      <c r="B1991" s="28" t="str">
        <f t="shared" si="65"/>
        <v/>
      </c>
      <c r="C1991" s="28">
        <f t="shared" si="66"/>
        <v>199</v>
      </c>
    </row>
    <row r="1992" spans="2:3" x14ac:dyDescent="0.25">
      <c r="B1992" s="28" t="str">
        <f t="shared" ref="B1992:B2055" si="67">IF(C1992&lt; $D$4+1,MOD(((ROW(B1992)-ROW(B$7))),$C$5)+1,"")</f>
        <v/>
      </c>
      <c r="C1992" s="28">
        <f t="shared" si="66"/>
        <v>199</v>
      </c>
    </row>
    <row r="1993" spans="2:3" x14ac:dyDescent="0.25">
      <c r="B1993" s="28" t="str">
        <f t="shared" si="67"/>
        <v/>
      </c>
      <c r="C1993" s="28">
        <f t="shared" si="66"/>
        <v>199</v>
      </c>
    </row>
    <row r="1994" spans="2:3" x14ac:dyDescent="0.25">
      <c r="B1994" s="28" t="str">
        <f t="shared" si="67"/>
        <v/>
      </c>
      <c r="C1994" s="28">
        <f t="shared" si="66"/>
        <v>199</v>
      </c>
    </row>
    <row r="1995" spans="2:3" x14ac:dyDescent="0.25">
      <c r="B1995" s="28" t="str">
        <f t="shared" si="67"/>
        <v/>
      </c>
      <c r="C1995" s="28">
        <f t="shared" si="66"/>
        <v>199</v>
      </c>
    </row>
    <row r="1996" spans="2:3" x14ac:dyDescent="0.25">
      <c r="B1996" s="28" t="str">
        <f t="shared" si="67"/>
        <v/>
      </c>
      <c r="C1996" s="28">
        <f t="shared" si="66"/>
        <v>199</v>
      </c>
    </row>
    <row r="1997" spans="2:3" x14ac:dyDescent="0.25">
      <c r="B1997" s="28" t="str">
        <f t="shared" si="67"/>
        <v/>
      </c>
      <c r="C1997" s="28">
        <f t="shared" si="66"/>
        <v>200</v>
      </c>
    </row>
    <row r="1998" spans="2:3" x14ac:dyDescent="0.25">
      <c r="B1998" s="28" t="str">
        <f t="shared" si="67"/>
        <v/>
      </c>
      <c r="C1998" s="28">
        <f t="shared" si="66"/>
        <v>200</v>
      </c>
    </row>
    <row r="1999" spans="2:3" x14ac:dyDescent="0.25">
      <c r="B1999" s="28" t="str">
        <f t="shared" si="67"/>
        <v/>
      </c>
      <c r="C1999" s="28">
        <f t="shared" si="66"/>
        <v>200</v>
      </c>
    </row>
    <row r="2000" spans="2:3" x14ac:dyDescent="0.25">
      <c r="B2000" s="28" t="str">
        <f t="shared" si="67"/>
        <v/>
      </c>
      <c r="C2000" s="28">
        <f t="shared" si="66"/>
        <v>200</v>
      </c>
    </row>
    <row r="2001" spans="2:3" x14ac:dyDescent="0.25">
      <c r="B2001" s="28" t="str">
        <f t="shared" si="67"/>
        <v/>
      </c>
      <c r="C2001" s="28">
        <f t="shared" si="66"/>
        <v>200</v>
      </c>
    </row>
    <row r="2002" spans="2:3" x14ac:dyDescent="0.25">
      <c r="B2002" s="28" t="str">
        <f t="shared" si="67"/>
        <v/>
      </c>
      <c r="C2002" s="28">
        <f t="shared" si="66"/>
        <v>200</v>
      </c>
    </row>
    <row r="2003" spans="2:3" x14ac:dyDescent="0.25">
      <c r="B2003" s="28" t="str">
        <f t="shared" si="67"/>
        <v/>
      </c>
      <c r="C2003" s="28">
        <f t="shared" si="66"/>
        <v>200</v>
      </c>
    </row>
    <row r="2004" spans="2:3" x14ac:dyDescent="0.25">
      <c r="B2004" s="28" t="str">
        <f t="shared" si="67"/>
        <v/>
      </c>
      <c r="C2004" s="28">
        <f t="shared" si="66"/>
        <v>200</v>
      </c>
    </row>
    <row r="2005" spans="2:3" x14ac:dyDescent="0.25">
      <c r="B2005" s="28" t="str">
        <f t="shared" si="67"/>
        <v/>
      </c>
      <c r="C2005" s="28">
        <f t="shared" si="66"/>
        <v>200</v>
      </c>
    </row>
    <row r="2006" spans="2:3" x14ac:dyDescent="0.25">
      <c r="B2006" s="28" t="str">
        <f t="shared" si="67"/>
        <v/>
      </c>
      <c r="C2006" s="28">
        <f t="shared" si="66"/>
        <v>200</v>
      </c>
    </row>
    <row r="2007" spans="2:3" x14ac:dyDescent="0.25">
      <c r="B2007" s="28" t="str">
        <f t="shared" si="67"/>
        <v/>
      </c>
      <c r="C2007" s="28">
        <f t="shared" si="66"/>
        <v>201</v>
      </c>
    </row>
    <row r="2008" spans="2:3" x14ac:dyDescent="0.25">
      <c r="B2008" s="28" t="str">
        <f t="shared" si="67"/>
        <v/>
      </c>
      <c r="C2008" s="28">
        <f t="shared" si="66"/>
        <v>201</v>
      </c>
    </row>
    <row r="2009" spans="2:3" x14ac:dyDescent="0.25">
      <c r="B2009" s="28" t="str">
        <f t="shared" si="67"/>
        <v/>
      </c>
      <c r="C2009" s="28">
        <f t="shared" si="66"/>
        <v>201</v>
      </c>
    </row>
    <row r="2010" spans="2:3" x14ac:dyDescent="0.25">
      <c r="B2010" s="28" t="str">
        <f t="shared" si="67"/>
        <v/>
      </c>
      <c r="C2010" s="28">
        <f t="shared" si="66"/>
        <v>201</v>
      </c>
    </row>
    <row r="2011" spans="2:3" x14ac:dyDescent="0.25">
      <c r="B2011" s="28" t="str">
        <f t="shared" si="67"/>
        <v/>
      </c>
      <c r="C2011" s="28">
        <f t="shared" si="66"/>
        <v>201</v>
      </c>
    </row>
    <row r="2012" spans="2:3" x14ac:dyDescent="0.25">
      <c r="B2012" s="28" t="str">
        <f t="shared" si="67"/>
        <v/>
      </c>
      <c r="C2012" s="28">
        <f t="shared" si="66"/>
        <v>201</v>
      </c>
    </row>
    <row r="2013" spans="2:3" x14ac:dyDescent="0.25">
      <c r="B2013" s="28" t="str">
        <f t="shared" si="67"/>
        <v/>
      </c>
      <c r="C2013" s="28">
        <f t="shared" si="66"/>
        <v>201</v>
      </c>
    </row>
    <row r="2014" spans="2:3" x14ac:dyDescent="0.25">
      <c r="B2014" s="28" t="str">
        <f t="shared" si="67"/>
        <v/>
      </c>
      <c r="C2014" s="28">
        <f t="shared" si="66"/>
        <v>201</v>
      </c>
    </row>
    <row r="2015" spans="2:3" x14ac:dyDescent="0.25">
      <c r="B2015" s="28" t="str">
        <f t="shared" si="67"/>
        <v/>
      </c>
      <c r="C2015" s="28">
        <f t="shared" si="66"/>
        <v>201</v>
      </c>
    </row>
    <row r="2016" spans="2:3" x14ac:dyDescent="0.25">
      <c r="B2016" s="28" t="str">
        <f t="shared" si="67"/>
        <v/>
      </c>
      <c r="C2016" s="28">
        <f t="shared" si="66"/>
        <v>201</v>
      </c>
    </row>
    <row r="2017" spans="2:3" x14ac:dyDescent="0.25">
      <c r="B2017" s="28" t="str">
        <f t="shared" si="67"/>
        <v/>
      </c>
      <c r="C2017" s="28">
        <f t="shared" ref="C2017:C2080" si="68">ROUNDDOWN(((ROW(C2017)-ROW(C$7))/C$5)+1,0)</f>
        <v>202</v>
      </c>
    </row>
    <row r="2018" spans="2:3" x14ac:dyDescent="0.25">
      <c r="B2018" s="28" t="str">
        <f t="shared" si="67"/>
        <v/>
      </c>
      <c r="C2018" s="28">
        <f t="shared" si="68"/>
        <v>202</v>
      </c>
    </row>
    <row r="2019" spans="2:3" x14ac:dyDescent="0.25">
      <c r="B2019" s="28" t="str">
        <f t="shared" si="67"/>
        <v/>
      </c>
      <c r="C2019" s="28">
        <f t="shared" si="68"/>
        <v>202</v>
      </c>
    </row>
    <row r="2020" spans="2:3" x14ac:dyDescent="0.25">
      <c r="B2020" s="28" t="str">
        <f t="shared" si="67"/>
        <v/>
      </c>
      <c r="C2020" s="28">
        <f t="shared" si="68"/>
        <v>202</v>
      </c>
    </row>
    <row r="2021" spans="2:3" x14ac:dyDescent="0.25">
      <c r="B2021" s="28" t="str">
        <f t="shared" si="67"/>
        <v/>
      </c>
      <c r="C2021" s="28">
        <f t="shared" si="68"/>
        <v>202</v>
      </c>
    </row>
    <row r="2022" spans="2:3" x14ac:dyDescent="0.25">
      <c r="B2022" s="28" t="str">
        <f t="shared" si="67"/>
        <v/>
      </c>
      <c r="C2022" s="28">
        <f t="shared" si="68"/>
        <v>202</v>
      </c>
    </row>
    <row r="2023" spans="2:3" x14ac:dyDescent="0.25">
      <c r="B2023" s="28" t="str">
        <f t="shared" si="67"/>
        <v/>
      </c>
      <c r="C2023" s="28">
        <f t="shared" si="68"/>
        <v>202</v>
      </c>
    </row>
    <row r="2024" spans="2:3" x14ac:dyDescent="0.25">
      <c r="B2024" s="28" t="str">
        <f t="shared" si="67"/>
        <v/>
      </c>
      <c r="C2024" s="28">
        <f t="shared" si="68"/>
        <v>202</v>
      </c>
    </row>
    <row r="2025" spans="2:3" x14ac:dyDescent="0.25">
      <c r="B2025" s="28" t="str">
        <f t="shared" si="67"/>
        <v/>
      </c>
      <c r="C2025" s="28">
        <f t="shared" si="68"/>
        <v>202</v>
      </c>
    </row>
    <row r="2026" spans="2:3" x14ac:dyDescent="0.25">
      <c r="B2026" s="28" t="str">
        <f t="shared" si="67"/>
        <v/>
      </c>
      <c r="C2026" s="28">
        <f t="shared" si="68"/>
        <v>202</v>
      </c>
    </row>
    <row r="2027" spans="2:3" x14ac:dyDescent="0.25">
      <c r="B2027" s="28" t="str">
        <f t="shared" si="67"/>
        <v/>
      </c>
      <c r="C2027" s="28">
        <f t="shared" si="68"/>
        <v>203</v>
      </c>
    </row>
    <row r="2028" spans="2:3" x14ac:dyDescent="0.25">
      <c r="B2028" s="28" t="str">
        <f t="shared" si="67"/>
        <v/>
      </c>
      <c r="C2028" s="28">
        <f t="shared" si="68"/>
        <v>203</v>
      </c>
    </row>
    <row r="2029" spans="2:3" x14ac:dyDescent="0.25">
      <c r="B2029" s="28" t="str">
        <f t="shared" si="67"/>
        <v/>
      </c>
      <c r="C2029" s="28">
        <f t="shared" si="68"/>
        <v>203</v>
      </c>
    </row>
    <row r="2030" spans="2:3" x14ac:dyDescent="0.25">
      <c r="B2030" s="28" t="str">
        <f t="shared" si="67"/>
        <v/>
      </c>
      <c r="C2030" s="28">
        <f t="shared" si="68"/>
        <v>203</v>
      </c>
    </row>
    <row r="2031" spans="2:3" x14ac:dyDescent="0.25">
      <c r="B2031" s="28" t="str">
        <f t="shared" si="67"/>
        <v/>
      </c>
      <c r="C2031" s="28">
        <f t="shared" si="68"/>
        <v>203</v>
      </c>
    </row>
    <row r="2032" spans="2:3" x14ac:dyDescent="0.25">
      <c r="B2032" s="28" t="str">
        <f t="shared" si="67"/>
        <v/>
      </c>
      <c r="C2032" s="28">
        <f t="shared" si="68"/>
        <v>203</v>
      </c>
    </row>
    <row r="2033" spans="2:3" x14ac:dyDescent="0.25">
      <c r="B2033" s="28" t="str">
        <f t="shared" si="67"/>
        <v/>
      </c>
      <c r="C2033" s="28">
        <f t="shared" si="68"/>
        <v>203</v>
      </c>
    </row>
    <row r="2034" spans="2:3" x14ac:dyDescent="0.25">
      <c r="B2034" s="28" t="str">
        <f t="shared" si="67"/>
        <v/>
      </c>
      <c r="C2034" s="28">
        <f t="shared" si="68"/>
        <v>203</v>
      </c>
    </row>
    <row r="2035" spans="2:3" x14ac:dyDescent="0.25">
      <c r="B2035" s="28" t="str">
        <f t="shared" si="67"/>
        <v/>
      </c>
      <c r="C2035" s="28">
        <f t="shared" si="68"/>
        <v>203</v>
      </c>
    </row>
    <row r="2036" spans="2:3" x14ac:dyDescent="0.25">
      <c r="B2036" s="28" t="str">
        <f t="shared" si="67"/>
        <v/>
      </c>
      <c r="C2036" s="28">
        <f t="shared" si="68"/>
        <v>203</v>
      </c>
    </row>
    <row r="2037" spans="2:3" x14ac:dyDescent="0.25">
      <c r="B2037" s="28" t="str">
        <f t="shared" si="67"/>
        <v/>
      </c>
      <c r="C2037" s="28">
        <f t="shared" si="68"/>
        <v>204</v>
      </c>
    </row>
    <row r="2038" spans="2:3" x14ac:dyDescent="0.25">
      <c r="B2038" s="28" t="str">
        <f t="shared" si="67"/>
        <v/>
      </c>
      <c r="C2038" s="28">
        <f t="shared" si="68"/>
        <v>204</v>
      </c>
    </row>
    <row r="2039" spans="2:3" x14ac:dyDescent="0.25">
      <c r="B2039" s="28" t="str">
        <f t="shared" si="67"/>
        <v/>
      </c>
      <c r="C2039" s="28">
        <f t="shared" si="68"/>
        <v>204</v>
      </c>
    </row>
    <row r="2040" spans="2:3" x14ac:dyDescent="0.25">
      <c r="B2040" s="28" t="str">
        <f t="shared" si="67"/>
        <v/>
      </c>
      <c r="C2040" s="28">
        <f t="shared" si="68"/>
        <v>204</v>
      </c>
    </row>
    <row r="2041" spans="2:3" x14ac:dyDescent="0.25">
      <c r="B2041" s="28" t="str">
        <f t="shared" si="67"/>
        <v/>
      </c>
      <c r="C2041" s="28">
        <f t="shared" si="68"/>
        <v>204</v>
      </c>
    </row>
    <row r="2042" spans="2:3" x14ac:dyDescent="0.25">
      <c r="B2042" s="28" t="str">
        <f t="shared" si="67"/>
        <v/>
      </c>
      <c r="C2042" s="28">
        <f t="shared" si="68"/>
        <v>204</v>
      </c>
    </row>
    <row r="2043" spans="2:3" x14ac:dyDescent="0.25">
      <c r="B2043" s="28" t="str">
        <f t="shared" si="67"/>
        <v/>
      </c>
      <c r="C2043" s="28">
        <f t="shared" si="68"/>
        <v>204</v>
      </c>
    </row>
    <row r="2044" spans="2:3" x14ac:dyDescent="0.25">
      <c r="B2044" s="28" t="str">
        <f t="shared" si="67"/>
        <v/>
      </c>
      <c r="C2044" s="28">
        <f t="shared" si="68"/>
        <v>204</v>
      </c>
    </row>
    <row r="2045" spans="2:3" x14ac:dyDescent="0.25">
      <c r="B2045" s="28" t="str">
        <f t="shared" si="67"/>
        <v/>
      </c>
      <c r="C2045" s="28">
        <f t="shared" si="68"/>
        <v>204</v>
      </c>
    </row>
    <row r="2046" spans="2:3" x14ac:dyDescent="0.25">
      <c r="B2046" s="28" t="str">
        <f t="shared" si="67"/>
        <v/>
      </c>
      <c r="C2046" s="28">
        <f t="shared" si="68"/>
        <v>204</v>
      </c>
    </row>
    <row r="2047" spans="2:3" x14ac:dyDescent="0.25">
      <c r="B2047" s="28" t="str">
        <f t="shared" si="67"/>
        <v/>
      </c>
      <c r="C2047" s="28">
        <f t="shared" si="68"/>
        <v>205</v>
      </c>
    </row>
    <row r="2048" spans="2:3" x14ac:dyDescent="0.25">
      <c r="B2048" s="28" t="str">
        <f t="shared" si="67"/>
        <v/>
      </c>
      <c r="C2048" s="28">
        <f t="shared" si="68"/>
        <v>205</v>
      </c>
    </row>
    <row r="2049" spans="2:3" x14ac:dyDescent="0.25">
      <c r="B2049" s="28" t="str">
        <f t="shared" si="67"/>
        <v/>
      </c>
      <c r="C2049" s="28">
        <f t="shared" si="68"/>
        <v>205</v>
      </c>
    </row>
    <row r="2050" spans="2:3" x14ac:dyDescent="0.25">
      <c r="B2050" s="28" t="str">
        <f t="shared" si="67"/>
        <v/>
      </c>
      <c r="C2050" s="28">
        <f t="shared" si="68"/>
        <v>205</v>
      </c>
    </row>
    <row r="2051" spans="2:3" x14ac:dyDescent="0.25">
      <c r="B2051" s="28" t="str">
        <f t="shared" si="67"/>
        <v/>
      </c>
      <c r="C2051" s="28">
        <f t="shared" si="68"/>
        <v>205</v>
      </c>
    </row>
    <row r="2052" spans="2:3" x14ac:dyDescent="0.25">
      <c r="B2052" s="28" t="str">
        <f t="shared" si="67"/>
        <v/>
      </c>
      <c r="C2052" s="28">
        <f t="shared" si="68"/>
        <v>205</v>
      </c>
    </row>
    <row r="2053" spans="2:3" x14ac:dyDescent="0.25">
      <c r="B2053" s="28" t="str">
        <f t="shared" si="67"/>
        <v/>
      </c>
      <c r="C2053" s="28">
        <f t="shared" si="68"/>
        <v>205</v>
      </c>
    </row>
    <row r="2054" spans="2:3" x14ac:dyDescent="0.25">
      <c r="B2054" s="28" t="str">
        <f t="shared" si="67"/>
        <v/>
      </c>
      <c r="C2054" s="28">
        <f t="shared" si="68"/>
        <v>205</v>
      </c>
    </row>
    <row r="2055" spans="2:3" x14ac:dyDescent="0.25">
      <c r="B2055" s="28" t="str">
        <f t="shared" si="67"/>
        <v/>
      </c>
      <c r="C2055" s="28">
        <f t="shared" si="68"/>
        <v>205</v>
      </c>
    </row>
    <row r="2056" spans="2:3" x14ac:dyDescent="0.25">
      <c r="B2056" s="28" t="str">
        <f t="shared" ref="B2056:B2119" si="69">IF(C2056&lt; $D$4+1,MOD(((ROW(B2056)-ROW(B$7))),$C$5)+1,"")</f>
        <v/>
      </c>
      <c r="C2056" s="28">
        <f t="shared" si="68"/>
        <v>205</v>
      </c>
    </row>
    <row r="2057" spans="2:3" x14ac:dyDescent="0.25">
      <c r="B2057" s="28" t="str">
        <f t="shared" si="69"/>
        <v/>
      </c>
      <c r="C2057" s="28">
        <f t="shared" si="68"/>
        <v>206</v>
      </c>
    </row>
    <row r="2058" spans="2:3" x14ac:dyDescent="0.25">
      <c r="B2058" s="28" t="str">
        <f t="shared" si="69"/>
        <v/>
      </c>
      <c r="C2058" s="28">
        <f t="shared" si="68"/>
        <v>206</v>
      </c>
    </row>
    <row r="2059" spans="2:3" x14ac:dyDescent="0.25">
      <c r="B2059" s="28" t="str">
        <f t="shared" si="69"/>
        <v/>
      </c>
      <c r="C2059" s="28">
        <f t="shared" si="68"/>
        <v>206</v>
      </c>
    </row>
    <row r="2060" spans="2:3" x14ac:dyDescent="0.25">
      <c r="B2060" s="28" t="str">
        <f t="shared" si="69"/>
        <v/>
      </c>
      <c r="C2060" s="28">
        <f t="shared" si="68"/>
        <v>206</v>
      </c>
    </row>
    <row r="2061" spans="2:3" x14ac:dyDescent="0.25">
      <c r="B2061" s="28" t="str">
        <f t="shared" si="69"/>
        <v/>
      </c>
      <c r="C2061" s="28">
        <f t="shared" si="68"/>
        <v>206</v>
      </c>
    </row>
    <row r="2062" spans="2:3" x14ac:dyDescent="0.25">
      <c r="B2062" s="28" t="str">
        <f t="shared" si="69"/>
        <v/>
      </c>
      <c r="C2062" s="28">
        <f t="shared" si="68"/>
        <v>206</v>
      </c>
    </row>
    <row r="2063" spans="2:3" x14ac:dyDescent="0.25">
      <c r="B2063" s="28" t="str">
        <f t="shared" si="69"/>
        <v/>
      </c>
      <c r="C2063" s="28">
        <f t="shared" si="68"/>
        <v>206</v>
      </c>
    </row>
    <row r="2064" spans="2:3" x14ac:dyDescent="0.25">
      <c r="B2064" s="28" t="str">
        <f t="shared" si="69"/>
        <v/>
      </c>
      <c r="C2064" s="28">
        <f t="shared" si="68"/>
        <v>206</v>
      </c>
    </row>
    <row r="2065" spans="2:3" x14ac:dyDescent="0.25">
      <c r="B2065" s="28" t="str">
        <f t="shared" si="69"/>
        <v/>
      </c>
      <c r="C2065" s="28">
        <f t="shared" si="68"/>
        <v>206</v>
      </c>
    </row>
    <row r="2066" spans="2:3" x14ac:dyDescent="0.25">
      <c r="B2066" s="28" t="str">
        <f t="shared" si="69"/>
        <v/>
      </c>
      <c r="C2066" s="28">
        <f t="shared" si="68"/>
        <v>206</v>
      </c>
    </row>
    <row r="2067" spans="2:3" x14ac:dyDescent="0.25">
      <c r="B2067" s="28" t="str">
        <f t="shared" si="69"/>
        <v/>
      </c>
      <c r="C2067" s="28">
        <f t="shared" si="68"/>
        <v>207</v>
      </c>
    </row>
    <row r="2068" spans="2:3" x14ac:dyDescent="0.25">
      <c r="B2068" s="28" t="str">
        <f t="shared" si="69"/>
        <v/>
      </c>
      <c r="C2068" s="28">
        <f t="shared" si="68"/>
        <v>207</v>
      </c>
    </row>
    <row r="2069" spans="2:3" x14ac:dyDescent="0.25">
      <c r="B2069" s="28" t="str">
        <f t="shared" si="69"/>
        <v/>
      </c>
      <c r="C2069" s="28">
        <f t="shared" si="68"/>
        <v>207</v>
      </c>
    </row>
    <row r="2070" spans="2:3" x14ac:dyDescent="0.25">
      <c r="B2070" s="28" t="str">
        <f t="shared" si="69"/>
        <v/>
      </c>
      <c r="C2070" s="28">
        <f t="shared" si="68"/>
        <v>207</v>
      </c>
    </row>
    <row r="2071" spans="2:3" x14ac:dyDescent="0.25">
      <c r="B2071" s="28" t="str">
        <f t="shared" si="69"/>
        <v/>
      </c>
      <c r="C2071" s="28">
        <f t="shared" si="68"/>
        <v>207</v>
      </c>
    </row>
    <row r="2072" spans="2:3" x14ac:dyDescent="0.25">
      <c r="B2072" s="28" t="str">
        <f t="shared" si="69"/>
        <v/>
      </c>
      <c r="C2072" s="28">
        <f t="shared" si="68"/>
        <v>207</v>
      </c>
    </row>
    <row r="2073" spans="2:3" x14ac:dyDescent="0.25">
      <c r="B2073" s="28" t="str">
        <f t="shared" si="69"/>
        <v/>
      </c>
      <c r="C2073" s="28">
        <f t="shared" si="68"/>
        <v>207</v>
      </c>
    </row>
    <row r="2074" spans="2:3" x14ac:dyDescent="0.25">
      <c r="B2074" s="28" t="str">
        <f t="shared" si="69"/>
        <v/>
      </c>
      <c r="C2074" s="28">
        <f t="shared" si="68"/>
        <v>207</v>
      </c>
    </row>
    <row r="2075" spans="2:3" x14ac:dyDescent="0.25">
      <c r="B2075" s="28" t="str">
        <f t="shared" si="69"/>
        <v/>
      </c>
      <c r="C2075" s="28">
        <f t="shared" si="68"/>
        <v>207</v>
      </c>
    </row>
    <row r="2076" spans="2:3" x14ac:dyDescent="0.25">
      <c r="B2076" s="28" t="str">
        <f t="shared" si="69"/>
        <v/>
      </c>
      <c r="C2076" s="28">
        <f t="shared" si="68"/>
        <v>207</v>
      </c>
    </row>
    <row r="2077" spans="2:3" x14ac:dyDescent="0.25">
      <c r="B2077" s="28" t="str">
        <f t="shared" si="69"/>
        <v/>
      </c>
      <c r="C2077" s="28">
        <f t="shared" si="68"/>
        <v>208</v>
      </c>
    </row>
    <row r="2078" spans="2:3" x14ac:dyDescent="0.25">
      <c r="B2078" s="28" t="str">
        <f t="shared" si="69"/>
        <v/>
      </c>
      <c r="C2078" s="28">
        <f t="shared" si="68"/>
        <v>208</v>
      </c>
    </row>
    <row r="2079" spans="2:3" x14ac:dyDescent="0.25">
      <c r="B2079" s="28" t="str">
        <f t="shared" si="69"/>
        <v/>
      </c>
      <c r="C2079" s="28">
        <f t="shared" si="68"/>
        <v>208</v>
      </c>
    </row>
    <row r="2080" spans="2:3" x14ac:dyDescent="0.25">
      <c r="B2080" s="28" t="str">
        <f t="shared" si="69"/>
        <v/>
      </c>
      <c r="C2080" s="28">
        <f t="shared" si="68"/>
        <v>208</v>
      </c>
    </row>
    <row r="2081" spans="2:3" x14ac:dyDescent="0.25">
      <c r="B2081" s="28" t="str">
        <f t="shared" si="69"/>
        <v/>
      </c>
      <c r="C2081" s="28">
        <f t="shared" ref="C2081:C2144" si="70">ROUNDDOWN(((ROW(C2081)-ROW(C$7))/C$5)+1,0)</f>
        <v>208</v>
      </c>
    </row>
    <row r="2082" spans="2:3" x14ac:dyDescent="0.25">
      <c r="B2082" s="28" t="str">
        <f t="shared" si="69"/>
        <v/>
      </c>
      <c r="C2082" s="28">
        <f t="shared" si="70"/>
        <v>208</v>
      </c>
    </row>
    <row r="2083" spans="2:3" x14ac:dyDescent="0.25">
      <c r="B2083" s="28" t="str">
        <f t="shared" si="69"/>
        <v/>
      </c>
      <c r="C2083" s="28">
        <f t="shared" si="70"/>
        <v>208</v>
      </c>
    </row>
    <row r="2084" spans="2:3" x14ac:dyDescent="0.25">
      <c r="B2084" s="28" t="str">
        <f t="shared" si="69"/>
        <v/>
      </c>
      <c r="C2084" s="28">
        <f t="shared" si="70"/>
        <v>208</v>
      </c>
    </row>
    <row r="2085" spans="2:3" x14ac:dyDescent="0.25">
      <c r="B2085" s="28" t="str">
        <f t="shared" si="69"/>
        <v/>
      </c>
      <c r="C2085" s="28">
        <f t="shared" si="70"/>
        <v>208</v>
      </c>
    </row>
    <row r="2086" spans="2:3" x14ac:dyDescent="0.25">
      <c r="B2086" s="28" t="str">
        <f t="shared" si="69"/>
        <v/>
      </c>
      <c r="C2086" s="28">
        <f t="shared" si="70"/>
        <v>208</v>
      </c>
    </row>
    <row r="2087" spans="2:3" x14ac:dyDescent="0.25">
      <c r="B2087" s="28" t="str">
        <f t="shared" si="69"/>
        <v/>
      </c>
      <c r="C2087" s="28">
        <f t="shared" si="70"/>
        <v>209</v>
      </c>
    </row>
    <row r="2088" spans="2:3" x14ac:dyDescent="0.25">
      <c r="B2088" s="28" t="str">
        <f t="shared" si="69"/>
        <v/>
      </c>
      <c r="C2088" s="28">
        <f t="shared" si="70"/>
        <v>209</v>
      </c>
    </row>
    <row r="2089" spans="2:3" x14ac:dyDescent="0.25">
      <c r="B2089" s="28" t="str">
        <f t="shared" si="69"/>
        <v/>
      </c>
      <c r="C2089" s="28">
        <f t="shared" si="70"/>
        <v>209</v>
      </c>
    </row>
    <row r="2090" spans="2:3" x14ac:dyDescent="0.25">
      <c r="B2090" s="28" t="str">
        <f t="shared" si="69"/>
        <v/>
      </c>
      <c r="C2090" s="28">
        <f t="shared" si="70"/>
        <v>209</v>
      </c>
    </row>
    <row r="2091" spans="2:3" x14ac:dyDescent="0.25">
      <c r="B2091" s="28" t="str">
        <f t="shared" si="69"/>
        <v/>
      </c>
      <c r="C2091" s="28">
        <f t="shared" si="70"/>
        <v>209</v>
      </c>
    </row>
    <row r="2092" spans="2:3" x14ac:dyDescent="0.25">
      <c r="B2092" s="28" t="str">
        <f t="shared" si="69"/>
        <v/>
      </c>
      <c r="C2092" s="28">
        <f t="shared" si="70"/>
        <v>209</v>
      </c>
    </row>
    <row r="2093" spans="2:3" x14ac:dyDescent="0.25">
      <c r="B2093" s="28" t="str">
        <f t="shared" si="69"/>
        <v/>
      </c>
      <c r="C2093" s="28">
        <f t="shared" si="70"/>
        <v>209</v>
      </c>
    </row>
    <row r="2094" spans="2:3" x14ac:dyDescent="0.25">
      <c r="B2094" s="28" t="str">
        <f t="shared" si="69"/>
        <v/>
      </c>
      <c r="C2094" s="28">
        <f t="shared" si="70"/>
        <v>209</v>
      </c>
    </row>
    <row r="2095" spans="2:3" x14ac:dyDescent="0.25">
      <c r="B2095" s="28" t="str">
        <f t="shared" si="69"/>
        <v/>
      </c>
      <c r="C2095" s="28">
        <f t="shared" si="70"/>
        <v>209</v>
      </c>
    </row>
    <row r="2096" spans="2:3" x14ac:dyDescent="0.25">
      <c r="B2096" s="28" t="str">
        <f t="shared" si="69"/>
        <v/>
      </c>
      <c r="C2096" s="28">
        <f t="shared" si="70"/>
        <v>209</v>
      </c>
    </row>
    <row r="2097" spans="2:3" x14ac:dyDescent="0.25">
      <c r="B2097" s="28" t="str">
        <f t="shared" si="69"/>
        <v/>
      </c>
      <c r="C2097" s="28">
        <f t="shared" si="70"/>
        <v>210</v>
      </c>
    </row>
    <row r="2098" spans="2:3" x14ac:dyDescent="0.25">
      <c r="B2098" s="28" t="str">
        <f t="shared" si="69"/>
        <v/>
      </c>
      <c r="C2098" s="28">
        <f t="shared" si="70"/>
        <v>210</v>
      </c>
    </row>
    <row r="2099" spans="2:3" x14ac:dyDescent="0.25">
      <c r="B2099" s="28" t="str">
        <f t="shared" si="69"/>
        <v/>
      </c>
      <c r="C2099" s="28">
        <f t="shared" si="70"/>
        <v>210</v>
      </c>
    </row>
    <row r="2100" spans="2:3" x14ac:dyDescent="0.25">
      <c r="B2100" s="28" t="str">
        <f t="shared" si="69"/>
        <v/>
      </c>
      <c r="C2100" s="28">
        <f t="shared" si="70"/>
        <v>210</v>
      </c>
    </row>
    <row r="2101" spans="2:3" x14ac:dyDescent="0.25">
      <c r="B2101" s="28" t="str">
        <f t="shared" si="69"/>
        <v/>
      </c>
      <c r="C2101" s="28">
        <f t="shared" si="70"/>
        <v>210</v>
      </c>
    </row>
    <row r="2102" spans="2:3" x14ac:dyDescent="0.25">
      <c r="B2102" s="28" t="str">
        <f t="shared" si="69"/>
        <v/>
      </c>
      <c r="C2102" s="28">
        <f t="shared" si="70"/>
        <v>210</v>
      </c>
    </row>
    <row r="2103" spans="2:3" x14ac:dyDescent="0.25">
      <c r="B2103" s="28" t="str">
        <f t="shared" si="69"/>
        <v/>
      </c>
      <c r="C2103" s="28">
        <f t="shared" si="70"/>
        <v>210</v>
      </c>
    </row>
    <row r="2104" spans="2:3" x14ac:dyDescent="0.25">
      <c r="B2104" s="28" t="str">
        <f t="shared" si="69"/>
        <v/>
      </c>
      <c r="C2104" s="28">
        <f t="shared" si="70"/>
        <v>210</v>
      </c>
    </row>
    <row r="2105" spans="2:3" x14ac:dyDescent="0.25">
      <c r="B2105" s="28" t="str">
        <f t="shared" si="69"/>
        <v/>
      </c>
      <c r="C2105" s="28">
        <f t="shared" si="70"/>
        <v>210</v>
      </c>
    </row>
    <row r="2106" spans="2:3" x14ac:dyDescent="0.25">
      <c r="B2106" s="28" t="str">
        <f t="shared" si="69"/>
        <v/>
      </c>
      <c r="C2106" s="28">
        <f t="shared" si="70"/>
        <v>210</v>
      </c>
    </row>
    <row r="2107" spans="2:3" x14ac:dyDescent="0.25">
      <c r="B2107" s="28" t="str">
        <f t="shared" si="69"/>
        <v/>
      </c>
      <c r="C2107" s="28">
        <f t="shared" si="70"/>
        <v>211</v>
      </c>
    </row>
    <row r="2108" spans="2:3" x14ac:dyDescent="0.25">
      <c r="B2108" s="28" t="str">
        <f t="shared" si="69"/>
        <v/>
      </c>
      <c r="C2108" s="28">
        <f t="shared" si="70"/>
        <v>211</v>
      </c>
    </row>
    <row r="2109" spans="2:3" x14ac:dyDescent="0.25">
      <c r="B2109" s="28" t="str">
        <f t="shared" si="69"/>
        <v/>
      </c>
      <c r="C2109" s="28">
        <f t="shared" si="70"/>
        <v>211</v>
      </c>
    </row>
    <row r="2110" spans="2:3" x14ac:dyDescent="0.25">
      <c r="B2110" s="28" t="str">
        <f t="shared" si="69"/>
        <v/>
      </c>
      <c r="C2110" s="28">
        <f t="shared" si="70"/>
        <v>211</v>
      </c>
    </row>
    <row r="2111" spans="2:3" x14ac:dyDescent="0.25">
      <c r="B2111" s="28" t="str">
        <f t="shared" si="69"/>
        <v/>
      </c>
      <c r="C2111" s="28">
        <f t="shared" si="70"/>
        <v>211</v>
      </c>
    </row>
    <row r="2112" spans="2:3" x14ac:dyDescent="0.25">
      <c r="B2112" s="28" t="str">
        <f t="shared" si="69"/>
        <v/>
      </c>
      <c r="C2112" s="28">
        <f t="shared" si="70"/>
        <v>211</v>
      </c>
    </row>
    <row r="2113" spans="2:3" x14ac:dyDescent="0.25">
      <c r="B2113" s="28" t="str">
        <f t="shared" si="69"/>
        <v/>
      </c>
      <c r="C2113" s="28">
        <f t="shared" si="70"/>
        <v>211</v>
      </c>
    </row>
    <row r="2114" spans="2:3" x14ac:dyDescent="0.25">
      <c r="B2114" s="28" t="str">
        <f t="shared" si="69"/>
        <v/>
      </c>
      <c r="C2114" s="28">
        <f t="shared" si="70"/>
        <v>211</v>
      </c>
    </row>
    <row r="2115" spans="2:3" x14ac:dyDescent="0.25">
      <c r="B2115" s="28" t="str">
        <f t="shared" si="69"/>
        <v/>
      </c>
      <c r="C2115" s="28">
        <f t="shared" si="70"/>
        <v>211</v>
      </c>
    </row>
    <row r="2116" spans="2:3" x14ac:dyDescent="0.25">
      <c r="B2116" s="28" t="str">
        <f t="shared" si="69"/>
        <v/>
      </c>
      <c r="C2116" s="28">
        <f t="shared" si="70"/>
        <v>211</v>
      </c>
    </row>
    <row r="2117" spans="2:3" x14ac:dyDescent="0.25">
      <c r="B2117" s="28" t="str">
        <f t="shared" si="69"/>
        <v/>
      </c>
      <c r="C2117" s="28">
        <f t="shared" si="70"/>
        <v>212</v>
      </c>
    </row>
    <row r="2118" spans="2:3" x14ac:dyDescent="0.25">
      <c r="B2118" s="28" t="str">
        <f t="shared" si="69"/>
        <v/>
      </c>
      <c r="C2118" s="28">
        <f t="shared" si="70"/>
        <v>212</v>
      </c>
    </row>
    <row r="2119" spans="2:3" x14ac:dyDescent="0.25">
      <c r="B2119" s="28" t="str">
        <f t="shared" si="69"/>
        <v/>
      </c>
      <c r="C2119" s="28">
        <f t="shared" si="70"/>
        <v>212</v>
      </c>
    </row>
    <row r="2120" spans="2:3" x14ac:dyDescent="0.25">
      <c r="B2120" s="28" t="str">
        <f t="shared" ref="B2120:B2183" si="71">IF(C2120&lt; $D$4+1,MOD(((ROW(B2120)-ROW(B$7))),$C$5)+1,"")</f>
        <v/>
      </c>
      <c r="C2120" s="28">
        <f t="shared" si="70"/>
        <v>212</v>
      </c>
    </row>
    <row r="2121" spans="2:3" x14ac:dyDescent="0.25">
      <c r="B2121" s="28" t="str">
        <f t="shared" si="71"/>
        <v/>
      </c>
      <c r="C2121" s="28">
        <f t="shared" si="70"/>
        <v>212</v>
      </c>
    </row>
    <row r="2122" spans="2:3" x14ac:dyDescent="0.25">
      <c r="B2122" s="28" t="str">
        <f t="shared" si="71"/>
        <v/>
      </c>
      <c r="C2122" s="28">
        <f t="shared" si="70"/>
        <v>212</v>
      </c>
    </row>
    <row r="2123" spans="2:3" x14ac:dyDescent="0.25">
      <c r="B2123" s="28" t="str">
        <f t="shared" si="71"/>
        <v/>
      </c>
      <c r="C2123" s="28">
        <f t="shared" si="70"/>
        <v>212</v>
      </c>
    </row>
    <row r="2124" spans="2:3" x14ac:dyDescent="0.25">
      <c r="B2124" s="28" t="str">
        <f t="shared" si="71"/>
        <v/>
      </c>
      <c r="C2124" s="28">
        <f t="shared" si="70"/>
        <v>212</v>
      </c>
    </row>
    <row r="2125" spans="2:3" x14ac:dyDescent="0.25">
      <c r="B2125" s="28" t="str">
        <f t="shared" si="71"/>
        <v/>
      </c>
      <c r="C2125" s="28">
        <f t="shared" si="70"/>
        <v>212</v>
      </c>
    </row>
    <row r="2126" spans="2:3" x14ac:dyDescent="0.25">
      <c r="B2126" s="28" t="str">
        <f t="shared" si="71"/>
        <v/>
      </c>
      <c r="C2126" s="28">
        <f t="shared" si="70"/>
        <v>212</v>
      </c>
    </row>
    <row r="2127" spans="2:3" x14ac:dyDescent="0.25">
      <c r="B2127" s="28" t="str">
        <f t="shared" si="71"/>
        <v/>
      </c>
      <c r="C2127" s="28">
        <f t="shared" si="70"/>
        <v>213</v>
      </c>
    </row>
    <row r="2128" spans="2:3" x14ac:dyDescent="0.25">
      <c r="B2128" s="28" t="str">
        <f t="shared" si="71"/>
        <v/>
      </c>
      <c r="C2128" s="28">
        <f t="shared" si="70"/>
        <v>213</v>
      </c>
    </row>
    <row r="2129" spans="2:3" x14ac:dyDescent="0.25">
      <c r="B2129" s="28" t="str">
        <f t="shared" si="71"/>
        <v/>
      </c>
      <c r="C2129" s="28">
        <f t="shared" si="70"/>
        <v>213</v>
      </c>
    </row>
    <row r="2130" spans="2:3" x14ac:dyDescent="0.25">
      <c r="B2130" s="28" t="str">
        <f t="shared" si="71"/>
        <v/>
      </c>
      <c r="C2130" s="28">
        <f t="shared" si="70"/>
        <v>213</v>
      </c>
    </row>
    <row r="2131" spans="2:3" x14ac:dyDescent="0.25">
      <c r="B2131" s="28" t="str">
        <f t="shared" si="71"/>
        <v/>
      </c>
      <c r="C2131" s="28">
        <f t="shared" si="70"/>
        <v>213</v>
      </c>
    </row>
    <row r="2132" spans="2:3" x14ac:dyDescent="0.25">
      <c r="B2132" s="28" t="str">
        <f t="shared" si="71"/>
        <v/>
      </c>
      <c r="C2132" s="28">
        <f t="shared" si="70"/>
        <v>213</v>
      </c>
    </row>
    <row r="2133" spans="2:3" x14ac:dyDescent="0.25">
      <c r="B2133" s="28" t="str">
        <f t="shared" si="71"/>
        <v/>
      </c>
      <c r="C2133" s="28">
        <f t="shared" si="70"/>
        <v>213</v>
      </c>
    </row>
    <row r="2134" spans="2:3" x14ac:dyDescent="0.25">
      <c r="B2134" s="28" t="str">
        <f t="shared" si="71"/>
        <v/>
      </c>
      <c r="C2134" s="28">
        <f t="shared" si="70"/>
        <v>213</v>
      </c>
    </row>
    <row r="2135" spans="2:3" x14ac:dyDescent="0.25">
      <c r="B2135" s="28" t="str">
        <f t="shared" si="71"/>
        <v/>
      </c>
      <c r="C2135" s="28">
        <f t="shared" si="70"/>
        <v>213</v>
      </c>
    </row>
    <row r="2136" spans="2:3" x14ac:dyDescent="0.25">
      <c r="B2136" s="28" t="str">
        <f t="shared" si="71"/>
        <v/>
      </c>
      <c r="C2136" s="28">
        <f t="shared" si="70"/>
        <v>213</v>
      </c>
    </row>
    <row r="2137" spans="2:3" x14ac:dyDescent="0.25">
      <c r="B2137" s="28" t="str">
        <f t="shared" si="71"/>
        <v/>
      </c>
      <c r="C2137" s="28">
        <f t="shared" si="70"/>
        <v>214</v>
      </c>
    </row>
    <row r="2138" spans="2:3" x14ac:dyDescent="0.25">
      <c r="B2138" s="28" t="str">
        <f t="shared" si="71"/>
        <v/>
      </c>
      <c r="C2138" s="28">
        <f t="shared" si="70"/>
        <v>214</v>
      </c>
    </row>
    <row r="2139" spans="2:3" x14ac:dyDescent="0.25">
      <c r="B2139" s="28" t="str">
        <f t="shared" si="71"/>
        <v/>
      </c>
      <c r="C2139" s="28">
        <f t="shared" si="70"/>
        <v>214</v>
      </c>
    </row>
    <row r="2140" spans="2:3" x14ac:dyDescent="0.25">
      <c r="B2140" s="28" t="str">
        <f t="shared" si="71"/>
        <v/>
      </c>
      <c r="C2140" s="28">
        <f t="shared" si="70"/>
        <v>214</v>
      </c>
    </row>
    <row r="2141" spans="2:3" x14ac:dyDescent="0.25">
      <c r="B2141" s="28" t="str">
        <f t="shared" si="71"/>
        <v/>
      </c>
      <c r="C2141" s="28">
        <f t="shared" si="70"/>
        <v>214</v>
      </c>
    </row>
    <row r="2142" spans="2:3" x14ac:dyDescent="0.25">
      <c r="B2142" s="28" t="str">
        <f t="shared" si="71"/>
        <v/>
      </c>
      <c r="C2142" s="28">
        <f t="shared" si="70"/>
        <v>214</v>
      </c>
    </row>
    <row r="2143" spans="2:3" x14ac:dyDescent="0.25">
      <c r="B2143" s="28" t="str">
        <f t="shared" si="71"/>
        <v/>
      </c>
      <c r="C2143" s="28">
        <f t="shared" si="70"/>
        <v>214</v>
      </c>
    </row>
    <row r="2144" spans="2:3" x14ac:dyDescent="0.25">
      <c r="B2144" s="28" t="str">
        <f t="shared" si="71"/>
        <v/>
      </c>
      <c r="C2144" s="28">
        <f t="shared" si="70"/>
        <v>214</v>
      </c>
    </row>
    <row r="2145" spans="2:3" x14ac:dyDescent="0.25">
      <c r="B2145" s="28" t="str">
        <f t="shared" si="71"/>
        <v/>
      </c>
      <c r="C2145" s="28">
        <f t="shared" ref="C2145:C2208" si="72">ROUNDDOWN(((ROW(C2145)-ROW(C$7))/C$5)+1,0)</f>
        <v>214</v>
      </c>
    </row>
    <row r="2146" spans="2:3" x14ac:dyDescent="0.25">
      <c r="B2146" s="28" t="str">
        <f t="shared" si="71"/>
        <v/>
      </c>
      <c r="C2146" s="28">
        <f t="shared" si="72"/>
        <v>214</v>
      </c>
    </row>
    <row r="2147" spans="2:3" x14ac:dyDescent="0.25">
      <c r="B2147" s="28" t="str">
        <f t="shared" si="71"/>
        <v/>
      </c>
      <c r="C2147" s="28">
        <f t="shared" si="72"/>
        <v>215</v>
      </c>
    </row>
    <row r="2148" spans="2:3" x14ac:dyDescent="0.25">
      <c r="B2148" s="28" t="str">
        <f t="shared" si="71"/>
        <v/>
      </c>
      <c r="C2148" s="28">
        <f t="shared" si="72"/>
        <v>215</v>
      </c>
    </row>
    <row r="2149" spans="2:3" x14ac:dyDescent="0.25">
      <c r="B2149" s="28" t="str">
        <f t="shared" si="71"/>
        <v/>
      </c>
      <c r="C2149" s="28">
        <f t="shared" si="72"/>
        <v>215</v>
      </c>
    </row>
    <row r="2150" spans="2:3" x14ac:dyDescent="0.25">
      <c r="B2150" s="28" t="str">
        <f t="shared" si="71"/>
        <v/>
      </c>
      <c r="C2150" s="28">
        <f t="shared" si="72"/>
        <v>215</v>
      </c>
    </row>
    <row r="2151" spans="2:3" x14ac:dyDescent="0.25">
      <c r="B2151" s="28" t="str">
        <f t="shared" si="71"/>
        <v/>
      </c>
      <c r="C2151" s="28">
        <f t="shared" si="72"/>
        <v>215</v>
      </c>
    </row>
    <row r="2152" spans="2:3" x14ac:dyDescent="0.25">
      <c r="B2152" s="28" t="str">
        <f t="shared" si="71"/>
        <v/>
      </c>
      <c r="C2152" s="28">
        <f t="shared" si="72"/>
        <v>215</v>
      </c>
    </row>
    <row r="2153" spans="2:3" x14ac:dyDescent="0.25">
      <c r="B2153" s="28" t="str">
        <f t="shared" si="71"/>
        <v/>
      </c>
      <c r="C2153" s="28">
        <f t="shared" si="72"/>
        <v>215</v>
      </c>
    </row>
    <row r="2154" spans="2:3" x14ac:dyDescent="0.25">
      <c r="B2154" s="28" t="str">
        <f t="shared" si="71"/>
        <v/>
      </c>
      <c r="C2154" s="28">
        <f t="shared" si="72"/>
        <v>215</v>
      </c>
    </row>
    <row r="2155" spans="2:3" x14ac:dyDescent="0.25">
      <c r="B2155" s="28" t="str">
        <f t="shared" si="71"/>
        <v/>
      </c>
      <c r="C2155" s="28">
        <f t="shared" si="72"/>
        <v>215</v>
      </c>
    </row>
    <row r="2156" spans="2:3" x14ac:dyDescent="0.25">
      <c r="B2156" s="28" t="str">
        <f t="shared" si="71"/>
        <v/>
      </c>
      <c r="C2156" s="28">
        <f t="shared" si="72"/>
        <v>215</v>
      </c>
    </row>
    <row r="2157" spans="2:3" x14ac:dyDescent="0.25">
      <c r="B2157" s="28" t="str">
        <f t="shared" si="71"/>
        <v/>
      </c>
      <c r="C2157" s="28">
        <f t="shared" si="72"/>
        <v>216</v>
      </c>
    </row>
    <row r="2158" spans="2:3" x14ac:dyDescent="0.25">
      <c r="B2158" s="28" t="str">
        <f t="shared" si="71"/>
        <v/>
      </c>
      <c r="C2158" s="28">
        <f t="shared" si="72"/>
        <v>216</v>
      </c>
    </row>
    <row r="2159" spans="2:3" x14ac:dyDescent="0.25">
      <c r="B2159" s="28" t="str">
        <f t="shared" si="71"/>
        <v/>
      </c>
      <c r="C2159" s="28">
        <f t="shared" si="72"/>
        <v>216</v>
      </c>
    </row>
    <row r="2160" spans="2:3" x14ac:dyDescent="0.25">
      <c r="B2160" s="28" t="str">
        <f t="shared" si="71"/>
        <v/>
      </c>
      <c r="C2160" s="28">
        <f t="shared" si="72"/>
        <v>216</v>
      </c>
    </row>
    <row r="2161" spans="2:3" x14ac:dyDescent="0.25">
      <c r="B2161" s="28" t="str">
        <f t="shared" si="71"/>
        <v/>
      </c>
      <c r="C2161" s="28">
        <f t="shared" si="72"/>
        <v>216</v>
      </c>
    </row>
    <row r="2162" spans="2:3" x14ac:dyDescent="0.25">
      <c r="B2162" s="28" t="str">
        <f t="shared" si="71"/>
        <v/>
      </c>
      <c r="C2162" s="28">
        <f t="shared" si="72"/>
        <v>216</v>
      </c>
    </row>
    <row r="2163" spans="2:3" x14ac:dyDescent="0.25">
      <c r="B2163" s="28" t="str">
        <f t="shared" si="71"/>
        <v/>
      </c>
      <c r="C2163" s="28">
        <f t="shared" si="72"/>
        <v>216</v>
      </c>
    </row>
    <row r="2164" spans="2:3" x14ac:dyDescent="0.25">
      <c r="B2164" s="28" t="str">
        <f t="shared" si="71"/>
        <v/>
      </c>
      <c r="C2164" s="28">
        <f t="shared" si="72"/>
        <v>216</v>
      </c>
    </row>
    <row r="2165" spans="2:3" x14ac:dyDescent="0.25">
      <c r="B2165" s="28" t="str">
        <f t="shared" si="71"/>
        <v/>
      </c>
      <c r="C2165" s="28">
        <f t="shared" si="72"/>
        <v>216</v>
      </c>
    </row>
    <row r="2166" spans="2:3" x14ac:dyDescent="0.25">
      <c r="B2166" s="28" t="str">
        <f t="shared" si="71"/>
        <v/>
      </c>
      <c r="C2166" s="28">
        <f t="shared" si="72"/>
        <v>216</v>
      </c>
    </row>
    <row r="2167" spans="2:3" x14ac:dyDescent="0.25">
      <c r="B2167" s="28" t="str">
        <f t="shared" si="71"/>
        <v/>
      </c>
      <c r="C2167" s="28">
        <f t="shared" si="72"/>
        <v>217</v>
      </c>
    </row>
    <row r="2168" spans="2:3" x14ac:dyDescent="0.25">
      <c r="B2168" s="28" t="str">
        <f t="shared" si="71"/>
        <v/>
      </c>
      <c r="C2168" s="28">
        <f t="shared" si="72"/>
        <v>217</v>
      </c>
    </row>
    <row r="2169" spans="2:3" x14ac:dyDescent="0.25">
      <c r="B2169" s="28" t="str">
        <f t="shared" si="71"/>
        <v/>
      </c>
      <c r="C2169" s="28">
        <f t="shared" si="72"/>
        <v>217</v>
      </c>
    </row>
    <row r="2170" spans="2:3" x14ac:dyDescent="0.25">
      <c r="B2170" s="28" t="str">
        <f t="shared" si="71"/>
        <v/>
      </c>
      <c r="C2170" s="28">
        <f t="shared" si="72"/>
        <v>217</v>
      </c>
    </row>
    <row r="2171" spans="2:3" x14ac:dyDescent="0.25">
      <c r="B2171" s="28" t="str">
        <f t="shared" si="71"/>
        <v/>
      </c>
      <c r="C2171" s="28">
        <f t="shared" si="72"/>
        <v>217</v>
      </c>
    </row>
    <row r="2172" spans="2:3" x14ac:dyDescent="0.25">
      <c r="B2172" s="28" t="str">
        <f t="shared" si="71"/>
        <v/>
      </c>
      <c r="C2172" s="28">
        <f t="shared" si="72"/>
        <v>217</v>
      </c>
    </row>
    <row r="2173" spans="2:3" x14ac:dyDescent="0.25">
      <c r="B2173" s="28" t="str">
        <f t="shared" si="71"/>
        <v/>
      </c>
      <c r="C2173" s="28">
        <f t="shared" si="72"/>
        <v>217</v>
      </c>
    </row>
    <row r="2174" spans="2:3" x14ac:dyDescent="0.25">
      <c r="B2174" s="28" t="str">
        <f t="shared" si="71"/>
        <v/>
      </c>
      <c r="C2174" s="28">
        <f t="shared" si="72"/>
        <v>217</v>
      </c>
    </row>
    <row r="2175" spans="2:3" x14ac:dyDescent="0.25">
      <c r="B2175" s="28" t="str">
        <f t="shared" si="71"/>
        <v/>
      </c>
      <c r="C2175" s="28">
        <f t="shared" si="72"/>
        <v>217</v>
      </c>
    </row>
    <row r="2176" spans="2:3" x14ac:dyDescent="0.25">
      <c r="B2176" s="28" t="str">
        <f t="shared" si="71"/>
        <v/>
      </c>
      <c r="C2176" s="28">
        <f t="shared" si="72"/>
        <v>217</v>
      </c>
    </row>
    <row r="2177" spans="2:3" x14ac:dyDescent="0.25">
      <c r="B2177" s="28" t="str">
        <f t="shared" si="71"/>
        <v/>
      </c>
      <c r="C2177" s="28">
        <f t="shared" si="72"/>
        <v>218</v>
      </c>
    </row>
    <row r="2178" spans="2:3" x14ac:dyDescent="0.25">
      <c r="B2178" s="28" t="str">
        <f t="shared" si="71"/>
        <v/>
      </c>
      <c r="C2178" s="28">
        <f t="shared" si="72"/>
        <v>218</v>
      </c>
    </row>
    <row r="2179" spans="2:3" x14ac:dyDescent="0.25">
      <c r="B2179" s="28" t="str">
        <f t="shared" si="71"/>
        <v/>
      </c>
      <c r="C2179" s="28">
        <f t="shared" si="72"/>
        <v>218</v>
      </c>
    </row>
    <row r="2180" spans="2:3" x14ac:dyDescent="0.25">
      <c r="B2180" s="28" t="str">
        <f t="shared" si="71"/>
        <v/>
      </c>
      <c r="C2180" s="28">
        <f t="shared" si="72"/>
        <v>218</v>
      </c>
    </row>
    <row r="2181" spans="2:3" x14ac:dyDescent="0.25">
      <c r="B2181" s="28" t="str">
        <f t="shared" si="71"/>
        <v/>
      </c>
      <c r="C2181" s="28">
        <f t="shared" si="72"/>
        <v>218</v>
      </c>
    </row>
    <row r="2182" spans="2:3" x14ac:dyDescent="0.25">
      <c r="B2182" s="28" t="str">
        <f t="shared" si="71"/>
        <v/>
      </c>
      <c r="C2182" s="28">
        <f t="shared" si="72"/>
        <v>218</v>
      </c>
    </row>
    <row r="2183" spans="2:3" x14ac:dyDescent="0.25">
      <c r="B2183" s="28" t="str">
        <f t="shared" si="71"/>
        <v/>
      </c>
      <c r="C2183" s="28">
        <f t="shared" si="72"/>
        <v>218</v>
      </c>
    </row>
    <row r="2184" spans="2:3" x14ac:dyDescent="0.25">
      <c r="B2184" s="28" t="str">
        <f t="shared" ref="B2184:B2247" si="73">IF(C2184&lt; $D$4+1,MOD(((ROW(B2184)-ROW(B$7))),$C$5)+1,"")</f>
        <v/>
      </c>
      <c r="C2184" s="28">
        <f t="shared" si="72"/>
        <v>218</v>
      </c>
    </row>
    <row r="2185" spans="2:3" x14ac:dyDescent="0.25">
      <c r="B2185" s="28" t="str">
        <f t="shared" si="73"/>
        <v/>
      </c>
      <c r="C2185" s="28">
        <f t="shared" si="72"/>
        <v>218</v>
      </c>
    </row>
    <row r="2186" spans="2:3" x14ac:dyDescent="0.25">
      <c r="B2186" s="28" t="str">
        <f t="shared" si="73"/>
        <v/>
      </c>
      <c r="C2186" s="28">
        <f t="shared" si="72"/>
        <v>218</v>
      </c>
    </row>
    <row r="2187" spans="2:3" x14ac:dyDescent="0.25">
      <c r="B2187" s="28" t="str">
        <f t="shared" si="73"/>
        <v/>
      </c>
      <c r="C2187" s="28">
        <f t="shared" si="72"/>
        <v>219</v>
      </c>
    </row>
    <row r="2188" spans="2:3" x14ac:dyDescent="0.25">
      <c r="B2188" s="28" t="str">
        <f t="shared" si="73"/>
        <v/>
      </c>
      <c r="C2188" s="28">
        <f t="shared" si="72"/>
        <v>219</v>
      </c>
    </row>
    <row r="2189" spans="2:3" x14ac:dyDescent="0.25">
      <c r="B2189" s="28" t="str">
        <f t="shared" si="73"/>
        <v/>
      </c>
      <c r="C2189" s="28">
        <f t="shared" si="72"/>
        <v>219</v>
      </c>
    </row>
    <row r="2190" spans="2:3" x14ac:dyDescent="0.25">
      <c r="B2190" s="28" t="str">
        <f t="shared" si="73"/>
        <v/>
      </c>
      <c r="C2190" s="28">
        <f t="shared" si="72"/>
        <v>219</v>
      </c>
    </row>
    <row r="2191" spans="2:3" x14ac:dyDescent="0.25">
      <c r="B2191" s="28" t="str">
        <f t="shared" si="73"/>
        <v/>
      </c>
      <c r="C2191" s="28">
        <f t="shared" si="72"/>
        <v>219</v>
      </c>
    </row>
    <row r="2192" spans="2:3" x14ac:dyDescent="0.25">
      <c r="B2192" s="28" t="str">
        <f t="shared" si="73"/>
        <v/>
      </c>
      <c r="C2192" s="28">
        <f t="shared" si="72"/>
        <v>219</v>
      </c>
    </row>
    <row r="2193" spans="2:3" x14ac:dyDescent="0.25">
      <c r="B2193" s="28" t="str">
        <f t="shared" si="73"/>
        <v/>
      </c>
      <c r="C2193" s="28">
        <f t="shared" si="72"/>
        <v>219</v>
      </c>
    </row>
    <row r="2194" spans="2:3" x14ac:dyDescent="0.25">
      <c r="B2194" s="28" t="str">
        <f t="shared" si="73"/>
        <v/>
      </c>
      <c r="C2194" s="28">
        <f t="shared" si="72"/>
        <v>219</v>
      </c>
    </row>
    <row r="2195" spans="2:3" x14ac:dyDescent="0.25">
      <c r="B2195" s="28" t="str">
        <f t="shared" si="73"/>
        <v/>
      </c>
      <c r="C2195" s="28">
        <f t="shared" si="72"/>
        <v>219</v>
      </c>
    </row>
    <row r="2196" spans="2:3" x14ac:dyDescent="0.25">
      <c r="B2196" s="28" t="str">
        <f t="shared" si="73"/>
        <v/>
      </c>
      <c r="C2196" s="28">
        <f t="shared" si="72"/>
        <v>219</v>
      </c>
    </row>
    <row r="2197" spans="2:3" x14ac:dyDescent="0.25">
      <c r="B2197" s="28" t="str">
        <f t="shared" si="73"/>
        <v/>
      </c>
      <c r="C2197" s="28">
        <f t="shared" si="72"/>
        <v>220</v>
      </c>
    </row>
    <row r="2198" spans="2:3" x14ac:dyDescent="0.25">
      <c r="B2198" s="28" t="str">
        <f t="shared" si="73"/>
        <v/>
      </c>
      <c r="C2198" s="28">
        <f t="shared" si="72"/>
        <v>220</v>
      </c>
    </row>
    <row r="2199" spans="2:3" x14ac:dyDescent="0.25">
      <c r="B2199" s="28" t="str">
        <f t="shared" si="73"/>
        <v/>
      </c>
      <c r="C2199" s="28">
        <f t="shared" si="72"/>
        <v>220</v>
      </c>
    </row>
    <row r="2200" spans="2:3" x14ac:dyDescent="0.25">
      <c r="B2200" s="28" t="str">
        <f t="shared" si="73"/>
        <v/>
      </c>
      <c r="C2200" s="28">
        <f t="shared" si="72"/>
        <v>220</v>
      </c>
    </row>
    <row r="2201" spans="2:3" x14ac:dyDescent="0.25">
      <c r="B2201" s="28" t="str">
        <f t="shared" si="73"/>
        <v/>
      </c>
      <c r="C2201" s="28">
        <f t="shared" si="72"/>
        <v>220</v>
      </c>
    </row>
    <row r="2202" spans="2:3" x14ac:dyDescent="0.25">
      <c r="B2202" s="28" t="str">
        <f t="shared" si="73"/>
        <v/>
      </c>
      <c r="C2202" s="28">
        <f t="shared" si="72"/>
        <v>220</v>
      </c>
    </row>
    <row r="2203" spans="2:3" x14ac:dyDescent="0.25">
      <c r="B2203" s="28" t="str">
        <f t="shared" si="73"/>
        <v/>
      </c>
      <c r="C2203" s="28">
        <f t="shared" si="72"/>
        <v>220</v>
      </c>
    </row>
    <row r="2204" spans="2:3" x14ac:dyDescent="0.25">
      <c r="B2204" s="28" t="str">
        <f t="shared" si="73"/>
        <v/>
      </c>
      <c r="C2204" s="28">
        <f t="shared" si="72"/>
        <v>220</v>
      </c>
    </row>
    <row r="2205" spans="2:3" x14ac:dyDescent="0.25">
      <c r="B2205" s="28" t="str">
        <f t="shared" si="73"/>
        <v/>
      </c>
      <c r="C2205" s="28">
        <f t="shared" si="72"/>
        <v>220</v>
      </c>
    </row>
    <row r="2206" spans="2:3" x14ac:dyDescent="0.25">
      <c r="B2206" s="28" t="str">
        <f t="shared" si="73"/>
        <v/>
      </c>
      <c r="C2206" s="28">
        <f t="shared" si="72"/>
        <v>220</v>
      </c>
    </row>
    <row r="2207" spans="2:3" x14ac:dyDescent="0.25">
      <c r="B2207" s="28" t="str">
        <f t="shared" si="73"/>
        <v/>
      </c>
      <c r="C2207" s="28">
        <f t="shared" si="72"/>
        <v>221</v>
      </c>
    </row>
    <row r="2208" spans="2:3" x14ac:dyDescent="0.25">
      <c r="B2208" s="28" t="str">
        <f t="shared" si="73"/>
        <v/>
      </c>
      <c r="C2208" s="28">
        <f t="shared" si="72"/>
        <v>221</v>
      </c>
    </row>
    <row r="2209" spans="2:3" x14ac:dyDescent="0.25">
      <c r="B2209" s="28" t="str">
        <f t="shared" si="73"/>
        <v/>
      </c>
      <c r="C2209" s="28">
        <f t="shared" ref="C2209:C2272" si="74">ROUNDDOWN(((ROW(C2209)-ROW(C$7))/C$5)+1,0)</f>
        <v>221</v>
      </c>
    </row>
    <row r="2210" spans="2:3" x14ac:dyDescent="0.25">
      <c r="B2210" s="28" t="str">
        <f t="shared" si="73"/>
        <v/>
      </c>
      <c r="C2210" s="28">
        <f t="shared" si="74"/>
        <v>221</v>
      </c>
    </row>
    <row r="2211" spans="2:3" x14ac:dyDescent="0.25">
      <c r="B2211" s="28" t="str">
        <f t="shared" si="73"/>
        <v/>
      </c>
      <c r="C2211" s="28">
        <f t="shared" si="74"/>
        <v>221</v>
      </c>
    </row>
    <row r="2212" spans="2:3" x14ac:dyDescent="0.25">
      <c r="B2212" s="28" t="str">
        <f t="shared" si="73"/>
        <v/>
      </c>
      <c r="C2212" s="28">
        <f t="shared" si="74"/>
        <v>221</v>
      </c>
    </row>
    <row r="2213" spans="2:3" x14ac:dyDescent="0.25">
      <c r="B2213" s="28" t="str">
        <f t="shared" si="73"/>
        <v/>
      </c>
      <c r="C2213" s="28">
        <f t="shared" si="74"/>
        <v>221</v>
      </c>
    </row>
    <row r="2214" spans="2:3" x14ac:dyDescent="0.25">
      <c r="B2214" s="28" t="str">
        <f t="shared" si="73"/>
        <v/>
      </c>
      <c r="C2214" s="28">
        <f t="shared" si="74"/>
        <v>221</v>
      </c>
    </row>
    <row r="2215" spans="2:3" x14ac:dyDescent="0.25">
      <c r="B2215" s="28" t="str">
        <f t="shared" si="73"/>
        <v/>
      </c>
      <c r="C2215" s="28">
        <f t="shared" si="74"/>
        <v>221</v>
      </c>
    </row>
    <row r="2216" spans="2:3" x14ac:dyDescent="0.25">
      <c r="B2216" s="28" t="str">
        <f t="shared" si="73"/>
        <v/>
      </c>
      <c r="C2216" s="28">
        <f t="shared" si="74"/>
        <v>221</v>
      </c>
    </row>
    <row r="2217" spans="2:3" x14ac:dyDescent="0.25">
      <c r="B2217" s="28" t="str">
        <f t="shared" si="73"/>
        <v/>
      </c>
      <c r="C2217" s="28">
        <f t="shared" si="74"/>
        <v>222</v>
      </c>
    </row>
    <row r="2218" spans="2:3" x14ac:dyDescent="0.25">
      <c r="B2218" s="28" t="str">
        <f t="shared" si="73"/>
        <v/>
      </c>
      <c r="C2218" s="28">
        <f t="shared" si="74"/>
        <v>222</v>
      </c>
    </row>
    <row r="2219" spans="2:3" x14ac:dyDescent="0.25">
      <c r="B2219" s="28" t="str">
        <f t="shared" si="73"/>
        <v/>
      </c>
      <c r="C2219" s="28">
        <f t="shared" si="74"/>
        <v>222</v>
      </c>
    </row>
    <row r="2220" spans="2:3" x14ac:dyDescent="0.25">
      <c r="B2220" s="28" t="str">
        <f t="shared" si="73"/>
        <v/>
      </c>
      <c r="C2220" s="28">
        <f t="shared" si="74"/>
        <v>222</v>
      </c>
    </row>
    <row r="2221" spans="2:3" x14ac:dyDescent="0.25">
      <c r="B2221" s="28" t="str">
        <f t="shared" si="73"/>
        <v/>
      </c>
      <c r="C2221" s="28">
        <f t="shared" si="74"/>
        <v>222</v>
      </c>
    </row>
    <row r="2222" spans="2:3" x14ac:dyDescent="0.25">
      <c r="B2222" s="28" t="str">
        <f t="shared" si="73"/>
        <v/>
      </c>
      <c r="C2222" s="28">
        <f t="shared" si="74"/>
        <v>222</v>
      </c>
    </row>
    <row r="2223" spans="2:3" x14ac:dyDescent="0.25">
      <c r="B2223" s="28" t="str">
        <f t="shared" si="73"/>
        <v/>
      </c>
      <c r="C2223" s="28">
        <f t="shared" si="74"/>
        <v>222</v>
      </c>
    </row>
    <row r="2224" spans="2:3" x14ac:dyDescent="0.25">
      <c r="B2224" s="28" t="str">
        <f t="shared" si="73"/>
        <v/>
      </c>
      <c r="C2224" s="28">
        <f t="shared" si="74"/>
        <v>222</v>
      </c>
    </row>
    <row r="2225" spans="2:3" x14ac:dyDescent="0.25">
      <c r="B2225" s="28" t="str">
        <f t="shared" si="73"/>
        <v/>
      </c>
      <c r="C2225" s="28">
        <f t="shared" si="74"/>
        <v>222</v>
      </c>
    </row>
    <row r="2226" spans="2:3" x14ac:dyDescent="0.25">
      <c r="B2226" s="28" t="str">
        <f t="shared" si="73"/>
        <v/>
      </c>
      <c r="C2226" s="28">
        <f t="shared" si="74"/>
        <v>222</v>
      </c>
    </row>
    <row r="2227" spans="2:3" x14ac:dyDescent="0.25">
      <c r="B2227" s="28" t="str">
        <f t="shared" si="73"/>
        <v/>
      </c>
      <c r="C2227" s="28">
        <f t="shared" si="74"/>
        <v>223</v>
      </c>
    </row>
    <row r="2228" spans="2:3" x14ac:dyDescent="0.25">
      <c r="B2228" s="28" t="str">
        <f t="shared" si="73"/>
        <v/>
      </c>
      <c r="C2228" s="28">
        <f t="shared" si="74"/>
        <v>223</v>
      </c>
    </row>
    <row r="2229" spans="2:3" x14ac:dyDescent="0.25">
      <c r="B2229" s="28" t="str">
        <f t="shared" si="73"/>
        <v/>
      </c>
      <c r="C2229" s="28">
        <f t="shared" si="74"/>
        <v>223</v>
      </c>
    </row>
    <row r="2230" spans="2:3" x14ac:dyDescent="0.25">
      <c r="B2230" s="28" t="str">
        <f t="shared" si="73"/>
        <v/>
      </c>
      <c r="C2230" s="28">
        <f t="shared" si="74"/>
        <v>223</v>
      </c>
    </row>
    <row r="2231" spans="2:3" x14ac:dyDescent="0.25">
      <c r="B2231" s="28" t="str">
        <f t="shared" si="73"/>
        <v/>
      </c>
      <c r="C2231" s="28">
        <f t="shared" si="74"/>
        <v>223</v>
      </c>
    </row>
    <row r="2232" spans="2:3" x14ac:dyDescent="0.25">
      <c r="B2232" s="28" t="str">
        <f t="shared" si="73"/>
        <v/>
      </c>
      <c r="C2232" s="28">
        <f t="shared" si="74"/>
        <v>223</v>
      </c>
    </row>
    <row r="2233" spans="2:3" x14ac:dyDescent="0.25">
      <c r="B2233" s="28" t="str">
        <f t="shared" si="73"/>
        <v/>
      </c>
      <c r="C2233" s="28">
        <f t="shared" si="74"/>
        <v>223</v>
      </c>
    </row>
    <row r="2234" spans="2:3" x14ac:dyDescent="0.25">
      <c r="B2234" s="28" t="str">
        <f t="shared" si="73"/>
        <v/>
      </c>
      <c r="C2234" s="28">
        <f t="shared" si="74"/>
        <v>223</v>
      </c>
    </row>
    <row r="2235" spans="2:3" x14ac:dyDescent="0.25">
      <c r="B2235" s="28" t="str">
        <f t="shared" si="73"/>
        <v/>
      </c>
      <c r="C2235" s="28">
        <f t="shared" si="74"/>
        <v>223</v>
      </c>
    </row>
    <row r="2236" spans="2:3" x14ac:dyDescent="0.25">
      <c r="B2236" s="28" t="str">
        <f t="shared" si="73"/>
        <v/>
      </c>
      <c r="C2236" s="28">
        <f t="shared" si="74"/>
        <v>223</v>
      </c>
    </row>
    <row r="2237" spans="2:3" x14ac:dyDescent="0.25">
      <c r="B2237" s="28" t="str">
        <f t="shared" si="73"/>
        <v/>
      </c>
      <c r="C2237" s="28">
        <f t="shared" si="74"/>
        <v>224</v>
      </c>
    </row>
    <row r="2238" spans="2:3" x14ac:dyDescent="0.25">
      <c r="B2238" s="28" t="str">
        <f t="shared" si="73"/>
        <v/>
      </c>
      <c r="C2238" s="28">
        <f t="shared" si="74"/>
        <v>224</v>
      </c>
    </row>
    <row r="2239" spans="2:3" x14ac:dyDescent="0.25">
      <c r="B2239" s="28" t="str">
        <f t="shared" si="73"/>
        <v/>
      </c>
      <c r="C2239" s="28">
        <f t="shared" si="74"/>
        <v>224</v>
      </c>
    </row>
    <row r="2240" spans="2:3" x14ac:dyDescent="0.25">
      <c r="B2240" s="28" t="str">
        <f t="shared" si="73"/>
        <v/>
      </c>
      <c r="C2240" s="28">
        <f t="shared" si="74"/>
        <v>224</v>
      </c>
    </row>
    <row r="2241" spans="2:3" x14ac:dyDescent="0.25">
      <c r="B2241" s="28" t="str">
        <f t="shared" si="73"/>
        <v/>
      </c>
      <c r="C2241" s="28">
        <f t="shared" si="74"/>
        <v>224</v>
      </c>
    </row>
    <row r="2242" spans="2:3" x14ac:dyDescent="0.25">
      <c r="B2242" s="28" t="str">
        <f t="shared" si="73"/>
        <v/>
      </c>
      <c r="C2242" s="28">
        <f t="shared" si="74"/>
        <v>224</v>
      </c>
    </row>
    <row r="2243" spans="2:3" x14ac:dyDescent="0.25">
      <c r="B2243" s="28" t="str">
        <f t="shared" si="73"/>
        <v/>
      </c>
      <c r="C2243" s="28">
        <f t="shared" si="74"/>
        <v>224</v>
      </c>
    </row>
    <row r="2244" spans="2:3" x14ac:dyDescent="0.25">
      <c r="B2244" s="28" t="str">
        <f t="shared" si="73"/>
        <v/>
      </c>
      <c r="C2244" s="28">
        <f t="shared" si="74"/>
        <v>224</v>
      </c>
    </row>
    <row r="2245" spans="2:3" x14ac:dyDescent="0.25">
      <c r="B2245" s="28" t="str">
        <f t="shared" si="73"/>
        <v/>
      </c>
      <c r="C2245" s="28">
        <f t="shared" si="74"/>
        <v>224</v>
      </c>
    </row>
    <row r="2246" spans="2:3" x14ac:dyDescent="0.25">
      <c r="B2246" s="28" t="str">
        <f t="shared" si="73"/>
        <v/>
      </c>
      <c r="C2246" s="28">
        <f t="shared" si="74"/>
        <v>224</v>
      </c>
    </row>
    <row r="2247" spans="2:3" x14ac:dyDescent="0.25">
      <c r="B2247" s="28" t="str">
        <f t="shared" si="73"/>
        <v/>
      </c>
      <c r="C2247" s="28">
        <f t="shared" si="74"/>
        <v>225</v>
      </c>
    </row>
    <row r="2248" spans="2:3" x14ac:dyDescent="0.25">
      <c r="B2248" s="28" t="str">
        <f t="shared" ref="B2248:B2311" si="75">IF(C2248&lt; $D$4+1,MOD(((ROW(B2248)-ROW(B$7))),$C$5)+1,"")</f>
        <v/>
      </c>
      <c r="C2248" s="28">
        <f t="shared" si="74"/>
        <v>225</v>
      </c>
    </row>
    <row r="2249" spans="2:3" x14ac:dyDescent="0.25">
      <c r="B2249" s="28" t="str">
        <f t="shared" si="75"/>
        <v/>
      </c>
      <c r="C2249" s="28">
        <f t="shared" si="74"/>
        <v>225</v>
      </c>
    </row>
    <row r="2250" spans="2:3" x14ac:dyDescent="0.25">
      <c r="B2250" s="28" t="str">
        <f t="shared" si="75"/>
        <v/>
      </c>
      <c r="C2250" s="28">
        <f t="shared" si="74"/>
        <v>225</v>
      </c>
    </row>
    <row r="2251" spans="2:3" x14ac:dyDescent="0.25">
      <c r="B2251" s="28" t="str">
        <f t="shared" si="75"/>
        <v/>
      </c>
      <c r="C2251" s="28">
        <f t="shared" si="74"/>
        <v>225</v>
      </c>
    </row>
    <row r="2252" spans="2:3" x14ac:dyDescent="0.25">
      <c r="B2252" s="28" t="str">
        <f t="shared" si="75"/>
        <v/>
      </c>
      <c r="C2252" s="28">
        <f t="shared" si="74"/>
        <v>225</v>
      </c>
    </row>
    <row r="2253" spans="2:3" x14ac:dyDescent="0.25">
      <c r="B2253" s="28" t="str">
        <f t="shared" si="75"/>
        <v/>
      </c>
      <c r="C2253" s="28">
        <f t="shared" si="74"/>
        <v>225</v>
      </c>
    </row>
    <row r="2254" spans="2:3" x14ac:dyDescent="0.25">
      <c r="B2254" s="28" t="str">
        <f t="shared" si="75"/>
        <v/>
      </c>
      <c r="C2254" s="28">
        <f t="shared" si="74"/>
        <v>225</v>
      </c>
    </row>
    <row r="2255" spans="2:3" x14ac:dyDescent="0.25">
      <c r="B2255" s="28" t="str">
        <f t="shared" si="75"/>
        <v/>
      </c>
      <c r="C2255" s="28">
        <f t="shared" si="74"/>
        <v>225</v>
      </c>
    </row>
    <row r="2256" spans="2:3" x14ac:dyDescent="0.25">
      <c r="B2256" s="28" t="str">
        <f t="shared" si="75"/>
        <v/>
      </c>
      <c r="C2256" s="28">
        <f t="shared" si="74"/>
        <v>225</v>
      </c>
    </row>
    <row r="2257" spans="2:3" x14ac:dyDescent="0.25">
      <c r="B2257" s="28" t="str">
        <f t="shared" si="75"/>
        <v/>
      </c>
      <c r="C2257" s="28">
        <f t="shared" si="74"/>
        <v>226</v>
      </c>
    </row>
    <row r="2258" spans="2:3" x14ac:dyDescent="0.25">
      <c r="B2258" s="28" t="str">
        <f t="shared" si="75"/>
        <v/>
      </c>
      <c r="C2258" s="28">
        <f t="shared" si="74"/>
        <v>226</v>
      </c>
    </row>
    <row r="2259" spans="2:3" x14ac:dyDescent="0.25">
      <c r="B2259" s="28" t="str">
        <f t="shared" si="75"/>
        <v/>
      </c>
      <c r="C2259" s="28">
        <f t="shared" si="74"/>
        <v>226</v>
      </c>
    </row>
    <row r="2260" spans="2:3" x14ac:dyDescent="0.25">
      <c r="B2260" s="28" t="str">
        <f t="shared" si="75"/>
        <v/>
      </c>
      <c r="C2260" s="28">
        <f t="shared" si="74"/>
        <v>226</v>
      </c>
    </row>
    <row r="2261" spans="2:3" x14ac:dyDescent="0.25">
      <c r="B2261" s="28" t="str">
        <f t="shared" si="75"/>
        <v/>
      </c>
      <c r="C2261" s="28">
        <f t="shared" si="74"/>
        <v>226</v>
      </c>
    </row>
    <row r="2262" spans="2:3" x14ac:dyDescent="0.25">
      <c r="B2262" s="28" t="str">
        <f t="shared" si="75"/>
        <v/>
      </c>
      <c r="C2262" s="28">
        <f t="shared" si="74"/>
        <v>226</v>
      </c>
    </row>
    <row r="2263" spans="2:3" x14ac:dyDescent="0.25">
      <c r="B2263" s="28" t="str">
        <f t="shared" si="75"/>
        <v/>
      </c>
      <c r="C2263" s="28">
        <f t="shared" si="74"/>
        <v>226</v>
      </c>
    </row>
    <row r="2264" spans="2:3" x14ac:dyDescent="0.25">
      <c r="B2264" s="28" t="str">
        <f t="shared" si="75"/>
        <v/>
      </c>
      <c r="C2264" s="28">
        <f t="shared" si="74"/>
        <v>226</v>
      </c>
    </row>
    <row r="2265" spans="2:3" x14ac:dyDescent="0.25">
      <c r="B2265" s="28" t="str">
        <f t="shared" si="75"/>
        <v/>
      </c>
      <c r="C2265" s="28">
        <f t="shared" si="74"/>
        <v>226</v>
      </c>
    </row>
    <row r="2266" spans="2:3" x14ac:dyDescent="0.25">
      <c r="B2266" s="28" t="str">
        <f t="shared" si="75"/>
        <v/>
      </c>
      <c r="C2266" s="28">
        <f t="shared" si="74"/>
        <v>226</v>
      </c>
    </row>
    <row r="2267" spans="2:3" x14ac:dyDescent="0.25">
      <c r="B2267" s="28" t="str">
        <f t="shared" si="75"/>
        <v/>
      </c>
      <c r="C2267" s="28">
        <f t="shared" si="74"/>
        <v>227</v>
      </c>
    </row>
    <row r="2268" spans="2:3" x14ac:dyDescent="0.25">
      <c r="B2268" s="28" t="str">
        <f t="shared" si="75"/>
        <v/>
      </c>
      <c r="C2268" s="28">
        <f t="shared" si="74"/>
        <v>227</v>
      </c>
    </row>
    <row r="2269" spans="2:3" x14ac:dyDescent="0.25">
      <c r="B2269" s="28" t="str">
        <f t="shared" si="75"/>
        <v/>
      </c>
      <c r="C2269" s="28">
        <f t="shared" si="74"/>
        <v>227</v>
      </c>
    </row>
    <row r="2270" spans="2:3" x14ac:dyDescent="0.25">
      <c r="B2270" s="28" t="str">
        <f t="shared" si="75"/>
        <v/>
      </c>
      <c r="C2270" s="28">
        <f t="shared" si="74"/>
        <v>227</v>
      </c>
    </row>
    <row r="2271" spans="2:3" x14ac:dyDescent="0.25">
      <c r="B2271" s="28" t="str">
        <f t="shared" si="75"/>
        <v/>
      </c>
      <c r="C2271" s="28">
        <f t="shared" si="74"/>
        <v>227</v>
      </c>
    </row>
    <row r="2272" spans="2:3" x14ac:dyDescent="0.25">
      <c r="B2272" s="28" t="str">
        <f t="shared" si="75"/>
        <v/>
      </c>
      <c r="C2272" s="28">
        <f t="shared" si="74"/>
        <v>227</v>
      </c>
    </row>
    <row r="2273" spans="2:3" x14ac:dyDescent="0.25">
      <c r="B2273" s="28" t="str">
        <f t="shared" si="75"/>
        <v/>
      </c>
      <c r="C2273" s="28">
        <f t="shared" ref="C2273:C2336" si="76">ROUNDDOWN(((ROW(C2273)-ROW(C$7))/C$5)+1,0)</f>
        <v>227</v>
      </c>
    </row>
    <row r="2274" spans="2:3" x14ac:dyDescent="0.25">
      <c r="B2274" s="28" t="str">
        <f t="shared" si="75"/>
        <v/>
      </c>
      <c r="C2274" s="28">
        <f t="shared" si="76"/>
        <v>227</v>
      </c>
    </row>
    <row r="2275" spans="2:3" x14ac:dyDescent="0.25">
      <c r="B2275" s="28" t="str">
        <f t="shared" si="75"/>
        <v/>
      </c>
      <c r="C2275" s="28">
        <f t="shared" si="76"/>
        <v>227</v>
      </c>
    </row>
    <row r="2276" spans="2:3" x14ac:dyDescent="0.25">
      <c r="B2276" s="28" t="str">
        <f t="shared" si="75"/>
        <v/>
      </c>
      <c r="C2276" s="28">
        <f t="shared" si="76"/>
        <v>227</v>
      </c>
    </row>
    <row r="2277" spans="2:3" x14ac:dyDescent="0.25">
      <c r="B2277" s="28" t="str">
        <f t="shared" si="75"/>
        <v/>
      </c>
      <c r="C2277" s="28">
        <f t="shared" si="76"/>
        <v>228</v>
      </c>
    </row>
    <row r="2278" spans="2:3" x14ac:dyDescent="0.25">
      <c r="B2278" s="28" t="str">
        <f t="shared" si="75"/>
        <v/>
      </c>
      <c r="C2278" s="28">
        <f t="shared" si="76"/>
        <v>228</v>
      </c>
    </row>
    <row r="2279" spans="2:3" x14ac:dyDescent="0.25">
      <c r="B2279" s="28" t="str">
        <f t="shared" si="75"/>
        <v/>
      </c>
      <c r="C2279" s="28">
        <f t="shared" si="76"/>
        <v>228</v>
      </c>
    </row>
    <row r="2280" spans="2:3" x14ac:dyDescent="0.25">
      <c r="B2280" s="28" t="str">
        <f t="shared" si="75"/>
        <v/>
      </c>
      <c r="C2280" s="28">
        <f t="shared" si="76"/>
        <v>228</v>
      </c>
    </row>
    <row r="2281" spans="2:3" x14ac:dyDescent="0.25">
      <c r="B2281" s="28" t="str">
        <f t="shared" si="75"/>
        <v/>
      </c>
      <c r="C2281" s="28">
        <f t="shared" si="76"/>
        <v>228</v>
      </c>
    </row>
    <row r="2282" spans="2:3" x14ac:dyDescent="0.25">
      <c r="B2282" s="28" t="str">
        <f t="shared" si="75"/>
        <v/>
      </c>
      <c r="C2282" s="28">
        <f t="shared" si="76"/>
        <v>228</v>
      </c>
    </row>
    <row r="2283" spans="2:3" x14ac:dyDescent="0.25">
      <c r="B2283" s="28" t="str">
        <f t="shared" si="75"/>
        <v/>
      </c>
      <c r="C2283" s="28">
        <f t="shared" si="76"/>
        <v>228</v>
      </c>
    </row>
    <row r="2284" spans="2:3" x14ac:dyDescent="0.25">
      <c r="B2284" s="28" t="str">
        <f t="shared" si="75"/>
        <v/>
      </c>
      <c r="C2284" s="28">
        <f t="shared" si="76"/>
        <v>228</v>
      </c>
    </row>
    <row r="2285" spans="2:3" x14ac:dyDescent="0.25">
      <c r="B2285" s="28" t="str">
        <f t="shared" si="75"/>
        <v/>
      </c>
      <c r="C2285" s="28">
        <f t="shared" si="76"/>
        <v>228</v>
      </c>
    </row>
    <row r="2286" spans="2:3" x14ac:dyDescent="0.25">
      <c r="B2286" s="28" t="str">
        <f t="shared" si="75"/>
        <v/>
      </c>
      <c r="C2286" s="28">
        <f t="shared" si="76"/>
        <v>228</v>
      </c>
    </row>
    <row r="2287" spans="2:3" x14ac:dyDescent="0.25">
      <c r="B2287" s="28" t="str">
        <f t="shared" si="75"/>
        <v/>
      </c>
      <c r="C2287" s="28">
        <f t="shared" si="76"/>
        <v>229</v>
      </c>
    </row>
    <row r="2288" spans="2:3" x14ac:dyDescent="0.25">
      <c r="B2288" s="28" t="str">
        <f t="shared" si="75"/>
        <v/>
      </c>
      <c r="C2288" s="28">
        <f t="shared" si="76"/>
        <v>229</v>
      </c>
    </row>
    <row r="2289" spans="2:3" x14ac:dyDescent="0.25">
      <c r="B2289" s="28" t="str">
        <f t="shared" si="75"/>
        <v/>
      </c>
      <c r="C2289" s="28">
        <f t="shared" si="76"/>
        <v>229</v>
      </c>
    </row>
    <row r="2290" spans="2:3" x14ac:dyDescent="0.25">
      <c r="B2290" s="28" t="str">
        <f t="shared" si="75"/>
        <v/>
      </c>
      <c r="C2290" s="28">
        <f t="shared" si="76"/>
        <v>229</v>
      </c>
    </row>
    <row r="2291" spans="2:3" x14ac:dyDescent="0.25">
      <c r="B2291" s="28" t="str">
        <f t="shared" si="75"/>
        <v/>
      </c>
      <c r="C2291" s="28">
        <f t="shared" si="76"/>
        <v>229</v>
      </c>
    </row>
    <row r="2292" spans="2:3" x14ac:dyDescent="0.25">
      <c r="B2292" s="28" t="str">
        <f t="shared" si="75"/>
        <v/>
      </c>
      <c r="C2292" s="28">
        <f t="shared" si="76"/>
        <v>229</v>
      </c>
    </row>
    <row r="2293" spans="2:3" x14ac:dyDescent="0.25">
      <c r="B2293" s="28" t="str">
        <f t="shared" si="75"/>
        <v/>
      </c>
      <c r="C2293" s="28">
        <f t="shared" si="76"/>
        <v>229</v>
      </c>
    </row>
    <row r="2294" spans="2:3" x14ac:dyDescent="0.25">
      <c r="B2294" s="28" t="str">
        <f t="shared" si="75"/>
        <v/>
      </c>
      <c r="C2294" s="28">
        <f t="shared" si="76"/>
        <v>229</v>
      </c>
    </row>
    <row r="2295" spans="2:3" x14ac:dyDescent="0.25">
      <c r="B2295" s="28" t="str">
        <f t="shared" si="75"/>
        <v/>
      </c>
      <c r="C2295" s="28">
        <f t="shared" si="76"/>
        <v>229</v>
      </c>
    </row>
    <row r="2296" spans="2:3" x14ac:dyDescent="0.25">
      <c r="B2296" s="28" t="str">
        <f t="shared" si="75"/>
        <v/>
      </c>
      <c r="C2296" s="28">
        <f t="shared" si="76"/>
        <v>229</v>
      </c>
    </row>
    <row r="2297" spans="2:3" x14ac:dyDescent="0.25">
      <c r="B2297" s="28" t="str">
        <f t="shared" si="75"/>
        <v/>
      </c>
      <c r="C2297" s="28">
        <f t="shared" si="76"/>
        <v>230</v>
      </c>
    </row>
    <row r="2298" spans="2:3" x14ac:dyDescent="0.25">
      <c r="B2298" s="28" t="str">
        <f t="shared" si="75"/>
        <v/>
      </c>
      <c r="C2298" s="28">
        <f t="shared" si="76"/>
        <v>230</v>
      </c>
    </row>
    <row r="2299" spans="2:3" x14ac:dyDescent="0.25">
      <c r="B2299" s="28" t="str">
        <f t="shared" si="75"/>
        <v/>
      </c>
      <c r="C2299" s="28">
        <f t="shared" si="76"/>
        <v>230</v>
      </c>
    </row>
    <row r="2300" spans="2:3" x14ac:dyDescent="0.25">
      <c r="B2300" s="28" t="str">
        <f t="shared" si="75"/>
        <v/>
      </c>
      <c r="C2300" s="28">
        <f t="shared" si="76"/>
        <v>230</v>
      </c>
    </row>
    <row r="2301" spans="2:3" x14ac:dyDescent="0.25">
      <c r="B2301" s="28" t="str">
        <f t="shared" si="75"/>
        <v/>
      </c>
      <c r="C2301" s="28">
        <f t="shared" si="76"/>
        <v>230</v>
      </c>
    </row>
    <row r="2302" spans="2:3" x14ac:dyDescent="0.25">
      <c r="B2302" s="28" t="str">
        <f t="shared" si="75"/>
        <v/>
      </c>
      <c r="C2302" s="28">
        <f t="shared" si="76"/>
        <v>230</v>
      </c>
    </row>
    <row r="2303" spans="2:3" x14ac:dyDescent="0.25">
      <c r="B2303" s="28" t="str">
        <f t="shared" si="75"/>
        <v/>
      </c>
      <c r="C2303" s="28">
        <f t="shared" si="76"/>
        <v>230</v>
      </c>
    </row>
    <row r="2304" spans="2:3" x14ac:dyDescent="0.25">
      <c r="B2304" s="28" t="str">
        <f t="shared" si="75"/>
        <v/>
      </c>
      <c r="C2304" s="28">
        <f t="shared" si="76"/>
        <v>230</v>
      </c>
    </row>
    <row r="2305" spans="2:3" x14ac:dyDescent="0.25">
      <c r="B2305" s="28" t="str">
        <f t="shared" si="75"/>
        <v/>
      </c>
      <c r="C2305" s="28">
        <f t="shared" si="76"/>
        <v>230</v>
      </c>
    </row>
    <row r="2306" spans="2:3" x14ac:dyDescent="0.25">
      <c r="B2306" s="28" t="str">
        <f t="shared" si="75"/>
        <v/>
      </c>
      <c r="C2306" s="28">
        <f t="shared" si="76"/>
        <v>230</v>
      </c>
    </row>
    <row r="2307" spans="2:3" x14ac:dyDescent="0.25">
      <c r="B2307" s="28" t="str">
        <f t="shared" si="75"/>
        <v/>
      </c>
      <c r="C2307" s="28">
        <f t="shared" si="76"/>
        <v>231</v>
      </c>
    </row>
    <row r="2308" spans="2:3" x14ac:dyDescent="0.25">
      <c r="B2308" s="28" t="str">
        <f t="shared" si="75"/>
        <v/>
      </c>
      <c r="C2308" s="28">
        <f t="shared" si="76"/>
        <v>231</v>
      </c>
    </row>
    <row r="2309" spans="2:3" x14ac:dyDescent="0.25">
      <c r="B2309" s="28" t="str">
        <f t="shared" si="75"/>
        <v/>
      </c>
      <c r="C2309" s="28">
        <f t="shared" si="76"/>
        <v>231</v>
      </c>
    </row>
    <row r="2310" spans="2:3" x14ac:dyDescent="0.25">
      <c r="B2310" s="28" t="str">
        <f t="shared" si="75"/>
        <v/>
      </c>
      <c r="C2310" s="28">
        <f t="shared" si="76"/>
        <v>231</v>
      </c>
    </row>
    <row r="2311" spans="2:3" x14ac:dyDescent="0.25">
      <c r="B2311" s="28" t="str">
        <f t="shared" si="75"/>
        <v/>
      </c>
      <c r="C2311" s="28">
        <f t="shared" si="76"/>
        <v>231</v>
      </c>
    </row>
    <row r="2312" spans="2:3" x14ac:dyDescent="0.25">
      <c r="B2312" s="28" t="str">
        <f t="shared" ref="B2312:B2375" si="77">IF(C2312&lt; $D$4+1,MOD(((ROW(B2312)-ROW(B$7))),$C$5)+1,"")</f>
        <v/>
      </c>
      <c r="C2312" s="28">
        <f t="shared" si="76"/>
        <v>231</v>
      </c>
    </row>
    <row r="2313" spans="2:3" x14ac:dyDescent="0.25">
      <c r="B2313" s="28" t="str">
        <f t="shared" si="77"/>
        <v/>
      </c>
      <c r="C2313" s="28">
        <f t="shared" si="76"/>
        <v>231</v>
      </c>
    </row>
    <row r="2314" spans="2:3" x14ac:dyDescent="0.25">
      <c r="B2314" s="28" t="str">
        <f t="shared" si="77"/>
        <v/>
      </c>
      <c r="C2314" s="28">
        <f t="shared" si="76"/>
        <v>231</v>
      </c>
    </row>
    <row r="2315" spans="2:3" x14ac:dyDescent="0.25">
      <c r="B2315" s="28" t="str">
        <f t="shared" si="77"/>
        <v/>
      </c>
      <c r="C2315" s="28">
        <f t="shared" si="76"/>
        <v>231</v>
      </c>
    </row>
    <row r="2316" spans="2:3" x14ac:dyDescent="0.25">
      <c r="B2316" s="28" t="str">
        <f t="shared" si="77"/>
        <v/>
      </c>
      <c r="C2316" s="28">
        <f t="shared" si="76"/>
        <v>231</v>
      </c>
    </row>
    <row r="2317" spans="2:3" x14ac:dyDescent="0.25">
      <c r="B2317" s="28" t="str">
        <f t="shared" si="77"/>
        <v/>
      </c>
      <c r="C2317" s="28">
        <f t="shared" si="76"/>
        <v>232</v>
      </c>
    </row>
    <row r="2318" spans="2:3" x14ac:dyDescent="0.25">
      <c r="B2318" s="28" t="str">
        <f t="shared" si="77"/>
        <v/>
      </c>
      <c r="C2318" s="28">
        <f t="shared" si="76"/>
        <v>232</v>
      </c>
    </row>
    <row r="2319" spans="2:3" x14ac:dyDescent="0.25">
      <c r="B2319" s="28" t="str">
        <f t="shared" si="77"/>
        <v/>
      </c>
      <c r="C2319" s="28">
        <f t="shared" si="76"/>
        <v>232</v>
      </c>
    </row>
    <row r="2320" spans="2:3" x14ac:dyDescent="0.25">
      <c r="B2320" s="28" t="str">
        <f t="shared" si="77"/>
        <v/>
      </c>
      <c r="C2320" s="28">
        <f t="shared" si="76"/>
        <v>232</v>
      </c>
    </row>
    <row r="2321" spans="2:3" x14ac:dyDescent="0.25">
      <c r="B2321" s="28" t="str">
        <f t="shared" si="77"/>
        <v/>
      </c>
      <c r="C2321" s="28">
        <f t="shared" si="76"/>
        <v>232</v>
      </c>
    </row>
    <row r="2322" spans="2:3" x14ac:dyDescent="0.25">
      <c r="B2322" s="28" t="str">
        <f t="shared" si="77"/>
        <v/>
      </c>
      <c r="C2322" s="28">
        <f t="shared" si="76"/>
        <v>232</v>
      </c>
    </row>
    <row r="2323" spans="2:3" x14ac:dyDescent="0.25">
      <c r="B2323" s="28" t="str">
        <f t="shared" si="77"/>
        <v/>
      </c>
      <c r="C2323" s="28">
        <f t="shared" si="76"/>
        <v>232</v>
      </c>
    </row>
    <row r="2324" spans="2:3" x14ac:dyDescent="0.25">
      <c r="B2324" s="28" t="str">
        <f t="shared" si="77"/>
        <v/>
      </c>
      <c r="C2324" s="28">
        <f t="shared" si="76"/>
        <v>232</v>
      </c>
    </row>
    <row r="2325" spans="2:3" x14ac:dyDescent="0.25">
      <c r="B2325" s="28" t="str">
        <f t="shared" si="77"/>
        <v/>
      </c>
      <c r="C2325" s="28">
        <f t="shared" si="76"/>
        <v>232</v>
      </c>
    </row>
    <row r="2326" spans="2:3" x14ac:dyDescent="0.25">
      <c r="B2326" s="28" t="str">
        <f t="shared" si="77"/>
        <v/>
      </c>
      <c r="C2326" s="28">
        <f t="shared" si="76"/>
        <v>232</v>
      </c>
    </row>
    <row r="2327" spans="2:3" x14ac:dyDescent="0.25">
      <c r="B2327" s="28" t="str">
        <f t="shared" si="77"/>
        <v/>
      </c>
      <c r="C2327" s="28">
        <f t="shared" si="76"/>
        <v>233</v>
      </c>
    </row>
    <row r="2328" spans="2:3" x14ac:dyDescent="0.25">
      <c r="B2328" s="28" t="str">
        <f t="shared" si="77"/>
        <v/>
      </c>
      <c r="C2328" s="28">
        <f t="shared" si="76"/>
        <v>233</v>
      </c>
    </row>
    <row r="2329" spans="2:3" x14ac:dyDescent="0.25">
      <c r="B2329" s="28" t="str">
        <f t="shared" si="77"/>
        <v/>
      </c>
      <c r="C2329" s="28">
        <f t="shared" si="76"/>
        <v>233</v>
      </c>
    </row>
    <row r="2330" spans="2:3" x14ac:dyDescent="0.25">
      <c r="B2330" s="28" t="str">
        <f t="shared" si="77"/>
        <v/>
      </c>
      <c r="C2330" s="28">
        <f t="shared" si="76"/>
        <v>233</v>
      </c>
    </row>
    <row r="2331" spans="2:3" x14ac:dyDescent="0.25">
      <c r="B2331" s="28" t="str">
        <f t="shared" si="77"/>
        <v/>
      </c>
      <c r="C2331" s="28">
        <f t="shared" si="76"/>
        <v>233</v>
      </c>
    </row>
    <row r="2332" spans="2:3" x14ac:dyDescent="0.25">
      <c r="B2332" s="28" t="str">
        <f t="shared" si="77"/>
        <v/>
      </c>
      <c r="C2332" s="28">
        <f t="shared" si="76"/>
        <v>233</v>
      </c>
    </row>
    <row r="2333" spans="2:3" x14ac:dyDescent="0.25">
      <c r="B2333" s="28" t="str">
        <f t="shared" si="77"/>
        <v/>
      </c>
      <c r="C2333" s="28">
        <f t="shared" si="76"/>
        <v>233</v>
      </c>
    </row>
    <row r="2334" spans="2:3" x14ac:dyDescent="0.25">
      <c r="B2334" s="28" t="str">
        <f t="shared" si="77"/>
        <v/>
      </c>
      <c r="C2334" s="28">
        <f t="shared" si="76"/>
        <v>233</v>
      </c>
    </row>
    <row r="2335" spans="2:3" x14ac:dyDescent="0.25">
      <c r="B2335" s="28" t="str">
        <f t="shared" si="77"/>
        <v/>
      </c>
      <c r="C2335" s="28">
        <f t="shared" si="76"/>
        <v>233</v>
      </c>
    </row>
    <row r="2336" spans="2:3" x14ac:dyDescent="0.25">
      <c r="B2336" s="28" t="str">
        <f t="shared" si="77"/>
        <v/>
      </c>
      <c r="C2336" s="28">
        <f t="shared" si="76"/>
        <v>233</v>
      </c>
    </row>
    <row r="2337" spans="2:3" x14ac:dyDescent="0.25">
      <c r="B2337" s="28" t="str">
        <f t="shared" si="77"/>
        <v/>
      </c>
      <c r="C2337" s="28">
        <f t="shared" ref="C2337:C2400" si="78">ROUNDDOWN(((ROW(C2337)-ROW(C$7))/C$5)+1,0)</f>
        <v>234</v>
      </c>
    </row>
    <row r="2338" spans="2:3" x14ac:dyDescent="0.25">
      <c r="B2338" s="28" t="str">
        <f t="shared" si="77"/>
        <v/>
      </c>
      <c r="C2338" s="28">
        <f t="shared" si="78"/>
        <v>234</v>
      </c>
    </row>
    <row r="2339" spans="2:3" x14ac:dyDescent="0.25">
      <c r="B2339" s="28" t="str">
        <f t="shared" si="77"/>
        <v/>
      </c>
      <c r="C2339" s="28">
        <f t="shared" si="78"/>
        <v>234</v>
      </c>
    </row>
    <row r="2340" spans="2:3" x14ac:dyDescent="0.25">
      <c r="B2340" s="28" t="str">
        <f t="shared" si="77"/>
        <v/>
      </c>
      <c r="C2340" s="28">
        <f t="shared" si="78"/>
        <v>234</v>
      </c>
    </row>
    <row r="2341" spans="2:3" x14ac:dyDescent="0.25">
      <c r="B2341" s="28" t="str">
        <f t="shared" si="77"/>
        <v/>
      </c>
      <c r="C2341" s="28">
        <f t="shared" si="78"/>
        <v>234</v>
      </c>
    </row>
    <row r="2342" spans="2:3" x14ac:dyDescent="0.25">
      <c r="B2342" s="28" t="str">
        <f t="shared" si="77"/>
        <v/>
      </c>
      <c r="C2342" s="28">
        <f t="shared" si="78"/>
        <v>234</v>
      </c>
    </row>
    <row r="2343" spans="2:3" x14ac:dyDescent="0.25">
      <c r="B2343" s="28" t="str">
        <f t="shared" si="77"/>
        <v/>
      </c>
      <c r="C2343" s="28">
        <f t="shared" si="78"/>
        <v>234</v>
      </c>
    </row>
    <row r="2344" spans="2:3" x14ac:dyDescent="0.25">
      <c r="B2344" s="28" t="str">
        <f t="shared" si="77"/>
        <v/>
      </c>
      <c r="C2344" s="28">
        <f t="shared" si="78"/>
        <v>234</v>
      </c>
    </row>
    <row r="2345" spans="2:3" x14ac:dyDescent="0.25">
      <c r="B2345" s="28" t="str">
        <f t="shared" si="77"/>
        <v/>
      </c>
      <c r="C2345" s="28">
        <f t="shared" si="78"/>
        <v>234</v>
      </c>
    </row>
    <row r="2346" spans="2:3" x14ac:dyDescent="0.25">
      <c r="B2346" s="28" t="str">
        <f t="shared" si="77"/>
        <v/>
      </c>
      <c r="C2346" s="28">
        <f t="shared" si="78"/>
        <v>234</v>
      </c>
    </row>
    <row r="2347" spans="2:3" x14ac:dyDescent="0.25">
      <c r="B2347" s="28" t="str">
        <f t="shared" si="77"/>
        <v/>
      </c>
      <c r="C2347" s="28">
        <f t="shared" si="78"/>
        <v>235</v>
      </c>
    </row>
    <row r="2348" spans="2:3" x14ac:dyDescent="0.25">
      <c r="B2348" s="28" t="str">
        <f t="shared" si="77"/>
        <v/>
      </c>
      <c r="C2348" s="28">
        <f t="shared" si="78"/>
        <v>235</v>
      </c>
    </row>
    <row r="2349" spans="2:3" x14ac:dyDescent="0.25">
      <c r="B2349" s="28" t="str">
        <f t="shared" si="77"/>
        <v/>
      </c>
      <c r="C2349" s="28">
        <f t="shared" si="78"/>
        <v>235</v>
      </c>
    </row>
    <row r="2350" spans="2:3" x14ac:dyDescent="0.25">
      <c r="B2350" s="28" t="str">
        <f t="shared" si="77"/>
        <v/>
      </c>
      <c r="C2350" s="28">
        <f t="shared" si="78"/>
        <v>235</v>
      </c>
    </row>
    <row r="2351" spans="2:3" x14ac:dyDescent="0.25">
      <c r="B2351" s="28" t="str">
        <f t="shared" si="77"/>
        <v/>
      </c>
      <c r="C2351" s="28">
        <f t="shared" si="78"/>
        <v>235</v>
      </c>
    </row>
    <row r="2352" spans="2:3" x14ac:dyDescent="0.25">
      <c r="B2352" s="28" t="str">
        <f t="shared" si="77"/>
        <v/>
      </c>
      <c r="C2352" s="28">
        <f t="shared" si="78"/>
        <v>235</v>
      </c>
    </row>
    <row r="2353" spans="2:3" x14ac:dyDescent="0.25">
      <c r="B2353" s="28" t="str">
        <f t="shared" si="77"/>
        <v/>
      </c>
      <c r="C2353" s="28">
        <f t="shared" si="78"/>
        <v>235</v>
      </c>
    </row>
    <row r="2354" spans="2:3" x14ac:dyDescent="0.25">
      <c r="B2354" s="28" t="str">
        <f t="shared" si="77"/>
        <v/>
      </c>
      <c r="C2354" s="28">
        <f t="shared" si="78"/>
        <v>235</v>
      </c>
    </row>
    <row r="2355" spans="2:3" x14ac:dyDescent="0.25">
      <c r="B2355" s="28" t="str">
        <f t="shared" si="77"/>
        <v/>
      </c>
      <c r="C2355" s="28">
        <f t="shared" si="78"/>
        <v>235</v>
      </c>
    </row>
    <row r="2356" spans="2:3" x14ac:dyDescent="0.25">
      <c r="B2356" s="28" t="str">
        <f t="shared" si="77"/>
        <v/>
      </c>
      <c r="C2356" s="28">
        <f t="shared" si="78"/>
        <v>235</v>
      </c>
    </row>
    <row r="2357" spans="2:3" x14ac:dyDescent="0.25">
      <c r="B2357" s="28" t="str">
        <f t="shared" si="77"/>
        <v/>
      </c>
      <c r="C2357" s="28">
        <f t="shared" si="78"/>
        <v>236</v>
      </c>
    </row>
    <row r="2358" spans="2:3" x14ac:dyDescent="0.25">
      <c r="B2358" s="28" t="str">
        <f t="shared" si="77"/>
        <v/>
      </c>
      <c r="C2358" s="28">
        <f t="shared" si="78"/>
        <v>236</v>
      </c>
    </row>
    <row r="2359" spans="2:3" x14ac:dyDescent="0.25">
      <c r="B2359" s="28" t="str">
        <f t="shared" si="77"/>
        <v/>
      </c>
      <c r="C2359" s="28">
        <f t="shared" si="78"/>
        <v>236</v>
      </c>
    </row>
    <row r="2360" spans="2:3" x14ac:dyDescent="0.25">
      <c r="B2360" s="28" t="str">
        <f t="shared" si="77"/>
        <v/>
      </c>
      <c r="C2360" s="28">
        <f t="shared" si="78"/>
        <v>236</v>
      </c>
    </row>
    <row r="2361" spans="2:3" x14ac:dyDescent="0.25">
      <c r="B2361" s="28" t="str">
        <f t="shared" si="77"/>
        <v/>
      </c>
      <c r="C2361" s="28">
        <f t="shared" si="78"/>
        <v>236</v>
      </c>
    </row>
    <row r="2362" spans="2:3" x14ac:dyDescent="0.25">
      <c r="B2362" s="28" t="str">
        <f t="shared" si="77"/>
        <v/>
      </c>
      <c r="C2362" s="28">
        <f t="shared" si="78"/>
        <v>236</v>
      </c>
    </row>
    <row r="2363" spans="2:3" x14ac:dyDescent="0.25">
      <c r="B2363" s="28" t="str">
        <f t="shared" si="77"/>
        <v/>
      </c>
      <c r="C2363" s="28">
        <f t="shared" si="78"/>
        <v>236</v>
      </c>
    </row>
    <row r="2364" spans="2:3" x14ac:dyDescent="0.25">
      <c r="B2364" s="28" t="str">
        <f t="shared" si="77"/>
        <v/>
      </c>
      <c r="C2364" s="28">
        <f t="shared" si="78"/>
        <v>236</v>
      </c>
    </row>
    <row r="2365" spans="2:3" x14ac:dyDescent="0.25">
      <c r="B2365" s="28" t="str">
        <f t="shared" si="77"/>
        <v/>
      </c>
      <c r="C2365" s="28">
        <f t="shared" si="78"/>
        <v>236</v>
      </c>
    </row>
    <row r="2366" spans="2:3" x14ac:dyDescent="0.25">
      <c r="B2366" s="28" t="str">
        <f t="shared" si="77"/>
        <v/>
      </c>
      <c r="C2366" s="28">
        <f t="shared" si="78"/>
        <v>236</v>
      </c>
    </row>
    <row r="2367" spans="2:3" x14ac:dyDescent="0.25">
      <c r="B2367" s="28" t="str">
        <f t="shared" si="77"/>
        <v/>
      </c>
      <c r="C2367" s="28">
        <f t="shared" si="78"/>
        <v>237</v>
      </c>
    </row>
    <row r="2368" spans="2:3" x14ac:dyDescent="0.25">
      <c r="B2368" s="28" t="str">
        <f t="shared" si="77"/>
        <v/>
      </c>
      <c r="C2368" s="28">
        <f t="shared" si="78"/>
        <v>237</v>
      </c>
    </row>
    <row r="2369" spans="2:3" x14ac:dyDescent="0.25">
      <c r="B2369" s="28" t="str">
        <f t="shared" si="77"/>
        <v/>
      </c>
      <c r="C2369" s="28">
        <f t="shared" si="78"/>
        <v>237</v>
      </c>
    </row>
    <row r="2370" spans="2:3" x14ac:dyDescent="0.25">
      <c r="B2370" s="28" t="str">
        <f t="shared" si="77"/>
        <v/>
      </c>
      <c r="C2370" s="28">
        <f t="shared" si="78"/>
        <v>237</v>
      </c>
    </row>
    <row r="2371" spans="2:3" x14ac:dyDescent="0.25">
      <c r="B2371" s="28" t="str">
        <f t="shared" si="77"/>
        <v/>
      </c>
      <c r="C2371" s="28">
        <f t="shared" si="78"/>
        <v>237</v>
      </c>
    </row>
    <row r="2372" spans="2:3" x14ac:dyDescent="0.25">
      <c r="B2372" s="28" t="str">
        <f t="shared" si="77"/>
        <v/>
      </c>
      <c r="C2372" s="28">
        <f t="shared" si="78"/>
        <v>237</v>
      </c>
    </row>
    <row r="2373" spans="2:3" x14ac:dyDescent="0.25">
      <c r="B2373" s="28" t="str">
        <f t="shared" si="77"/>
        <v/>
      </c>
      <c r="C2373" s="28">
        <f t="shared" si="78"/>
        <v>237</v>
      </c>
    </row>
    <row r="2374" spans="2:3" x14ac:dyDescent="0.25">
      <c r="B2374" s="28" t="str">
        <f t="shared" si="77"/>
        <v/>
      </c>
      <c r="C2374" s="28">
        <f t="shared" si="78"/>
        <v>237</v>
      </c>
    </row>
    <row r="2375" spans="2:3" x14ac:dyDescent="0.25">
      <c r="B2375" s="28" t="str">
        <f t="shared" si="77"/>
        <v/>
      </c>
      <c r="C2375" s="28">
        <f t="shared" si="78"/>
        <v>237</v>
      </c>
    </row>
    <row r="2376" spans="2:3" x14ac:dyDescent="0.25">
      <c r="B2376" s="28" t="str">
        <f t="shared" ref="B2376:B2439" si="79">IF(C2376&lt; $D$4+1,MOD(((ROW(B2376)-ROW(B$7))),$C$5)+1,"")</f>
        <v/>
      </c>
      <c r="C2376" s="28">
        <f t="shared" si="78"/>
        <v>237</v>
      </c>
    </row>
    <row r="2377" spans="2:3" x14ac:dyDescent="0.25">
      <c r="B2377" s="28" t="str">
        <f t="shared" si="79"/>
        <v/>
      </c>
      <c r="C2377" s="28">
        <f t="shared" si="78"/>
        <v>238</v>
      </c>
    </row>
    <row r="2378" spans="2:3" x14ac:dyDescent="0.25">
      <c r="B2378" s="28" t="str">
        <f t="shared" si="79"/>
        <v/>
      </c>
      <c r="C2378" s="28">
        <f t="shared" si="78"/>
        <v>238</v>
      </c>
    </row>
    <row r="2379" spans="2:3" x14ac:dyDescent="0.25">
      <c r="B2379" s="28" t="str">
        <f t="shared" si="79"/>
        <v/>
      </c>
      <c r="C2379" s="28">
        <f t="shared" si="78"/>
        <v>238</v>
      </c>
    </row>
    <row r="2380" spans="2:3" x14ac:dyDescent="0.25">
      <c r="B2380" s="28" t="str">
        <f t="shared" si="79"/>
        <v/>
      </c>
      <c r="C2380" s="28">
        <f t="shared" si="78"/>
        <v>238</v>
      </c>
    </row>
    <row r="2381" spans="2:3" x14ac:dyDescent="0.25">
      <c r="B2381" s="28" t="str">
        <f t="shared" si="79"/>
        <v/>
      </c>
      <c r="C2381" s="28">
        <f t="shared" si="78"/>
        <v>238</v>
      </c>
    </row>
    <row r="2382" spans="2:3" x14ac:dyDescent="0.25">
      <c r="B2382" s="28" t="str">
        <f t="shared" si="79"/>
        <v/>
      </c>
      <c r="C2382" s="28">
        <f t="shared" si="78"/>
        <v>238</v>
      </c>
    </row>
    <row r="2383" spans="2:3" x14ac:dyDescent="0.25">
      <c r="B2383" s="28" t="str">
        <f t="shared" si="79"/>
        <v/>
      </c>
      <c r="C2383" s="28">
        <f t="shared" si="78"/>
        <v>238</v>
      </c>
    </row>
    <row r="2384" spans="2:3" x14ac:dyDescent="0.25">
      <c r="B2384" s="28" t="str">
        <f t="shared" si="79"/>
        <v/>
      </c>
      <c r="C2384" s="28">
        <f t="shared" si="78"/>
        <v>238</v>
      </c>
    </row>
    <row r="2385" spans="2:3" x14ac:dyDescent="0.25">
      <c r="B2385" s="28" t="str">
        <f t="shared" si="79"/>
        <v/>
      </c>
      <c r="C2385" s="28">
        <f t="shared" si="78"/>
        <v>238</v>
      </c>
    </row>
    <row r="2386" spans="2:3" x14ac:dyDescent="0.25">
      <c r="B2386" s="28" t="str">
        <f t="shared" si="79"/>
        <v/>
      </c>
      <c r="C2386" s="28">
        <f t="shared" si="78"/>
        <v>238</v>
      </c>
    </row>
    <row r="2387" spans="2:3" x14ac:dyDescent="0.25">
      <c r="B2387" s="28" t="str">
        <f t="shared" si="79"/>
        <v/>
      </c>
      <c r="C2387" s="28">
        <f t="shared" si="78"/>
        <v>239</v>
      </c>
    </row>
    <row r="2388" spans="2:3" x14ac:dyDescent="0.25">
      <c r="B2388" s="28" t="str">
        <f t="shared" si="79"/>
        <v/>
      </c>
      <c r="C2388" s="28">
        <f t="shared" si="78"/>
        <v>239</v>
      </c>
    </row>
    <row r="2389" spans="2:3" x14ac:dyDescent="0.25">
      <c r="B2389" s="28" t="str">
        <f t="shared" si="79"/>
        <v/>
      </c>
      <c r="C2389" s="28">
        <f t="shared" si="78"/>
        <v>239</v>
      </c>
    </row>
    <row r="2390" spans="2:3" x14ac:dyDescent="0.25">
      <c r="B2390" s="28" t="str">
        <f t="shared" si="79"/>
        <v/>
      </c>
      <c r="C2390" s="28">
        <f t="shared" si="78"/>
        <v>239</v>
      </c>
    </row>
    <row r="2391" spans="2:3" x14ac:dyDescent="0.25">
      <c r="B2391" s="28" t="str">
        <f t="shared" si="79"/>
        <v/>
      </c>
      <c r="C2391" s="28">
        <f t="shared" si="78"/>
        <v>239</v>
      </c>
    </row>
    <row r="2392" spans="2:3" x14ac:dyDescent="0.25">
      <c r="B2392" s="28" t="str">
        <f t="shared" si="79"/>
        <v/>
      </c>
      <c r="C2392" s="28">
        <f t="shared" si="78"/>
        <v>239</v>
      </c>
    </row>
    <row r="2393" spans="2:3" x14ac:dyDescent="0.25">
      <c r="B2393" s="28" t="str">
        <f t="shared" si="79"/>
        <v/>
      </c>
      <c r="C2393" s="28">
        <f t="shared" si="78"/>
        <v>239</v>
      </c>
    </row>
    <row r="2394" spans="2:3" x14ac:dyDescent="0.25">
      <c r="B2394" s="28" t="str">
        <f t="shared" si="79"/>
        <v/>
      </c>
      <c r="C2394" s="28">
        <f t="shared" si="78"/>
        <v>239</v>
      </c>
    </row>
    <row r="2395" spans="2:3" x14ac:dyDescent="0.25">
      <c r="B2395" s="28" t="str">
        <f t="shared" si="79"/>
        <v/>
      </c>
      <c r="C2395" s="28">
        <f t="shared" si="78"/>
        <v>239</v>
      </c>
    </row>
    <row r="2396" spans="2:3" x14ac:dyDescent="0.25">
      <c r="B2396" s="28" t="str">
        <f t="shared" si="79"/>
        <v/>
      </c>
      <c r="C2396" s="28">
        <f t="shared" si="78"/>
        <v>239</v>
      </c>
    </row>
    <row r="2397" spans="2:3" x14ac:dyDescent="0.25">
      <c r="B2397" s="28" t="str">
        <f t="shared" si="79"/>
        <v/>
      </c>
      <c r="C2397" s="28">
        <f t="shared" si="78"/>
        <v>240</v>
      </c>
    </row>
    <row r="2398" spans="2:3" x14ac:dyDescent="0.25">
      <c r="B2398" s="28" t="str">
        <f t="shared" si="79"/>
        <v/>
      </c>
      <c r="C2398" s="28">
        <f t="shared" si="78"/>
        <v>240</v>
      </c>
    </row>
    <row r="2399" spans="2:3" x14ac:dyDescent="0.25">
      <c r="B2399" s="28" t="str">
        <f t="shared" si="79"/>
        <v/>
      </c>
      <c r="C2399" s="28">
        <f t="shared" si="78"/>
        <v>240</v>
      </c>
    </row>
    <row r="2400" spans="2:3" x14ac:dyDescent="0.25">
      <c r="B2400" s="28" t="str">
        <f t="shared" si="79"/>
        <v/>
      </c>
      <c r="C2400" s="28">
        <f t="shared" si="78"/>
        <v>240</v>
      </c>
    </row>
    <row r="2401" spans="2:3" x14ac:dyDescent="0.25">
      <c r="B2401" s="28" t="str">
        <f t="shared" si="79"/>
        <v/>
      </c>
      <c r="C2401" s="28">
        <f t="shared" ref="C2401:C2464" si="80">ROUNDDOWN(((ROW(C2401)-ROW(C$7))/C$5)+1,0)</f>
        <v>240</v>
      </c>
    </row>
    <row r="2402" spans="2:3" x14ac:dyDescent="0.25">
      <c r="B2402" s="28" t="str">
        <f t="shared" si="79"/>
        <v/>
      </c>
      <c r="C2402" s="28">
        <f t="shared" si="80"/>
        <v>240</v>
      </c>
    </row>
    <row r="2403" spans="2:3" x14ac:dyDescent="0.25">
      <c r="B2403" s="28" t="str">
        <f t="shared" si="79"/>
        <v/>
      </c>
      <c r="C2403" s="28">
        <f t="shared" si="80"/>
        <v>240</v>
      </c>
    </row>
    <row r="2404" spans="2:3" x14ac:dyDescent="0.25">
      <c r="B2404" s="28" t="str">
        <f t="shared" si="79"/>
        <v/>
      </c>
      <c r="C2404" s="28">
        <f t="shared" si="80"/>
        <v>240</v>
      </c>
    </row>
    <row r="2405" spans="2:3" x14ac:dyDescent="0.25">
      <c r="B2405" s="28" t="str">
        <f t="shared" si="79"/>
        <v/>
      </c>
      <c r="C2405" s="28">
        <f t="shared" si="80"/>
        <v>240</v>
      </c>
    </row>
    <row r="2406" spans="2:3" x14ac:dyDescent="0.25">
      <c r="B2406" s="28" t="str">
        <f t="shared" si="79"/>
        <v/>
      </c>
      <c r="C2406" s="28">
        <f t="shared" si="80"/>
        <v>240</v>
      </c>
    </row>
    <row r="2407" spans="2:3" x14ac:dyDescent="0.25">
      <c r="B2407" s="28" t="str">
        <f t="shared" si="79"/>
        <v/>
      </c>
      <c r="C2407" s="28">
        <f t="shared" si="80"/>
        <v>241</v>
      </c>
    </row>
    <row r="2408" spans="2:3" x14ac:dyDescent="0.25">
      <c r="B2408" s="28" t="str">
        <f t="shared" si="79"/>
        <v/>
      </c>
      <c r="C2408" s="28">
        <f t="shared" si="80"/>
        <v>241</v>
      </c>
    </row>
    <row r="2409" spans="2:3" x14ac:dyDescent="0.25">
      <c r="B2409" s="28" t="str">
        <f t="shared" si="79"/>
        <v/>
      </c>
      <c r="C2409" s="28">
        <f t="shared" si="80"/>
        <v>241</v>
      </c>
    </row>
    <row r="2410" spans="2:3" x14ac:dyDescent="0.25">
      <c r="B2410" s="28" t="str">
        <f t="shared" si="79"/>
        <v/>
      </c>
      <c r="C2410" s="28">
        <f t="shared" si="80"/>
        <v>241</v>
      </c>
    </row>
    <row r="2411" spans="2:3" x14ac:dyDescent="0.25">
      <c r="B2411" s="28" t="str">
        <f t="shared" si="79"/>
        <v/>
      </c>
      <c r="C2411" s="28">
        <f t="shared" si="80"/>
        <v>241</v>
      </c>
    </row>
    <row r="2412" spans="2:3" x14ac:dyDescent="0.25">
      <c r="B2412" s="28" t="str">
        <f t="shared" si="79"/>
        <v/>
      </c>
      <c r="C2412" s="28">
        <f t="shared" si="80"/>
        <v>241</v>
      </c>
    </row>
    <row r="2413" spans="2:3" x14ac:dyDescent="0.25">
      <c r="B2413" s="28" t="str">
        <f t="shared" si="79"/>
        <v/>
      </c>
      <c r="C2413" s="28">
        <f t="shared" si="80"/>
        <v>241</v>
      </c>
    </row>
    <row r="2414" spans="2:3" x14ac:dyDescent="0.25">
      <c r="B2414" s="28" t="str">
        <f t="shared" si="79"/>
        <v/>
      </c>
      <c r="C2414" s="28">
        <f t="shared" si="80"/>
        <v>241</v>
      </c>
    </row>
    <row r="2415" spans="2:3" x14ac:dyDescent="0.25">
      <c r="B2415" s="28" t="str">
        <f t="shared" si="79"/>
        <v/>
      </c>
      <c r="C2415" s="28">
        <f t="shared" si="80"/>
        <v>241</v>
      </c>
    </row>
    <row r="2416" spans="2:3" x14ac:dyDescent="0.25">
      <c r="B2416" s="28" t="str">
        <f t="shared" si="79"/>
        <v/>
      </c>
      <c r="C2416" s="28">
        <f t="shared" si="80"/>
        <v>241</v>
      </c>
    </row>
    <row r="2417" spans="2:3" x14ac:dyDescent="0.25">
      <c r="B2417" s="28" t="str">
        <f t="shared" si="79"/>
        <v/>
      </c>
      <c r="C2417" s="28">
        <f t="shared" si="80"/>
        <v>242</v>
      </c>
    </row>
    <row r="2418" spans="2:3" x14ac:dyDescent="0.25">
      <c r="B2418" s="28" t="str">
        <f t="shared" si="79"/>
        <v/>
      </c>
      <c r="C2418" s="28">
        <f t="shared" si="80"/>
        <v>242</v>
      </c>
    </row>
    <row r="2419" spans="2:3" x14ac:dyDescent="0.25">
      <c r="B2419" s="28" t="str">
        <f t="shared" si="79"/>
        <v/>
      </c>
      <c r="C2419" s="28">
        <f t="shared" si="80"/>
        <v>242</v>
      </c>
    </row>
    <row r="2420" spans="2:3" x14ac:dyDescent="0.25">
      <c r="B2420" s="28" t="str">
        <f t="shared" si="79"/>
        <v/>
      </c>
      <c r="C2420" s="28">
        <f t="shared" si="80"/>
        <v>242</v>
      </c>
    </row>
    <row r="2421" spans="2:3" x14ac:dyDescent="0.25">
      <c r="B2421" s="28" t="str">
        <f t="shared" si="79"/>
        <v/>
      </c>
      <c r="C2421" s="28">
        <f t="shared" si="80"/>
        <v>242</v>
      </c>
    </row>
    <row r="2422" spans="2:3" x14ac:dyDescent="0.25">
      <c r="B2422" s="28" t="str">
        <f t="shared" si="79"/>
        <v/>
      </c>
      <c r="C2422" s="28">
        <f t="shared" si="80"/>
        <v>242</v>
      </c>
    </row>
    <row r="2423" spans="2:3" x14ac:dyDescent="0.25">
      <c r="B2423" s="28" t="str">
        <f t="shared" si="79"/>
        <v/>
      </c>
      <c r="C2423" s="28">
        <f t="shared" si="80"/>
        <v>242</v>
      </c>
    </row>
    <row r="2424" spans="2:3" x14ac:dyDescent="0.25">
      <c r="B2424" s="28" t="str">
        <f t="shared" si="79"/>
        <v/>
      </c>
      <c r="C2424" s="28">
        <f t="shared" si="80"/>
        <v>242</v>
      </c>
    </row>
    <row r="2425" spans="2:3" x14ac:dyDescent="0.25">
      <c r="B2425" s="28" t="str">
        <f t="shared" si="79"/>
        <v/>
      </c>
      <c r="C2425" s="28">
        <f t="shared" si="80"/>
        <v>242</v>
      </c>
    </row>
    <row r="2426" spans="2:3" x14ac:dyDescent="0.25">
      <c r="B2426" s="28" t="str">
        <f t="shared" si="79"/>
        <v/>
      </c>
      <c r="C2426" s="28">
        <f t="shared" si="80"/>
        <v>242</v>
      </c>
    </row>
    <row r="2427" spans="2:3" x14ac:dyDescent="0.25">
      <c r="B2427" s="28" t="str">
        <f t="shared" si="79"/>
        <v/>
      </c>
      <c r="C2427" s="28">
        <f t="shared" si="80"/>
        <v>243</v>
      </c>
    </row>
    <row r="2428" spans="2:3" x14ac:dyDescent="0.25">
      <c r="B2428" s="28" t="str">
        <f t="shared" si="79"/>
        <v/>
      </c>
      <c r="C2428" s="28">
        <f t="shared" si="80"/>
        <v>243</v>
      </c>
    </row>
    <row r="2429" spans="2:3" x14ac:dyDescent="0.25">
      <c r="B2429" s="28" t="str">
        <f t="shared" si="79"/>
        <v/>
      </c>
      <c r="C2429" s="28">
        <f t="shared" si="80"/>
        <v>243</v>
      </c>
    </row>
    <row r="2430" spans="2:3" x14ac:dyDescent="0.25">
      <c r="B2430" s="28" t="str">
        <f t="shared" si="79"/>
        <v/>
      </c>
      <c r="C2430" s="28">
        <f t="shared" si="80"/>
        <v>243</v>
      </c>
    </row>
    <row r="2431" spans="2:3" x14ac:dyDescent="0.25">
      <c r="B2431" s="28" t="str">
        <f t="shared" si="79"/>
        <v/>
      </c>
      <c r="C2431" s="28">
        <f t="shared" si="80"/>
        <v>243</v>
      </c>
    </row>
    <row r="2432" spans="2:3" x14ac:dyDescent="0.25">
      <c r="B2432" s="28" t="str">
        <f t="shared" si="79"/>
        <v/>
      </c>
      <c r="C2432" s="28">
        <f t="shared" si="80"/>
        <v>243</v>
      </c>
    </row>
    <row r="2433" spans="2:3" x14ac:dyDescent="0.25">
      <c r="B2433" s="28" t="str">
        <f t="shared" si="79"/>
        <v/>
      </c>
      <c r="C2433" s="28">
        <f t="shared" si="80"/>
        <v>243</v>
      </c>
    </row>
    <row r="2434" spans="2:3" x14ac:dyDescent="0.25">
      <c r="B2434" s="28" t="str">
        <f t="shared" si="79"/>
        <v/>
      </c>
      <c r="C2434" s="28">
        <f t="shared" si="80"/>
        <v>243</v>
      </c>
    </row>
    <row r="2435" spans="2:3" x14ac:dyDescent="0.25">
      <c r="B2435" s="28" t="str">
        <f t="shared" si="79"/>
        <v/>
      </c>
      <c r="C2435" s="28">
        <f t="shared" si="80"/>
        <v>243</v>
      </c>
    </row>
    <row r="2436" spans="2:3" x14ac:dyDescent="0.25">
      <c r="B2436" s="28" t="str">
        <f t="shared" si="79"/>
        <v/>
      </c>
      <c r="C2436" s="28">
        <f t="shared" si="80"/>
        <v>243</v>
      </c>
    </row>
    <row r="2437" spans="2:3" x14ac:dyDescent="0.25">
      <c r="B2437" s="28" t="str">
        <f t="shared" si="79"/>
        <v/>
      </c>
      <c r="C2437" s="28">
        <f t="shared" si="80"/>
        <v>244</v>
      </c>
    </row>
    <row r="2438" spans="2:3" x14ac:dyDescent="0.25">
      <c r="B2438" s="28" t="str">
        <f t="shared" si="79"/>
        <v/>
      </c>
      <c r="C2438" s="28">
        <f t="shared" si="80"/>
        <v>244</v>
      </c>
    </row>
    <row r="2439" spans="2:3" x14ac:dyDescent="0.25">
      <c r="B2439" s="28" t="str">
        <f t="shared" si="79"/>
        <v/>
      </c>
      <c r="C2439" s="28">
        <f t="shared" si="80"/>
        <v>244</v>
      </c>
    </row>
    <row r="2440" spans="2:3" x14ac:dyDescent="0.25">
      <c r="B2440" s="28" t="str">
        <f t="shared" ref="B2440:B2503" si="81">IF(C2440&lt; $D$4+1,MOD(((ROW(B2440)-ROW(B$7))),$C$5)+1,"")</f>
        <v/>
      </c>
      <c r="C2440" s="28">
        <f t="shared" si="80"/>
        <v>244</v>
      </c>
    </row>
    <row r="2441" spans="2:3" x14ac:dyDescent="0.25">
      <c r="B2441" s="28" t="str">
        <f t="shared" si="81"/>
        <v/>
      </c>
      <c r="C2441" s="28">
        <f t="shared" si="80"/>
        <v>244</v>
      </c>
    </row>
    <row r="2442" spans="2:3" x14ac:dyDescent="0.25">
      <c r="B2442" s="28" t="str">
        <f t="shared" si="81"/>
        <v/>
      </c>
      <c r="C2442" s="28">
        <f t="shared" si="80"/>
        <v>244</v>
      </c>
    </row>
    <row r="2443" spans="2:3" x14ac:dyDescent="0.25">
      <c r="B2443" s="28" t="str">
        <f t="shared" si="81"/>
        <v/>
      </c>
      <c r="C2443" s="28">
        <f t="shared" si="80"/>
        <v>244</v>
      </c>
    </row>
    <row r="2444" spans="2:3" x14ac:dyDescent="0.25">
      <c r="B2444" s="28" t="str">
        <f t="shared" si="81"/>
        <v/>
      </c>
      <c r="C2444" s="28">
        <f t="shared" si="80"/>
        <v>244</v>
      </c>
    </row>
    <row r="2445" spans="2:3" x14ac:dyDescent="0.25">
      <c r="B2445" s="28" t="str">
        <f t="shared" si="81"/>
        <v/>
      </c>
      <c r="C2445" s="28">
        <f t="shared" si="80"/>
        <v>244</v>
      </c>
    </row>
    <row r="2446" spans="2:3" x14ac:dyDescent="0.25">
      <c r="B2446" s="28" t="str">
        <f t="shared" si="81"/>
        <v/>
      </c>
      <c r="C2446" s="28">
        <f t="shared" si="80"/>
        <v>244</v>
      </c>
    </row>
    <row r="2447" spans="2:3" x14ac:dyDescent="0.25">
      <c r="B2447" s="28" t="str">
        <f t="shared" si="81"/>
        <v/>
      </c>
      <c r="C2447" s="28">
        <f t="shared" si="80"/>
        <v>245</v>
      </c>
    </row>
    <row r="2448" spans="2:3" x14ac:dyDescent="0.25">
      <c r="B2448" s="28" t="str">
        <f t="shared" si="81"/>
        <v/>
      </c>
      <c r="C2448" s="28">
        <f t="shared" si="80"/>
        <v>245</v>
      </c>
    </row>
    <row r="2449" spans="2:3" x14ac:dyDescent="0.25">
      <c r="B2449" s="28" t="str">
        <f t="shared" si="81"/>
        <v/>
      </c>
      <c r="C2449" s="28">
        <f t="shared" si="80"/>
        <v>245</v>
      </c>
    </row>
    <row r="2450" spans="2:3" x14ac:dyDescent="0.25">
      <c r="B2450" s="28" t="str">
        <f t="shared" si="81"/>
        <v/>
      </c>
      <c r="C2450" s="28">
        <f t="shared" si="80"/>
        <v>245</v>
      </c>
    </row>
    <row r="2451" spans="2:3" x14ac:dyDescent="0.25">
      <c r="B2451" s="28" t="str">
        <f t="shared" si="81"/>
        <v/>
      </c>
      <c r="C2451" s="28">
        <f t="shared" si="80"/>
        <v>245</v>
      </c>
    </row>
    <row r="2452" spans="2:3" x14ac:dyDescent="0.25">
      <c r="B2452" s="28" t="str">
        <f t="shared" si="81"/>
        <v/>
      </c>
      <c r="C2452" s="28">
        <f t="shared" si="80"/>
        <v>245</v>
      </c>
    </row>
    <row r="2453" spans="2:3" x14ac:dyDescent="0.25">
      <c r="B2453" s="28" t="str">
        <f t="shared" si="81"/>
        <v/>
      </c>
      <c r="C2453" s="28">
        <f t="shared" si="80"/>
        <v>245</v>
      </c>
    </row>
    <row r="2454" spans="2:3" x14ac:dyDescent="0.25">
      <c r="B2454" s="28" t="str">
        <f t="shared" si="81"/>
        <v/>
      </c>
      <c r="C2454" s="28">
        <f t="shared" si="80"/>
        <v>245</v>
      </c>
    </row>
    <row r="2455" spans="2:3" x14ac:dyDescent="0.25">
      <c r="B2455" s="28" t="str">
        <f t="shared" si="81"/>
        <v/>
      </c>
      <c r="C2455" s="28">
        <f t="shared" si="80"/>
        <v>245</v>
      </c>
    </row>
    <row r="2456" spans="2:3" x14ac:dyDescent="0.25">
      <c r="B2456" s="28" t="str">
        <f t="shared" si="81"/>
        <v/>
      </c>
      <c r="C2456" s="28">
        <f t="shared" si="80"/>
        <v>245</v>
      </c>
    </row>
    <row r="2457" spans="2:3" x14ac:dyDescent="0.25">
      <c r="B2457" s="28" t="str">
        <f t="shared" si="81"/>
        <v/>
      </c>
      <c r="C2457" s="28">
        <f t="shared" si="80"/>
        <v>246</v>
      </c>
    </row>
    <row r="2458" spans="2:3" x14ac:dyDescent="0.25">
      <c r="B2458" s="28" t="str">
        <f t="shared" si="81"/>
        <v/>
      </c>
      <c r="C2458" s="28">
        <f t="shared" si="80"/>
        <v>246</v>
      </c>
    </row>
    <row r="2459" spans="2:3" x14ac:dyDescent="0.25">
      <c r="B2459" s="28" t="str">
        <f t="shared" si="81"/>
        <v/>
      </c>
      <c r="C2459" s="28">
        <f t="shared" si="80"/>
        <v>246</v>
      </c>
    </row>
    <row r="2460" spans="2:3" x14ac:dyDescent="0.25">
      <c r="B2460" s="28" t="str">
        <f t="shared" si="81"/>
        <v/>
      </c>
      <c r="C2460" s="28">
        <f t="shared" si="80"/>
        <v>246</v>
      </c>
    </row>
    <row r="2461" spans="2:3" x14ac:dyDescent="0.25">
      <c r="B2461" s="28" t="str">
        <f t="shared" si="81"/>
        <v/>
      </c>
      <c r="C2461" s="28">
        <f t="shared" si="80"/>
        <v>246</v>
      </c>
    </row>
    <row r="2462" spans="2:3" x14ac:dyDescent="0.25">
      <c r="B2462" s="28" t="str">
        <f t="shared" si="81"/>
        <v/>
      </c>
      <c r="C2462" s="28">
        <f t="shared" si="80"/>
        <v>246</v>
      </c>
    </row>
    <row r="2463" spans="2:3" x14ac:dyDescent="0.25">
      <c r="B2463" s="28" t="str">
        <f t="shared" si="81"/>
        <v/>
      </c>
      <c r="C2463" s="28">
        <f t="shared" si="80"/>
        <v>246</v>
      </c>
    </row>
    <row r="2464" spans="2:3" x14ac:dyDescent="0.25">
      <c r="B2464" s="28" t="str">
        <f t="shared" si="81"/>
        <v/>
      </c>
      <c r="C2464" s="28">
        <f t="shared" si="80"/>
        <v>246</v>
      </c>
    </row>
    <row r="2465" spans="2:3" x14ac:dyDescent="0.25">
      <c r="B2465" s="28" t="str">
        <f t="shared" si="81"/>
        <v/>
      </c>
      <c r="C2465" s="28">
        <f t="shared" ref="C2465:C2528" si="82">ROUNDDOWN(((ROW(C2465)-ROW(C$7))/C$5)+1,0)</f>
        <v>246</v>
      </c>
    </row>
    <row r="2466" spans="2:3" x14ac:dyDescent="0.25">
      <c r="B2466" s="28" t="str">
        <f t="shared" si="81"/>
        <v/>
      </c>
      <c r="C2466" s="28">
        <f t="shared" si="82"/>
        <v>246</v>
      </c>
    </row>
    <row r="2467" spans="2:3" x14ac:dyDescent="0.25">
      <c r="B2467" s="28" t="str">
        <f t="shared" si="81"/>
        <v/>
      </c>
      <c r="C2467" s="28">
        <f t="shared" si="82"/>
        <v>247</v>
      </c>
    </row>
    <row r="2468" spans="2:3" x14ac:dyDescent="0.25">
      <c r="B2468" s="28" t="str">
        <f t="shared" si="81"/>
        <v/>
      </c>
      <c r="C2468" s="28">
        <f t="shared" si="82"/>
        <v>247</v>
      </c>
    </row>
    <row r="2469" spans="2:3" x14ac:dyDescent="0.25">
      <c r="B2469" s="28" t="str">
        <f t="shared" si="81"/>
        <v/>
      </c>
      <c r="C2469" s="28">
        <f t="shared" si="82"/>
        <v>247</v>
      </c>
    </row>
    <row r="2470" spans="2:3" x14ac:dyDescent="0.25">
      <c r="B2470" s="28" t="str">
        <f t="shared" si="81"/>
        <v/>
      </c>
      <c r="C2470" s="28">
        <f t="shared" si="82"/>
        <v>247</v>
      </c>
    </row>
    <row r="2471" spans="2:3" x14ac:dyDescent="0.25">
      <c r="B2471" s="28" t="str">
        <f t="shared" si="81"/>
        <v/>
      </c>
      <c r="C2471" s="28">
        <f t="shared" si="82"/>
        <v>247</v>
      </c>
    </row>
    <row r="2472" spans="2:3" x14ac:dyDescent="0.25">
      <c r="B2472" s="28" t="str">
        <f t="shared" si="81"/>
        <v/>
      </c>
      <c r="C2472" s="28">
        <f t="shared" si="82"/>
        <v>247</v>
      </c>
    </row>
    <row r="2473" spans="2:3" x14ac:dyDescent="0.25">
      <c r="B2473" s="28" t="str">
        <f t="shared" si="81"/>
        <v/>
      </c>
      <c r="C2473" s="28">
        <f t="shared" si="82"/>
        <v>247</v>
      </c>
    </row>
    <row r="2474" spans="2:3" x14ac:dyDescent="0.25">
      <c r="B2474" s="28" t="str">
        <f t="shared" si="81"/>
        <v/>
      </c>
      <c r="C2474" s="28">
        <f t="shared" si="82"/>
        <v>247</v>
      </c>
    </row>
    <row r="2475" spans="2:3" x14ac:dyDescent="0.25">
      <c r="B2475" s="28" t="str">
        <f t="shared" si="81"/>
        <v/>
      </c>
      <c r="C2475" s="28">
        <f t="shared" si="82"/>
        <v>247</v>
      </c>
    </row>
    <row r="2476" spans="2:3" x14ac:dyDescent="0.25">
      <c r="B2476" s="28" t="str">
        <f t="shared" si="81"/>
        <v/>
      </c>
      <c r="C2476" s="28">
        <f t="shared" si="82"/>
        <v>247</v>
      </c>
    </row>
    <row r="2477" spans="2:3" x14ac:dyDescent="0.25">
      <c r="B2477" s="28" t="str">
        <f t="shared" si="81"/>
        <v/>
      </c>
      <c r="C2477" s="28">
        <f t="shared" si="82"/>
        <v>248</v>
      </c>
    </row>
    <row r="2478" spans="2:3" x14ac:dyDescent="0.25">
      <c r="B2478" s="28" t="str">
        <f t="shared" si="81"/>
        <v/>
      </c>
      <c r="C2478" s="28">
        <f t="shared" si="82"/>
        <v>248</v>
      </c>
    </row>
    <row r="2479" spans="2:3" x14ac:dyDescent="0.25">
      <c r="B2479" s="28" t="str">
        <f t="shared" si="81"/>
        <v/>
      </c>
      <c r="C2479" s="28">
        <f t="shared" si="82"/>
        <v>248</v>
      </c>
    </row>
    <row r="2480" spans="2:3" x14ac:dyDescent="0.25">
      <c r="B2480" s="28" t="str">
        <f t="shared" si="81"/>
        <v/>
      </c>
      <c r="C2480" s="28">
        <f t="shared" si="82"/>
        <v>248</v>
      </c>
    </row>
    <row r="2481" spans="2:3" x14ac:dyDescent="0.25">
      <c r="B2481" s="28" t="str">
        <f t="shared" si="81"/>
        <v/>
      </c>
      <c r="C2481" s="28">
        <f t="shared" si="82"/>
        <v>248</v>
      </c>
    </row>
    <row r="2482" spans="2:3" x14ac:dyDescent="0.25">
      <c r="B2482" s="28" t="str">
        <f t="shared" si="81"/>
        <v/>
      </c>
      <c r="C2482" s="28">
        <f t="shared" si="82"/>
        <v>248</v>
      </c>
    </row>
    <row r="2483" spans="2:3" x14ac:dyDescent="0.25">
      <c r="B2483" s="28" t="str">
        <f t="shared" si="81"/>
        <v/>
      </c>
      <c r="C2483" s="28">
        <f t="shared" si="82"/>
        <v>248</v>
      </c>
    </row>
    <row r="2484" spans="2:3" x14ac:dyDescent="0.25">
      <c r="B2484" s="28" t="str">
        <f t="shared" si="81"/>
        <v/>
      </c>
      <c r="C2484" s="28">
        <f t="shared" si="82"/>
        <v>248</v>
      </c>
    </row>
    <row r="2485" spans="2:3" x14ac:dyDescent="0.25">
      <c r="B2485" s="28" t="str">
        <f t="shared" si="81"/>
        <v/>
      </c>
      <c r="C2485" s="28">
        <f t="shared" si="82"/>
        <v>248</v>
      </c>
    </row>
    <row r="2486" spans="2:3" x14ac:dyDescent="0.25">
      <c r="B2486" s="28" t="str">
        <f t="shared" si="81"/>
        <v/>
      </c>
      <c r="C2486" s="28">
        <f t="shared" si="82"/>
        <v>248</v>
      </c>
    </row>
    <row r="2487" spans="2:3" x14ac:dyDescent="0.25">
      <c r="B2487" s="28" t="str">
        <f t="shared" si="81"/>
        <v/>
      </c>
      <c r="C2487" s="28">
        <f t="shared" si="82"/>
        <v>249</v>
      </c>
    </row>
    <row r="2488" spans="2:3" x14ac:dyDescent="0.25">
      <c r="B2488" s="28" t="str">
        <f t="shared" si="81"/>
        <v/>
      </c>
      <c r="C2488" s="28">
        <f t="shared" si="82"/>
        <v>249</v>
      </c>
    </row>
    <row r="2489" spans="2:3" x14ac:dyDescent="0.25">
      <c r="B2489" s="28" t="str">
        <f t="shared" si="81"/>
        <v/>
      </c>
      <c r="C2489" s="28">
        <f t="shared" si="82"/>
        <v>249</v>
      </c>
    </row>
    <row r="2490" spans="2:3" x14ac:dyDescent="0.25">
      <c r="B2490" s="28" t="str">
        <f t="shared" si="81"/>
        <v/>
      </c>
      <c r="C2490" s="28">
        <f t="shared" si="82"/>
        <v>249</v>
      </c>
    </row>
    <row r="2491" spans="2:3" x14ac:dyDescent="0.25">
      <c r="B2491" s="28" t="str">
        <f t="shared" si="81"/>
        <v/>
      </c>
      <c r="C2491" s="28">
        <f t="shared" si="82"/>
        <v>249</v>
      </c>
    </row>
    <row r="2492" spans="2:3" x14ac:dyDescent="0.25">
      <c r="B2492" s="28" t="str">
        <f t="shared" si="81"/>
        <v/>
      </c>
      <c r="C2492" s="28">
        <f t="shared" si="82"/>
        <v>249</v>
      </c>
    </row>
    <row r="2493" spans="2:3" x14ac:dyDescent="0.25">
      <c r="B2493" s="28" t="str">
        <f t="shared" si="81"/>
        <v/>
      </c>
      <c r="C2493" s="28">
        <f t="shared" si="82"/>
        <v>249</v>
      </c>
    </row>
    <row r="2494" spans="2:3" x14ac:dyDescent="0.25">
      <c r="B2494" s="28" t="str">
        <f t="shared" si="81"/>
        <v/>
      </c>
      <c r="C2494" s="28">
        <f t="shared" si="82"/>
        <v>249</v>
      </c>
    </row>
    <row r="2495" spans="2:3" x14ac:dyDescent="0.25">
      <c r="B2495" s="28" t="str">
        <f t="shared" si="81"/>
        <v/>
      </c>
      <c r="C2495" s="28">
        <f t="shared" si="82"/>
        <v>249</v>
      </c>
    </row>
    <row r="2496" spans="2:3" x14ac:dyDescent="0.25">
      <c r="B2496" s="28" t="str">
        <f t="shared" si="81"/>
        <v/>
      </c>
      <c r="C2496" s="28">
        <f t="shared" si="82"/>
        <v>249</v>
      </c>
    </row>
    <row r="2497" spans="2:3" x14ac:dyDescent="0.25">
      <c r="B2497" s="28" t="str">
        <f t="shared" si="81"/>
        <v/>
      </c>
      <c r="C2497" s="28">
        <f t="shared" si="82"/>
        <v>250</v>
      </c>
    </row>
    <row r="2498" spans="2:3" x14ac:dyDescent="0.25">
      <c r="B2498" s="28" t="str">
        <f t="shared" si="81"/>
        <v/>
      </c>
      <c r="C2498" s="28">
        <f t="shared" si="82"/>
        <v>250</v>
      </c>
    </row>
    <row r="2499" spans="2:3" x14ac:dyDescent="0.25">
      <c r="B2499" s="28" t="str">
        <f t="shared" si="81"/>
        <v/>
      </c>
      <c r="C2499" s="28">
        <f t="shared" si="82"/>
        <v>250</v>
      </c>
    </row>
    <row r="2500" spans="2:3" x14ac:dyDescent="0.25">
      <c r="B2500" s="28" t="str">
        <f t="shared" si="81"/>
        <v/>
      </c>
      <c r="C2500" s="28">
        <f t="shared" si="82"/>
        <v>250</v>
      </c>
    </row>
    <row r="2501" spans="2:3" x14ac:dyDescent="0.25">
      <c r="B2501" s="28" t="str">
        <f t="shared" si="81"/>
        <v/>
      </c>
      <c r="C2501" s="28">
        <f t="shared" si="82"/>
        <v>250</v>
      </c>
    </row>
    <row r="2502" spans="2:3" x14ac:dyDescent="0.25">
      <c r="B2502" s="28" t="str">
        <f t="shared" si="81"/>
        <v/>
      </c>
      <c r="C2502" s="28">
        <f t="shared" si="82"/>
        <v>250</v>
      </c>
    </row>
    <row r="2503" spans="2:3" x14ac:dyDescent="0.25">
      <c r="B2503" s="28" t="str">
        <f t="shared" si="81"/>
        <v/>
      </c>
      <c r="C2503" s="28">
        <f t="shared" si="82"/>
        <v>250</v>
      </c>
    </row>
    <row r="2504" spans="2:3" x14ac:dyDescent="0.25">
      <c r="B2504" s="28" t="str">
        <f t="shared" ref="B2504:B2567" si="83">IF(C2504&lt; $D$4+1,MOD(((ROW(B2504)-ROW(B$7))),$C$5)+1,"")</f>
        <v/>
      </c>
      <c r="C2504" s="28">
        <f t="shared" si="82"/>
        <v>250</v>
      </c>
    </row>
    <row r="2505" spans="2:3" x14ac:dyDescent="0.25">
      <c r="B2505" s="28" t="str">
        <f t="shared" si="83"/>
        <v/>
      </c>
      <c r="C2505" s="28">
        <f t="shared" si="82"/>
        <v>250</v>
      </c>
    </row>
    <row r="2506" spans="2:3" x14ac:dyDescent="0.25">
      <c r="B2506" s="28" t="str">
        <f t="shared" si="83"/>
        <v/>
      </c>
      <c r="C2506" s="28">
        <f t="shared" si="82"/>
        <v>250</v>
      </c>
    </row>
    <row r="2507" spans="2:3" x14ac:dyDescent="0.25">
      <c r="B2507" s="28" t="str">
        <f t="shared" si="83"/>
        <v/>
      </c>
      <c r="C2507" s="28">
        <f t="shared" si="82"/>
        <v>251</v>
      </c>
    </row>
    <row r="2508" spans="2:3" x14ac:dyDescent="0.25">
      <c r="B2508" s="28" t="str">
        <f t="shared" si="83"/>
        <v/>
      </c>
      <c r="C2508" s="28">
        <f t="shared" si="82"/>
        <v>251</v>
      </c>
    </row>
    <row r="2509" spans="2:3" x14ac:dyDescent="0.25">
      <c r="B2509" s="28" t="str">
        <f t="shared" si="83"/>
        <v/>
      </c>
      <c r="C2509" s="28">
        <f t="shared" si="82"/>
        <v>251</v>
      </c>
    </row>
    <row r="2510" spans="2:3" x14ac:dyDescent="0.25">
      <c r="B2510" s="28" t="str">
        <f t="shared" si="83"/>
        <v/>
      </c>
      <c r="C2510" s="28">
        <f t="shared" si="82"/>
        <v>251</v>
      </c>
    </row>
    <row r="2511" spans="2:3" x14ac:dyDescent="0.25">
      <c r="B2511" s="28" t="str">
        <f t="shared" si="83"/>
        <v/>
      </c>
      <c r="C2511" s="28">
        <f t="shared" si="82"/>
        <v>251</v>
      </c>
    </row>
    <row r="2512" spans="2:3" x14ac:dyDescent="0.25">
      <c r="B2512" s="28" t="str">
        <f t="shared" si="83"/>
        <v/>
      </c>
      <c r="C2512" s="28">
        <f t="shared" si="82"/>
        <v>251</v>
      </c>
    </row>
    <row r="2513" spans="2:3" x14ac:dyDescent="0.25">
      <c r="B2513" s="28" t="str">
        <f t="shared" si="83"/>
        <v/>
      </c>
      <c r="C2513" s="28">
        <f t="shared" si="82"/>
        <v>251</v>
      </c>
    </row>
    <row r="2514" spans="2:3" x14ac:dyDescent="0.25">
      <c r="B2514" s="28" t="str">
        <f t="shared" si="83"/>
        <v/>
      </c>
      <c r="C2514" s="28">
        <f t="shared" si="82"/>
        <v>251</v>
      </c>
    </row>
    <row r="2515" spans="2:3" x14ac:dyDescent="0.25">
      <c r="B2515" s="28" t="str">
        <f t="shared" si="83"/>
        <v/>
      </c>
      <c r="C2515" s="28">
        <f t="shared" si="82"/>
        <v>251</v>
      </c>
    </row>
    <row r="2516" spans="2:3" x14ac:dyDescent="0.25">
      <c r="B2516" s="28" t="str">
        <f t="shared" si="83"/>
        <v/>
      </c>
      <c r="C2516" s="28">
        <f t="shared" si="82"/>
        <v>251</v>
      </c>
    </row>
    <row r="2517" spans="2:3" x14ac:dyDescent="0.25">
      <c r="B2517" s="28" t="str">
        <f t="shared" si="83"/>
        <v/>
      </c>
      <c r="C2517" s="28">
        <f t="shared" si="82"/>
        <v>252</v>
      </c>
    </row>
    <row r="2518" spans="2:3" x14ac:dyDescent="0.25">
      <c r="B2518" s="28" t="str">
        <f t="shared" si="83"/>
        <v/>
      </c>
      <c r="C2518" s="28">
        <f t="shared" si="82"/>
        <v>252</v>
      </c>
    </row>
    <row r="2519" spans="2:3" x14ac:dyDescent="0.25">
      <c r="B2519" s="28" t="str">
        <f t="shared" si="83"/>
        <v/>
      </c>
      <c r="C2519" s="28">
        <f t="shared" si="82"/>
        <v>252</v>
      </c>
    </row>
    <row r="2520" spans="2:3" x14ac:dyDescent="0.25">
      <c r="B2520" s="28" t="str">
        <f t="shared" si="83"/>
        <v/>
      </c>
      <c r="C2520" s="28">
        <f t="shared" si="82"/>
        <v>252</v>
      </c>
    </row>
    <row r="2521" spans="2:3" x14ac:dyDescent="0.25">
      <c r="B2521" s="28" t="str">
        <f t="shared" si="83"/>
        <v/>
      </c>
      <c r="C2521" s="28">
        <f t="shared" si="82"/>
        <v>252</v>
      </c>
    </row>
    <row r="2522" spans="2:3" x14ac:dyDescent="0.25">
      <c r="B2522" s="28" t="str">
        <f t="shared" si="83"/>
        <v/>
      </c>
      <c r="C2522" s="28">
        <f t="shared" si="82"/>
        <v>252</v>
      </c>
    </row>
    <row r="2523" spans="2:3" x14ac:dyDescent="0.25">
      <c r="B2523" s="28" t="str">
        <f t="shared" si="83"/>
        <v/>
      </c>
      <c r="C2523" s="28">
        <f t="shared" si="82"/>
        <v>252</v>
      </c>
    </row>
    <row r="2524" spans="2:3" x14ac:dyDescent="0.25">
      <c r="B2524" s="28" t="str">
        <f t="shared" si="83"/>
        <v/>
      </c>
      <c r="C2524" s="28">
        <f t="shared" si="82"/>
        <v>252</v>
      </c>
    </row>
    <row r="2525" spans="2:3" x14ac:dyDescent="0.25">
      <c r="B2525" s="28" t="str">
        <f t="shared" si="83"/>
        <v/>
      </c>
      <c r="C2525" s="28">
        <f t="shared" si="82"/>
        <v>252</v>
      </c>
    </row>
    <row r="2526" spans="2:3" x14ac:dyDescent="0.25">
      <c r="B2526" s="28" t="str">
        <f t="shared" si="83"/>
        <v/>
      </c>
      <c r="C2526" s="28">
        <f t="shared" si="82"/>
        <v>252</v>
      </c>
    </row>
    <row r="2527" spans="2:3" x14ac:dyDescent="0.25">
      <c r="B2527" s="28" t="str">
        <f t="shared" si="83"/>
        <v/>
      </c>
      <c r="C2527" s="28">
        <f t="shared" si="82"/>
        <v>253</v>
      </c>
    </row>
    <row r="2528" spans="2:3" x14ac:dyDescent="0.25">
      <c r="B2528" s="28" t="str">
        <f t="shared" si="83"/>
        <v/>
      </c>
      <c r="C2528" s="28">
        <f t="shared" si="82"/>
        <v>253</v>
      </c>
    </row>
    <row r="2529" spans="2:3" x14ac:dyDescent="0.25">
      <c r="B2529" s="28" t="str">
        <f t="shared" si="83"/>
        <v/>
      </c>
      <c r="C2529" s="28">
        <f t="shared" ref="C2529:C2592" si="84">ROUNDDOWN(((ROW(C2529)-ROW(C$7))/C$5)+1,0)</f>
        <v>253</v>
      </c>
    </row>
    <row r="2530" spans="2:3" x14ac:dyDescent="0.25">
      <c r="B2530" s="28" t="str">
        <f t="shared" si="83"/>
        <v/>
      </c>
      <c r="C2530" s="28">
        <f t="shared" si="84"/>
        <v>253</v>
      </c>
    </row>
    <row r="2531" spans="2:3" x14ac:dyDescent="0.25">
      <c r="B2531" s="28" t="str">
        <f t="shared" si="83"/>
        <v/>
      </c>
      <c r="C2531" s="28">
        <f t="shared" si="84"/>
        <v>253</v>
      </c>
    </row>
    <row r="2532" spans="2:3" x14ac:dyDescent="0.25">
      <c r="B2532" s="28" t="str">
        <f t="shared" si="83"/>
        <v/>
      </c>
      <c r="C2532" s="28">
        <f t="shared" si="84"/>
        <v>253</v>
      </c>
    </row>
    <row r="2533" spans="2:3" x14ac:dyDescent="0.25">
      <c r="B2533" s="28" t="str">
        <f t="shared" si="83"/>
        <v/>
      </c>
      <c r="C2533" s="28">
        <f t="shared" si="84"/>
        <v>253</v>
      </c>
    </row>
    <row r="2534" spans="2:3" x14ac:dyDescent="0.25">
      <c r="B2534" s="28" t="str">
        <f t="shared" si="83"/>
        <v/>
      </c>
      <c r="C2534" s="28">
        <f t="shared" si="84"/>
        <v>253</v>
      </c>
    </row>
    <row r="2535" spans="2:3" x14ac:dyDescent="0.25">
      <c r="B2535" s="28" t="str">
        <f t="shared" si="83"/>
        <v/>
      </c>
      <c r="C2535" s="28">
        <f t="shared" si="84"/>
        <v>253</v>
      </c>
    </row>
    <row r="2536" spans="2:3" x14ac:dyDescent="0.25">
      <c r="B2536" s="28" t="str">
        <f t="shared" si="83"/>
        <v/>
      </c>
      <c r="C2536" s="28">
        <f t="shared" si="84"/>
        <v>253</v>
      </c>
    </row>
    <row r="2537" spans="2:3" x14ac:dyDescent="0.25">
      <c r="B2537" s="28" t="str">
        <f t="shared" si="83"/>
        <v/>
      </c>
      <c r="C2537" s="28">
        <f t="shared" si="84"/>
        <v>254</v>
      </c>
    </row>
    <row r="2538" spans="2:3" x14ac:dyDescent="0.25">
      <c r="B2538" s="28" t="str">
        <f t="shared" si="83"/>
        <v/>
      </c>
      <c r="C2538" s="28">
        <f t="shared" si="84"/>
        <v>254</v>
      </c>
    </row>
    <row r="2539" spans="2:3" x14ac:dyDescent="0.25">
      <c r="B2539" s="28" t="str">
        <f t="shared" si="83"/>
        <v/>
      </c>
      <c r="C2539" s="28">
        <f t="shared" si="84"/>
        <v>254</v>
      </c>
    </row>
    <row r="2540" spans="2:3" x14ac:dyDescent="0.25">
      <c r="B2540" s="28" t="str">
        <f t="shared" si="83"/>
        <v/>
      </c>
      <c r="C2540" s="28">
        <f t="shared" si="84"/>
        <v>254</v>
      </c>
    </row>
    <row r="2541" spans="2:3" x14ac:dyDescent="0.25">
      <c r="B2541" s="28" t="str">
        <f t="shared" si="83"/>
        <v/>
      </c>
      <c r="C2541" s="28">
        <f t="shared" si="84"/>
        <v>254</v>
      </c>
    </row>
    <row r="2542" spans="2:3" x14ac:dyDescent="0.25">
      <c r="B2542" s="28" t="str">
        <f t="shared" si="83"/>
        <v/>
      </c>
      <c r="C2542" s="28">
        <f t="shared" si="84"/>
        <v>254</v>
      </c>
    </row>
    <row r="2543" spans="2:3" x14ac:dyDescent="0.25">
      <c r="B2543" s="28" t="str">
        <f t="shared" si="83"/>
        <v/>
      </c>
      <c r="C2543" s="28">
        <f t="shared" si="84"/>
        <v>254</v>
      </c>
    </row>
    <row r="2544" spans="2:3" x14ac:dyDescent="0.25">
      <c r="B2544" s="28" t="str">
        <f t="shared" si="83"/>
        <v/>
      </c>
      <c r="C2544" s="28">
        <f t="shared" si="84"/>
        <v>254</v>
      </c>
    </row>
    <row r="2545" spans="2:3" x14ac:dyDescent="0.25">
      <c r="B2545" s="28" t="str">
        <f t="shared" si="83"/>
        <v/>
      </c>
      <c r="C2545" s="28">
        <f t="shared" si="84"/>
        <v>254</v>
      </c>
    </row>
    <row r="2546" spans="2:3" x14ac:dyDescent="0.25">
      <c r="B2546" s="28" t="str">
        <f t="shared" si="83"/>
        <v/>
      </c>
      <c r="C2546" s="28">
        <f t="shared" si="84"/>
        <v>254</v>
      </c>
    </row>
    <row r="2547" spans="2:3" x14ac:dyDescent="0.25">
      <c r="B2547" s="28" t="str">
        <f t="shared" si="83"/>
        <v/>
      </c>
      <c r="C2547" s="28">
        <f t="shared" si="84"/>
        <v>255</v>
      </c>
    </row>
    <row r="2548" spans="2:3" x14ac:dyDescent="0.25">
      <c r="B2548" s="28" t="str">
        <f t="shared" si="83"/>
        <v/>
      </c>
      <c r="C2548" s="28">
        <f t="shared" si="84"/>
        <v>255</v>
      </c>
    </row>
    <row r="2549" spans="2:3" x14ac:dyDescent="0.25">
      <c r="B2549" s="28" t="str">
        <f t="shared" si="83"/>
        <v/>
      </c>
      <c r="C2549" s="28">
        <f t="shared" si="84"/>
        <v>255</v>
      </c>
    </row>
    <row r="2550" spans="2:3" x14ac:dyDescent="0.25">
      <c r="B2550" s="28" t="str">
        <f t="shared" si="83"/>
        <v/>
      </c>
      <c r="C2550" s="28">
        <f t="shared" si="84"/>
        <v>255</v>
      </c>
    </row>
    <row r="2551" spans="2:3" x14ac:dyDescent="0.25">
      <c r="B2551" s="28" t="str">
        <f t="shared" si="83"/>
        <v/>
      </c>
      <c r="C2551" s="28">
        <f t="shared" si="84"/>
        <v>255</v>
      </c>
    </row>
    <row r="2552" spans="2:3" x14ac:dyDescent="0.25">
      <c r="B2552" s="28" t="str">
        <f t="shared" si="83"/>
        <v/>
      </c>
      <c r="C2552" s="28">
        <f t="shared" si="84"/>
        <v>255</v>
      </c>
    </row>
    <row r="2553" spans="2:3" x14ac:dyDescent="0.25">
      <c r="B2553" s="28" t="str">
        <f t="shared" si="83"/>
        <v/>
      </c>
      <c r="C2553" s="28">
        <f t="shared" si="84"/>
        <v>255</v>
      </c>
    </row>
    <row r="2554" spans="2:3" x14ac:dyDescent="0.25">
      <c r="B2554" s="28" t="str">
        <f t="shared" si="83"/>
        <v/>
      </c>
      <c r="C2554" s="28">
        <f t="shared" si="84"/>
        <v>255</v>
      </c>
    </row>
    <row r="2555" spans="2:3" x14ac:dyDescent="0.25">
      <c r="B2555" s="28" t="str">
        <f t="shared" si="83"/>
        <v/>
      </c>
      <c r="C2555" s="28">
        <f t="shared" si="84"/>
        <v>255</v>
      </c>
    </row>
    <row r="2556" spans="2:3" x14ac:dyDescent="0.25">
      <c r="B2556" s="28" t="str">
        <f t="shared" si="83"/>
        <v/>
      </c>
      <c r="C2556" s="28">
        <f t="shared" si="84"/>
        <v>255</v>
      </c>
    </row>
    <row r="2557" spans="2:3" x14ac:dyDescent="0.25">
      <c r="B2557" s="28" t="str">
        <f t="shared" si="83"/>
        <v/>
      </c>
      <c r="C2557" s="28">
        <f t="shared" si="84"/>
        <v>256</v>
      </c>
    </row>
    <row r="2558" spans="2:3" x14ac:dyDescent="0.25">
      <c r="B2558" s="28" t="str">
        <f t="shared" si="83"/>
        <v/>
      </c>
      <c r="C2558" s="28">
        <f t="shared" si="84"/>
        <v>256</v>
      </c>
    </row>
    <row r="2559" spans="2:3" x14ac:dyDescent="0.25">
      <c r="B2559" s="28" t="str">
        <f t="shared" si="83"/>
        <v/>
      </c>
      <c r="C2559" s="28">
        <f t="shared" si="84"/>
        <v>256</v>
      </c>
    </row>
    <row r="2560" spans="2:3" x14ac:dyDescent="0.25">
      <c r="B2560" s="28" t="str">
        <f t="shared" si="83"/>
        <v/>
      </c>
      <c r="C2560" s="28">
        <f t="shared" si="84"/>
        <v>256</v>
      </c>
    </row>
    <row r="2561" spans="2:3" x14ac:dyDescent="0.25">
      <c r="B2561" s="28" t="str">
        <f t="shared" si="83"/>
        <v/>
      </c>
      <c r="C2561" s="28">
        <f t="shared" si="84"/>
        <v>256</v>
      </c>
    </row>
    <row r="2562" spans="2:3" x14ac:dyDescent="0.25">
      <c r="B2562" s="28" t="str">
        <f t="shared" si="83"/>
        <v/>
      </c>
      <c r="C2562" s="28">
        <f t="shared" si="84"/>
        <v>256</v>
      </c>
    </row>
    <row r="2563" spans="2:3" x14ac:dyDescent="0.25">
      <c r="B2563" s="28" t="str">
        <f t="shared" si="83"/>
        <v/>
      </c>
      <c r="C2563" s="28">
        <f t="shared" si="84"/>
        <v>256</v>
      </c>
    </row>
    <row r="2564" spans="2:3" x14ac:dyDescent="0.25">
      <c r="B2564" s="28" t="str">
        <f t="shared" si="83"/>
        <v/>
      </c>
      <c r="C2564" s="28">
        <f t="shared" si="84"/>
        <v>256</v>
      </c>
    </row>
    <row r="2565" spans="2:3" x14ac:dyDescent="0.25">
      <c r="B2565" s="28" t="str">
        <f t="shared" si="83"/>
        <v/>
      </c>
      <c r="C2565" s="28">
        <f t="shared" si="84"/>
        <v>256</v>
      </c>
    </row>
    <row r="2566" spans="2:3" x14ac:dyDescent="0.25">
      <c r="B2566" s="28" t="str">
        <f t="shared" si="83"/>
        <v/>
      </c>
      <c r="C2566" s="28">
        <f t="shared" si="84"/>
        <v>256</v>
      </c>
    </row>
    <row r="2567" spans="2:3" x14ac:dyDescent="0.25">
      <c r="B2567" s="28" t="str">
        <f t="shared" si="83"/>
        <v/>
      </c>
      <c r="C2567" s="28">
        <f t="shared" si="84"/>
        <v>257</v>
      </c>
    </row>
    <row r="2568" spans="2:3" x14ac:dyDescent="0.25">
      <c r="B2568" s="28" t="str">
        <f t="shared" ref="B2568:B2631" si="85">IF(C2568&lt; $D$4+1,MOD(((ROW(B2568)-ROW(B$7))),$C$5)+1,"")</f>
        <v/>
      </c>
      <c r="C2568" s="28">
        <f t="shared" si="84"/>
        <v>257</v>
      </c>
    </row>
    <row r="2569" spans="2:3" x14ac:dyDescent="0.25">
      <c r="B2569" s="28" t="str">
        <f t="shared" si="85"/>
        <v/>
      </c>
      <c r="C2569" s="28">
        <f t="shared" si="84"/>
        <v>257</v>
      </c>
    </row>
    <row r="2570" spans="2:3" x14ac:dyDescent="0.25">
      <c r="B2570" s="28" t="str">
        <f t="shared" si="85"/>
        <v/>
      </c>
      <c r="C2570" s="28">
        <f t="shared" si="84"/>
        <v>257</v>
      </c>
    </row>
    <row r="2571" spans="2:3" x14ac:dyDescent="0.25">
      <c r="B2571" s="28" t="str">
        <f t="shared" si="85"/>
        <v/>
      </c>
      <c r="C2571" s="28">
        <f t="shared" si="84"/>
        <v>257</v>
      </c>
    </row>
    <row r="2572" spans="2:3" x14ac:dyDescent="0.25">
      <c r="B2572" s="28" t="str">
        <f t="shared" si="85"/>
        <v/>
      </c>
      <c r="C2572" s="28">
        <f t="shared" si="84"/>
        <v>257</v>
      </c>
    </row>
    <row r="2573" spans="2:3" x14ac:dyDescent="0.25">
      <c r="B2573" s="28" t="str">
        <f t="shared" si="85"/>
        <v/>
      </c>
      <c r="C2573" s="28">
        <f t="shared" si="84"/>
        <v>257</v>
      </c>
    </row>
    <row r="2574" spans="2:3" x14ac:dyDescent="0.25">
      <c r="B2574" s="28" t="str">
        <f t="shared" si="85"/>
        <v/>
      </c>
      <c r="C2574" s="28">
        <f t="shared" si="84"/>
        <v>257</v>
      </c>
    </row>
    <row r="2575" spans="2:3" x14ac:dyDescent="0.25">
      <c r="B2575" s="28" t="str">
        <f t="shared" si="85"/>
        <v/>
      </c>
      <c r="C2575" s="28">
        <f t="shared" si="84"/>
        <v>257</v>
      </c>
    </row>
    <row r="2576" spans="2:3" x14ac:dyDescent="0.25">
      <c r="B2576" s="28" t="str">
        <f t="shared" si="85"/>
        <v/>
      </c>
      <c r="C2576" s="28">
        <f t="shared" si="84"/>
        <v>257</v>
      </c>
    </row>
    <row r="2577" spans="2:3" x14ac:dyDescent="0.25">
      <c r="B2577" s="28" t="str">
        <f t="shared" si="85"/>
        <v/>
      </c>
      <c r="C2577" s="28">
        <f t="shared" si="84"/>
        <v>258</v>
      </c>
    </row>
    <row r="2578" spans="2:3" x14ac:dyDescent="0.25">
      <c r="B2578" s="28" t="str">
        <f t="shared" si="85"/>
        <v/>
      </c>
      <c r="C2578" s="28">
        <f t="shared" si="84"/>
        <v>258</v>
      </c>
    </row>
    <row r="2579" spans="2:3" x14ac:dyDescent="0.25">
      <c r="B2579" s="28" t="str">
        <f t="shared" si="85"/>
        <v/>
      </c>
      <c r="C2579" s="28">
        <f t="shared" si="84"/>
        <v>258</v>
      </c>
    </row>
    <row r="2580" spans="2:3" x14ac:dyDescent="0.25">
      <c r="B2580" s="28" t="str">
        <f t="shared" si="85"/>
        <v/>
      </c>
      <c r="C2580" s="28">
        <f t="shared" si="84"/>
        <v>258</v>
      </c>
    </row>
    <row r="2581" spans="2:3" x14ac:dyDescent="0.25">
      <c r="B2581" s="28" t="str">
        <f t="shared" si="85"/>
        <v/>
      </c>
      <c r="C2581" s="28">
        <f t="shared" si="84"/>
        <v>258</v>
      </c>
    </row>
    <row r="2582" spans="2:3" x14ac:dyDescent="0.25">
      <c r="B2582" s="28" t="str">
        <f t="shared" si="85"/>
        <v/>
      </c>
      <c r="C2582" s="28">
        <f t="shared" si="84"/>
        <v>258</v>
      </c>
    </row>
    <row r="2583" spans="2:3" x14ac:dyDescent="0.25">
      <c r="B2583" s="28" t="str">
        <f t="shared" si="85"/>
        <v/>
      </c>
      <c r="C2583" s="28">
        <f t="shared" si="84"/>
        <v>258</v>
      </c>
    </row>
    <row r="2584" spans="2:3" x14ac:dyDescent="0.25">
      <c r="B2584" s="28" t="str">
        <f t="shared" si="85"/>
        <v/>
      </c>
      <c r="C2584" s="28">
        <f t="shared" si="84"/>
        <v>258</v>
      </c>
    </row>
    <row r="2585" spans="2:3" x14ac:dyDescent="0.25">
      <c r="B2585" s="28" t="str">
        <f t="shared" si="85"/>
        <v/>
      </c>
      <c r="C2585" s="28">
        <f t="shared" si="84"/>
        <v>258</v>
      </c>
    </row>
    <row r="2586" spans="2:3" x14ac:dyDescent="0.25">
      <c r="B2586" s="28" t="str">
        <f t="shared" si="85"/>
        <v/>
      </c>
      <c r="C2586" s="28">
        <f t="shared" si="84"/>
        <v>258</v>
      </c>
    </row>
    <row r="2587" spans="2:3" x14ac:dyDescent="0.25">
      <c r="B2587" s="28" t="str">
        <f t="shared" si="85"/>
        <v/>
      </c>
      <c r="C2587" s="28">
        <f t="shared" si="84"/>
        <v>259</v>
      </c>
    </row>
    <row r="2588" spans="2:3" x14ac:dyDescent="0.25">
      <c r="B2588" s="28" t="str">
        <f t="shared" si="85"/>
        <v/>
      </c>
      <c r="C2588" s="28">
        <f t="shared" si="84"/>
        <v>259</v>
      </c>
    </row>
    <row r="2589" spans="2:3" x14ac:dyDescent="0.25">
      <c r="B2589" s="28" t="str">
        <f t="shared" si="85"/>
        <v/>
      </c>
      <c r="C2589" s="28">
        <f t="shared" si="84"/>
        <v>259</v>
      </c>
    </row>
    <row r="2590" spans="2:3" x14ac:dyDescent="0.25">
      <c r="B2590" s="28" t="str">
        <f t="shared" si="85"/>
        <v/>
      </c>
      <c r="C2590" s="28">
        <f t="shared" si="84"/>
        <v>259</v>
      </c>
    </row>
    <row r="2591" spans="2:3" x14ac:dyDescent="0.25">
      <c r="B2591" s="28" t="str">
        <f t="shared" si="85"/>
        <v/>
      </c>
      <c r="C2591" s="28">
        <f t="shared" si="84"/>
        <v>259</v>
      </c>
    </row>
    <row r="2592" spans="2:3" x14ac:dyDescent="0.25">
      <c r="B2592" s="28" t="str">
        <f t="shared" si="85"/>
        <v/>
      </c>
      <c r="C2592" s="28">
        <f t="shared" si="84"/>
        <v>259</v>
      </c>
    </row>
    <row r="2593" spans="2:3" x14ac:dyDescent="0.25">
      <c r="B2593" s="28" t="str">
        <f t="shared" si="85"/>
        <v/>
      </c>
      <c r="C2593" s="28">
        <f t="shared" ref="C2593:C2656" si="86">ROUNDDOWN(((ROW(C2593)-ROW(C$7))/C$5)+1,0)</f>
        <v>259</v>
      </c>
    </row>
    <row r="2594" spans="2:3" x14ac:dyDescent="0.25">
      <c r="B2594" s="28" t="str">
        <f t="shared" si="85"/>
        <v/>
      </c>
      <c r="C2594" s="28">
        <f t="shared" si="86"/>
        <v>259</v>
      </c>
    </row>
    <row r="2595" spans="2:3" x14ac:dyDescent="0.25">
      <c r="B2595" s="28" t="str">
        <f t="shared" si="85"/>
        <v/>
      </c>
      <c r="C2595" s="28">
        <f t="shared" si="86"/>
        <v>259</v>
      </c>
    </row>
    <row r="2596" spans="2:3" x14ac:dyDescent="0.25">
      <c r="B2596" s="28" t="str">
        <f t="shared" si="85"/>
        <v/>
      </c>
      <c r="C2596" s="28">
        <f t="shared" si="86"/>
        <v>259</v>
      </c>
    </row>
    <row r="2597" spans="2:3" x14ac:dyDescent="0.25">
      <c r="B2597" s="28" t="str">
        <f t="shared" si="85"/>
        <v/>
      </c>
      <c r="C2597" s="28">
        <f t="shared" si="86"/>
        <v>260</v>
      </c>
    </row>
    <row r="2598" spans="2:3" x14ac:dyDescent="0.25">
      <c r="B2598" s="28" t="str">
        <f t="shared" si="85"/>
        <v/>
      </c>
      <c r="C2598" s="28">
        <f t="shared" si="86"/>
        <v>260</v>
      </c>
    </row>
    <row r="2599" spans="2:3" x14ac:dyDescent="0.25">
      <c r="B2599" s="28" t="str">
        <f t="shared" si="85"/>
        <v/>
      </c>
      <c r="C2599" s="28">
        <f t="shared" si="86"/>
        <v>260</v>
      </c>
    </row>
    <row r="2600" spans="2:3" x14ac:dyDescent="0.25">
      <c r="B2600" s="28" t="str">
        <f t="shared" si="85"/>
        <v/>
      </c>
      <c r="C2600" s="28">
        <f t="shared" si="86"/>
        <v>260</v>
      </c>
    </row>
    <row r="2601" spans="2:3" x14ac:dyDescent="0.25">
      <c r="B2601" s="28" t="str">
        <f t="shared" si="85"/>
        <v/>
      </c>
      <c r="C2601" s="28">
        <f t="shared" si="86"/>
        <v>260</v>
      </c>
    </row>
    <row r="2602" spans="2:3" x14ac:dyDescent="0.25">
      <c r="B2602" s="28" t="str">
        <f t="shared" si="85"/>
        <v/>
      </c>
      <c r="C2602" s="28">
        <f t="shared" si="86"/>
        <v>260</v>
      </c>
    </row>
    <row r="2603" spans="2:3" x14ac:dyDescent="0.25">
      <c r="B2603" s="28" t="str">
        <f t="shared" si="85"/>
        <v/>
      </c>
      <c r="C2603" s="28">
        <f t="shared" si="86"/>
        <v>260</v>
      </c>
    </row>
    <row r="2604" spans="2:3" x14ac:dyDescent="0.25">
      <c r="B2604" s="28" t="str">
        <f t="shared" si="85"/>
        <v/>
      </c>
      <c r="C2604" s="28">
        <f t="shared" si="86"/>
        <v>260</v>
      </c>
    </row>
    <row r="2605" spans="2:3" x14ac:dyDescent="0.25">
      <c r="B2605" s="28" t="str">
        <f t="shared" si="85"/>
        <v/>
      </c>
      <c r="C2605" s="28">
        <f t="shared" si="86"/>
        <v>260</v>
      </c>
    </row>
    <row r="2606" spans="2:3" x14ac:dyDescent="0.25">
      <c r="B2606" s="28" t="str">
        <f t="shared" si="85"/>
        <v/>
      </c>
      <c r="C2606" s="28">
        <f t="shared" si="86"/>
        <v>260</v>
      </c>
    </row>
    <row r="2607" spans="2:3" x14ac:dyDescent="0.25">
      <c r="B2607" s="28" t="str">
        <f t="shared" si="85"/>
        <v/>
      </c>
      <c r="C2607" s="28">
        <f t="shared" si="86"/>
        <v>261</v>
      </c>
    </row>
    <row r="2608" spans="2:3" x14ac:dyDescent="0.25">
      <c r="B2608" s="28" t="str">
        <f t="shared" si="85"/>
        <v/>
      </c>
      <c r="C2608" s="28">
        <f t="shared" si="86"/>
        <v>261</v>
      </c>
    </row>
    <row r="2609" spans="2:3" x14ac:dyDescent="0.25">
      <c r="B2609" s="28" t="str">
        <f t="shared" si="85"/>
        <v/>
      </c>
      <c r="C2609" s="28">
        <f t="shared" si="86"/>
        <v>261</v>
      </c>
    </row>
    <row r="2610" spans="2:3" x14ac:dyDescent="0.25">
      <c r="B2610" s="28" t="str">
        <f t="shared" si="85"/>
        <v/>
      </c>
      <c r="C2610" s="28">
        <f t="shared" si="86"/>
        <v>261</v>
      </c>
    </row>
    <row r="2611" spans="2:3" x14ac:dyDescent="0.25">
      <c r="B2611" s="28" t="str">
        <f t="shared" si="85"/>
        <v/>
      </c>
      <c r="C2611" s="28">
        <f t="shared" si="86"/>
        <v>261</v>
      </c>
    </row>
    <row r="2612" spans="2:3" x14ac:dyDescent="0.25">
      <c r="B2612" s="28" t="str">
        <f t="shared" si="85"/>
        <v/>
      </c>
      <c r="C2612" s="28">
        <f t="shared" si="86"/>
        <v>261</v>
      </c>
    </row>
    <row r="2613" spans="2:3" x14ac:dyDescent="0.25">
      <c r="B2613" s="28" t="str">
        <f t="shared" si="85"/>
        <v/>
      </c>
      <c r="C2613" s="28">
        <f t="shared" si="86"/>
        <v>261</v>
      </c>
    </row>
    <row r="2614" spans="2:3" x14ac:dyDescent="0.25">
      <c r="B2614" s="28" t="str">
        <f t="shared" si="85"/>
        <v/>
      </c>
      <c r="C2614" s="28">
        <f t="shared" si="86"/>
        <v>261</v>
      </c>
    </row>
    <row r="2615" spans="2:3" x14ac:dyDescent="0.25">
      <c r="B2615" s="28" t="str">
        <f t="shared" si="85"/>
        <v/>
      </c>
      <c r="C2615" s="28">
        <f t="shared" si="86"/>
        <v>261</v>
      </c>
    </row>
    <row r="2616" spans="2:3" x14ac:dyDescent="0.25">
      <c r="B2616" s="28" t="str">
        <f t="shared" si="85"/>
        <v/>
      </c>
      <c r="C2616" s="28">
        <f t="shared" si="86"/>
        <v>261</v>
      </c>
    </row>
    <row r="2617" spans="2:3" x14ac:dyDescent="0.25">
      <c r="B2617" s="28" t="str">
        <f t="shared" si="85"/>
        <v/>
      </c>
      <c r="C2617" s="28">
        <f t="shared" si="86"/>
        <v>262</v>
      </c>
    </row>
    <row r="2618" spans="2:3" x14ac:dyDescent="0.25">
      <c r="B2618" s="28" t="str">
        <f t="shared" si="85"/>
        <v/>
      </c>
      <c r="C2618" s="28">
        <f t="shared" si="86"/>
        <v>262</v>
      </c>
    </row>
    <row r="2619" spans="2:3" x14ac:dyDescent="0.25">
      <c r="B2619" s="28" t="str">
        <f t="shared" si="85"/>
        <v/>
      </c>
      <c r="C2619" s="28">
        <f t="shared" si="86"/>
        <v>262</v>
      </c>
    </row>
    <row r="2620" spans="2:3" x14ac:dyDescent="0.25">
      <c r="B2620" s="28" t="str">
        <f t="shared" si="85"/>
        <v/>
      </c>
      <c r="C2620" s="28">
        <f t="shared" si="86"/>
        <v>262</v>
      </c>
    </row>
    <row r="2621" spans="2:3" x14ac:dyDescent="0.25">
      <c r="B2621" s="28" t="str">
        <f t="shared" si="85"/>
        <v/>
      </c>
      <c r="C2621" s="28">
        <f t="shared" si="86"/>
        <v>262</v>
      </c>
    </row>
    <row r="2622" spans="2:3" x14ac:dyDescent="0.25">
      <c r="B2622" s="28" t="str">
        <f t="shared" si="85"/>
        <v/>
      </c>
      <c r="C2622" s="28">
        <f t="shared" si="86"/>
        <v>262</v>
      </c>
    </row>
    <row r="2623" spans="2:3" x14ac:dyDescent="0.25">
      <c r="B2623" s="28" t="str">
        <f t="shared" si="85"/>
        <v/>
      </c>
      <c r="C2623" s="28">
        <f t="shared" si="86"/>
        <v>262</v>
      </c>
    </row>
    <row r="2624" spans="2:3" x14ac:dyDescent="0.25">
      <c r="B2624" s="28" t="str">
        <f t="shared" si="85"/>
        <v/>
      </c>
      <c r="C2624" s="28">
        <f t="shared" si="86"/>
        <v>262</v>
      </c>
    </row>
    <row r="2625" spans="2:3" x14ac:dyDescent="0.25">
      <c r="B2625" s="28" t="str">
        <f t="shared" si="85"/>
        <v/>
      </c>
      <c r="C2625" s="28">
        <f t="shared" si="86"/>
        <v>262</v>
      </c>
    </row>
    <row r="2626" spans="2:3" x14ac:dyDescent="0.25">
      <c r="B2626" s="28" t="str">
        <f t="shared" si="85"/>
        <v/>
      </c>
      <c r="C2626" s="28">
        <f t="shared" si="86"/>
        <v>262</v>
      </c>
    </row>
    <row r="2627" spans="2:3" x14ac:dyDescent="0.25">
      <c r="B2627" s="28" t="str">
        <f t="shared" si="85"/>
        <v/>
      </c>
      <c r="C2627" s="28">
        <f t="shared" si="86"/>
        <v>263</v>
      </c>
    </row>
    <row r="2628" spans="2:3" x14ac:dyDescent="0.25">
      <c r="B2628" s="28" t="str">
        <f t="shared" si="85"/>
        <v/>
      </c>
      <c r="C2628" s="28">
        <f t="shared" si="86"/>
        <v>263</v>
      </c>
    </row>
    <row r="2629" spans="2:3" x14ac:dyDescent="0.25">
      <c r="B2629" s="28" t="str">
        <f t="shared" si="85"/>
        <v/>
      </c>
      <c r="C2629" s="28">
        <f t="shared" si="86"/>
        <v>263</v>
      </c>
    </row>
    <row r="2630" spans="2:3" x14ac:dyDescent="0.25">
      <c r="B2630" s="28" t="str">
        <f t="shared" si="85"/>
        <v/>
      </c>
      <c r="C2630" s="28">
        <f t="shared" si="86"/>
        <v>263</v>
      </c>
    </row>
    <row r="2631" spans="2:3" x14ac:dyDescent="0.25">
      <c r="B2631" s="28" t="str">
        <f t="shared" si="85"/>
        <v/>
      </c>
      <c r="C2631" s="28">
        <f t="shared" si="86"/>
        <v>263</v>
      </c>
    </row>
    <row r="2632" spans="2:3" x14ac:dyDescent="0.25">
      <c r="B2632" s="28" t="str">
        <f t="shared" ref="B2632:B2695" si="87">IF(C2632&lt; $D$4+1,MOD(((ROW(B2632)-ROW(B$7))),$C$5)+1,"")</f>
        <v/>
      </c>
      <c r="C2632" s="28">
        <f t="shared" si="86"/>
        <v>263</v>
      </c>
    </row>
    <row r="2633" spans="2:3" x14ac:dyDescent="0.25">
      <c r="B2633" s="28" t="str">
        <f t="shared" si="87"/>
        <v/>
      </c>
      <c r="C2633" s="28">
        <f t="shared" si="86"/>
        <v>263</v>
      </c>
    </row>
    <row r="2634" spans="2:3" x14ac:dyDescent="0.25">
      <c r="B2634" s="28" t="str">
        <f t="shared" si="87"/>
        <v/>
      </c>
      <c r="C2634" s="28">
        <f t="shared" si="86"/>
        <v>263</v>
      </c>
    </row>
    <row r="2635" spans="2:3" x14ac:dyDescent="0.25">
      <c r="B2635" s="28" t="str">
        <f t="shared" si="87"/>
        <v/>
      </c>
      <c r="C2635" s="28">
        <f t="shared" si="86"/>
        <v>263</v>
      </c>
    </row>
    <row r="2636" spans="2:3" x14ac:dyDescent="0.25">
      <c r="B2636" s="28" t="str">
        <f t="shared" si="87"/>
        <v/>
      </c>
      <c r="C2636" s="28">
        <f t="shared" si="86"/>
        <v>263</v>
      </c>
    </row>
    <row r="2637" spans="2:3" x14ac:dyDescent="0.25">
      <c r="B2637" s="28" t="str">
        <f t="shared" si="87"/>
        <v/>
      </c>
      <c r="C2637" s="28">
        <f t="shared" si="86"/>
        <v>264</v>
      </c>
    </row>
    <row r="2638" spans="2:3" x14ac:dyDescent="0.25">
      <c r="B2638" s="28" t="str">
        <f t="shared" si="87"/>
        <v/>
      </c>
      <c r="C2638" s="28">
        <f t="shared" si="86"/>
        <v>264</v>
      </c>
    </row>
    <row r="2639" spans="2:3" x14ac:dyDescent="0.25">
      <c r="B2639" s="28" t="str">
        <f t="shared" si="87"/>
        <v/>
      </c>
      <c r="C2639" s="28">
        <f t="shared" si="86"/>
        <v>264</v>
      </c>
    </row>
    <row r="2640" spans="2:3" x14ac:dyDescent="0.25">
      <c r="B2640" s="28" t="str">
        <f t="shared" si="87"/>
        <v/>
      </c>
      <c r="C2640" s="28">
        <f t="shared" si="86"/>
        <v>264</v>
      </c>
    </row>
    <row r="2641" spans="2:3" x14ac:dyDescent="0.25">
      <c r="B2641" s="28" t="str">
        <f t="shared" si="87"/>
        <v/>
      </c>
      <c r="C2641" s="28">
        <f t="shared" si="86"/>
        <v>264</v>
      </c>
    </row>
    <row r="2642" spans="2:3" x14ac:dyDescent="0.25">
      <c r="B2642" s="28" t="str">
        <f t="shared" si="87"/>
        <v/>
      </c>
      <c r="C2642" s="28">
        <f t="shared" si="86"/>
        <v>264</v>
      </c>
    </row>
    <row r="2643" spans="2:3" x14ac:dyDescent="0.25">
      <c r="B2643" s="28" t="str">
        <f t="shared" si="87"/>
        <v/>
      </c>
      <c r="C2643" s="28">
        <f t="shared" si="86"/>
        <v>264</v>
      </c>
    </row>
    <row r="2644" spans="2:3" x14ac:dyDescent="0.25">
      <c r="B2644" s="28" t="str">
        <f t="shared" si="87"/>
        <v/>
      </c>
      <c r="C2644" s="28">
        <f t="shared" si="86"/>
        <v>264</v>
      </c>
    </row>
    <row r="2645" spans="2:3" x14ac:dyDescent="0.25">
      <c r="B2645" s="28" t="str">
        <f t="shared" si="87"/>
        <v/>
      </c>
      <c r="C2645" s="28">
        <f t="shared" si="86"/>
        <v>264</v>
      </c>
    </row>
    <row r="2646" spans="2:3" x14ac:dyDescent="0.25">
      <c r="B2646" s="28" t="str">
        <f t="shared" si="87"/>
        <v/>
      </c>
      <c r="C2646" s="28">
        <f t="shared" si="86"/>
        <v>264</v>
      </c>
    </row>
    <row r="2647" spans="2:3" x14ac:dyDescent="0.25">
      <c r="B2647" s="28" t="str">
        <f t="shared" si="87"/>
        <v/>
      </c>
      <c r="C2647" s="28">
        <f t="shared" si="86"/>
        <v>265</v>
      </c>
    </row>
    <row r="2648" spans="2:3" x14ac:dyDescent="0.25">
      <c r="B2648" s="28" t="str">
        <f t="shared" si="87"/>
        <v/>
      </c>
      <c r="C2648" s="28">
        <f t="shared" si="86"/>
        <v>265</v>
      </c>
    </row>
    <row r="2649" spans="2:3" x14ac:dyDescent="0.25">
      <c r="B2649" s="28" t="str">
        <f t="shared" si="87"/>
        <v/>
      </c>
      <c r="C2649" s="28">
        <f t="shared" si="86"/>
        <v>265</v>
      </c>
    </row>
    <row r="2650" spans="2:3" x14ac:dyDescent="0.25">
      <c r="B2650" s="28" t="str">
        <f t="shared" si="87"/>
        <v/>
      </c>
      <c r="C2650" s="28">
        <f t="shared" si="86"/>
        <v>265</v>
      </c>
    </row>
    <row r="2651" spans="2:3" x14ac:dyDescent="0.25">
      <c r="B2651" s="28" t="str">
        <f t="shared" si="87"/>
        <v/>
      </c>
      <c r="C2651" s="28">
        <f t="shared" si="86"/>
        <v>265</v>
      </c>
    </row>
    <row r="2652" spans="2:3" x14ac:dyDescent="0.25">
      <c r="B2652" s="28" t="str">
        <f t="shared" si="87"/>
        <v/>
      </c>
      <c r="C2652" s="28">
        <f t="shared" si="86"/>
        <v>265</v>
      </c>
    </row>
    <row r="2653" spans="2:3" x14ac:dyDescent="0.25">
      <c r="B2653" s="28" t="str">
        <f t="shared" si="87"/>
        <v/>
      </c>
      <c r="C2653" s="28">
        <f t="shared" si="86"/>
        <v>265</v>
      </c>
    </row>
    <row r="2654" spans="2:3" x14ac:dyDescent="0.25">
      <c r="B2654" s="28" t="str">
        <f t="shared" si="87"/>
        <v/>
      </c>
      <c r="C2654" s="28">
        <f t="shared" si="86"/>
        <v>265</v>
      </c>
    </row>
    <row r="2655" spans="2:3" x14ac:dyDescent="0.25">
      <c r="B2655" s="28" t="str">
        <f t="shared" si="87"/>
        <v/>
      </c>
      <c r="C2655" s="28">
        <f t="shared" si="86"/>
        <v>265</v>
      </c>
    </row>
    <row r="2656" spans="2:3" x14ac:dyDescent="0.25">
      <c r="B2656" s="28" t="str">
        <f t="shared" si="87"/>
        <v/>
      </c>
      <c r="C2656" s="28">
        <f t="shared" si="86"/>
        <v>265</v>
      </c>
    </row>
    <row r="2657" spans="2:3" x14ac:dyDescent="0.25">
      <c r="B2657" s="28" t="str">
        <f t="shared" si="87"/>
        <v/>
      </c>
      <c r="C2657" s="28">
        <f t="shared" ref="C2657:C2720" si="88">ROUNDDOWN(((ROW(C2657)-ROW(C$7))/C$5)+1,0)</f>
        <v>266</v>
      </c>
    </row>
    <row r="2658" spans="2:3" x14ac:dyDescent="0.25">
      <c r="B2658" s="28" t="str">
        <f t="shared" si="87"/>
        <v/>
      </c>
      <c r="C2658" s="28">
        <f t="shared" si="88"/>
        <v>266</v>
      </c>
    </row>
    <row r="2659" spans="2:3" x14ac:dyDescent="0.25">
      <c r="B2659" s="28" t="str">
        <f t="shared" si="87"/>
        <v/>
      </c>
      <c r="C2659" s="28">
        <f t="shared" si="88"/>
        <v>266</v>
      </c>
    </row>
    <row r="2660" spans="2:3" x14ac:dyDescent="0.25">
      <c r="B2660" s="28" t="str">
        <f t="shared" si="87"/>
        <v/>
      </c>
      <c r="C2660" s="28">
        <f t="shared" si="88"/>
        <v>266</v>
      </c>
    </row>
    <row r="2661" spans="2:3" x14ac:dyDescent="0.25">
      <c r="B2661" s="28" t="str">
        <f t="shared" si="87"/>
        <v/>
      </c>
      <c r="C2661" s="28">
        <f t="shared" si="88"/>
        <v>266</v>
      </c>
    </row>
    <row r="2662" spans="2:3" x14ac:dyDescent="0.25">
      <c r="B2662" s="28" t="str">
        <f t="shared" si="87"/>
        <v/>
      </c>
      <c r="C2662" s="28">
        <f t="shared" si="88"/>
        <v>266</v>
      </c>
    </row>
    <row r="2663" spans="2:3" x14ac:dyDescent="0.25">
      <c r="B2663" s="28" t="str">
        <f t="shared" si="87"/>
        <v/>
      </c>
      <c r="C2663" s="28">
        <f t="shared" si="88"/>
        <v>266</v>
      </c>
    </row>
    <row r="2664" spans="2:3" x14ac:dyDescent="0.25">
      <c r="B2664" s="28" t="str">
        <f t="shared" si="87"/>
        <v/>
      </c>
      <c r="C2664" s="28">
        <f t="shared" si="88"/>
        <v>266</v>
      </c>
    </row>
    <row r="2665" spans="2:3" x14ac:dyDescent="0.25">
      <c r="B2665" s="28" t="str">
        <f t="shared" si="87"/>
        <v/>
      </c>
      <c r="C2665" s="28">
        <f t="shared" si="88"/>
        <v>266</v>
      </c>
    </row>
    <row r="2666" spans="2:3" x14ac:dyDescent="0.25">
      <c r="B2666" s="28" t="str">
        <f t="shared" si="87"/>
        <v/>
      </c>
      <c r="C2666" s="28">
        <f t="shared" si="88"/>
        <v>266</v>
      </c>
    </row>
    <row r="2667" spans="2:3" x14ac:dyDescent="0.25">
      <c r="B2667" s="28" t="str">
        <f t="shared" si="87"/>
        <v/>
      </c>
      <c r="C2667" s="28">
        <f t="shared" si="88"/>
        <v>267</v>
      </c>
    </row>
    <row r="2668" spans="2:3" x14ac:dyDescent="0.25">
      <c r="B2668" s="28" t="str">
        <f t="shared" si="87"/>
        <v/>
      </c>
      <c r="C2668" s="28">
        <f t="shared" si="88"/>
        <v>267</v>
      </c>
    </row>
    <row r="2669" spans="2:3" x14ac:dyDescent="0.25">
      <c r="B2669" s="28" t="str">
        <f t="shared" si="87"/>
        <v/>
      </c>
      <c r="C2669" s="28">
        <f t="shared" si="88"/>
        <v>267</v>
      </c>
    </row>
    <row r="2670" spans="2:3" x14ac:dyDescent="0.25">
      <c r="B2670" s="28" t="str">
        <f t="shared" si="87"/>
        <v/>
      </c>
      <c r="C2670" s="28">
        <f t="shared" si="88"/>
        <v>267</v>
      </c>
    </row>
    <row r="2671" spans="2:3" x14ac:dyDescent="0.25">
      <c r="B2671" s="28" t="str">
        <f t="shared" si="87"/>
        <v/>
      </c>
      <c r="C2671" s="28">
        <f t="shared" si="88"/>
        <v>267</v>
      </c>
    </row>
    <row r="2672" spans="2:3" x14ac:dyDescent="0.25">
      <c r="B2672" s="28" t="str">
        <f t="shared" si="87"/>
        <v/>
      </c>
      <c r="C2672" s="28">
        <f t="shared" si="88"/>
        <v>267</v>
      </c>
    </row>
    <row r="2673" spans="2:3" x14ac:dyDescent="0.25">
      <c r="B2673" s="28" t="str">
        <f t="shared" si="87"/>
        <v/>
      </c>
      <c r="C2673" s="28">
        <f t="shared" si="88"/>
        <v>267</v>
      </c>
    </row>
    <row r="2674" spans="2:3" x14ac:dyDescent="0.25">
      <c r="B2674" s="28" t="str">
        <f t="shared" si="87"/>
        <v/>
      </c>
      <c r="C2674" s="28">
        <f t="shared" si="88"/>
        <v>267</v>
      </c>
    </row>
    <row r="2675" spans="2:3" x14ac:dyDescent="0.25">
      <c r="B2675" s="28" t="str">
        <f t="shared" si="87"/>
        <v/>
      </c>
      <c r="C2675" s="28">
        <f t="shared" si="88"/>
        <v>267</v>
      </c>
    </row>
    <row r="2676" spans="2:3" x14ac:dyDescent="0.25">
      <c r="B2676" s="28" t="str">
        <f t="shared" si="87"/>
        <v/>
      </c>
      <c r="C2676" s="28">
        <f t="shared" si="88"/>
        <v>267</v>
      </c>
    </row>
    <row r="2677" spans="2:3" x14ac:dyDescent="0.25">
      <c r="B2677" s="28" t="str">
        <f t="shared" si="87"/>
        <v/>
      </c>
      <c r="C2677" s="28">
        <f t="shared" si="88"/>
        <v>268</v>
      </c>
    </row>
    <row r="2678" spans="2:3" x14ac:dyDescent="0.25">
      <c r="B2678" s="28" t="str">
        <f t="shared" si="87"/>
        <v/>
      </c>
      <c r="C2678" s="28">
        <f t="shared" si="88"/>
        <v>268</v>
      </c>
    </row>
    <row r="2679" spans="2:3" x14ac:dyDescent="0.25">
      <c r="B2679" s="28" t="str">
        <f t="shared" si="87"/>
        <v/>
      </c>
      <c r="C2679" s="28">
        <f t="shared" si="88"/>
        <v>268</v>
      </c>
    </row>
    <row r="2680" spans="2:3" x14ac:dyDescent="0.25">
      <c r="B2680" s="28" t="str">
        <f t="shared" si="87"/>
        <v/>
      </c>
      <c r="C2680" s="28">
        <f t="shared" si="88"/>
        <v>268</v>
      </c>
    </row>
    <row r="2681" spans="2:3" x14ac:dyDescent="0.25">
      <c r="B2681" s="28" t="str">
        <f t="shared" si="87"/>
        <v/>
      </c>
      <c r="C2681" s="28">
        <f t="shared" si="88"/>
        <v>268</v>
      </c>
    </row>
    <row r="2682" spans="2:3" x14ac:dyDescent="0.25">
      <c r="B2682" s="28" t="str">
        <f t="shared" si="87"/>
        <v/>
      </c>
      <c r="C2682" s="28">
        <f t="shared" si="88"/>
        <v>268</v>
      </c>
    </row>
    <row r="2683" spans="2:3" x14ac:dyDescent="0.25">
      <c r="B2683" s="28" t="str">
        <f t="shared" si="87"/>
        <v/>
      </c>
      <c r="C2683" s="28">
        <f t="shared" si="88"/>
        <v>268</v>
      </c>
    </row>
    <row r="2684" spans="2:3" x14ac:dyDescent="0.25">
      <c r="B2684" s="28" t="str">
        <f t="shared" si="87"/>
        <v/>
      </c>
      <c r="C2684" s="28">
        <f t="shared" si="88"/>
        <v>268</v>
      </c>
    </row>
    <row r="2685" spans="2:3" x14ac:dyDescent="0.25">
      <c r="B2685" s="28" t="str">
        <f t="shared" si="87"/>
        <v/>
      </c>
      <c r="C2685" s="28">
        <f t="shared" si="88"/>
        <v>268</v>
      </c>
    </row>
    <row r="2686" spans="2:3" x14ac:dyDescent="0.25">
      <c r="B2686" s="28" t="str">
        <f t="shared" si="87"/>
        <v/>
      </c>
      <c r="C2686" s="28">
        <f t="shared" si="88"/>
        <v>268</v>
      </c>
    </row>
    <row r="2687" spans="2:3" x14ac:dyDescent="0.25">
      <c r="B2687" s="28" t="str">
        <f t="shared" si="87"/>
        <v/>
      </c>
      <c r="C2687" s="28">
        <f t="shared" si="88"/>
        <v>269</v>
      </c>
    </row>
    <row r="2688" spans="2:3" x14ac:dyDescent="0.25">
      <c r="B2688" s="28" t="str">
        <f t="shared" si="87"/>
        <v/>
      </c>
      <c r="C2688" s="28">
        <f t="shared" si="88"/>
        <v>269</v>
      </c>
    </row>
    <row r="2689" spans="2:3" x14ac:dyDescent="0.25">
      <c r="B2689" s="28" t="str">
        <f t="shared" si="87"/>
        <v/>
      </c>
      <c r="C2689" s="28">
        <f t="shared" si="88"/>
        <v>269</v>
      </c>
    </row>
    <row r="2690" spans="2:3" x14ac:dyDescent="0.25">
      <c r="B2690" s="28" t="str">
        <f t="shared" si="87"/>
        <v/>
      </c>
      <c r="C2690" s="28">
        <f t="shared" si="88"/>
        <v>269</v>
      </c>
    </row>
    <row r="2691" spans="2:3" x14ac:dyDescent="0.25">
      <c r="B2691" s="28" t="str">
        <f t="shared" si="87"/>
        <v/>
      </c>
      <c r="C2691" s="28">
        <f t="shared" si="88"/>
        <v>269</v>
      </c>
    </row>
    <row r="2692" spans="2:3" x14ac:dyDescent="0.25">
      <c r="B2692" s="28" t="str">
        <f t="shared" si="87"/>
        <v/>
      </c>
      <c r="C2692" s="28">
        <f t="shared" si="88"/>
        <v>269</v>
      </c>
    </row>
    <row r="2693" spans="2:3" x14ac:dyDescent="0.25">
      <c r="B2693" s="28" t="str">
        <f t="shared" si="87"/>
        <v/>
      </c>
      <c r="C2693" s="28">
        <f t="shared" si="88"/>
        <v>269</v>
      </c>
    </row>
    <row r="2694" spans="2:3" x14ac:dyDescent="0.25">
      <c r="B2694" s="28" t="str">
        <f t="shared" si="87"/>
        <v/>
      </c>
      <c r="C2694" s="28">
        <f t="shared" si="88"/>
        <v>269</v>
      </c>
    </row>
    <row r="2695" spans="2:3" x14ac:dyDescent="0.25">
      <c r="B2695" s="28" t="str">
        <f t="shared" si="87"/>
        <v/>
      </c>
      <c r="C2695" s="28">
        <f t="shared" si="88"/>
        <v>269</v>
      </c>
    </row>
    <row r="2696" spans="2:3" x14ac:dyDescent="0.25">
      <c r="B2696" s="28" t="str">
        <f t="shared" ref="B2696:B2759" si="89">IF(C2696&lt; $D$4+1,MOD(((ROW(B2696)-ROW(B$7))),$C$5)+1,"")</f>
        <v/>
      </c>
      <c r="C2696" s="28">
        <f t="shared" si="88"/>
        <v>269</v>
      </c>
    </row>
    <row r="2697" spans="2:3" x14ac:dyDescent="0.25">
      <c r="B2697" s="28" t="str">
        <f t="shared" si="89"/>
        <v/>
      </c>
      <c r="C2697" s="28">
        <f t="shared" si="88"/>
        <v>270</v>
      </c>
    </row>
    <row r="2698" spans="2:3" x14ac:dyDescent="0.25">
      <c r="B2698" s="28" t="str">
        <f t="shared" si="89"/>
        <v/>
      </c>
      <c r="C2698" s="28">
        <f t="shared" si="88"/>
        <v>270</v>
      </c>
    </row>
    <row r="2699" spans="2:3" x14ac:dyDescent="0.25">
      <c r="B2699" s="28" t="str">
        <f t="shared" si="89"/>
        <v/>
      </c>
      <c r="C2699" s="28">
        <f t="shared" si="88"/>
        <v>270</v>
      </c>
    </row>
    <row r="2700" spans="2:3" x14ac:dyDescent="0.25">
      <c r="B2700" s="28" t="str">
        <f t="shared" si="89"/>
        <v/>
      </c>
      <c r="C2700" s="28">
        <f t="shared" si="88"/>
        <v>270</v>
      </c>
    </row>
    <row r="2701" spans="2:3" x14ac:dyDescent="0.25">
      <c r="B2701" s="28" t="str">
        <f t="shared" si="89"/>
        <v/>
      </c>
      <c r="C2701" s="28">
        <f t="shared" si="88"/>
        <v>270</v>
      </c>
    </row>
    <row r="2702" spans="2:3" x14ac:dyDescent="0.25">
      <c r="B2702" s="28" t="str">
        <f t="shared" si="89"/>
        <v/>
      </c>
      <c r="C2702" s="28">
        <f t="shared" si="88"/>
        <v>270</v>
      </c>
    </row>
    <row r="2703" spans="2:3" x14ac:dyDescent="0.25">
      <c r="B2703" s="28" t="str">
        <f t="shared" si="89"/>
        <v/>
      </c>
      <c r="C2703" s="28">
        <f t="shared" si="88"/>
        <v>270</v>
      </c>
    </row>
    <row r="2704" spans="2:3" x14ac:dyDescent="0.25">
      <c r="B2704" s="28" t="str">
        <f t="shared" si="89"/>
        <v/>
      </c>
      <c r="C2704" s="28">
        <f t="shared" si="88"/>
        <v>270</v>
      </c>
    </row>
    <row r="2705" spans="2:3" x14ac:dyDescent="0.25">
      <c r="B2705" s="28" t="str">
        <f t="shared" si="89"/>
        <v/>
      </c>
      <c r="C2705" s="28">
        <f t="shared" si="88"/>
        <v>270</v>
      </c>
    </row>
    <row r="2706" spans="2:3" x14ac:dyDescent="0.25">
      <c r="B2706" s="28" t="str">
        <f t="shared" si="89"/>
        <v/>
      </c>
      <c r="C2706" s="28">
        <f t="shared" si="88"/>
        <v>270</v>
      </c>
    </row>
    <row r="2707" spans="2:3" x14ac:dyDescent="0.25">
      <c r="B2707" s="28" t="str">
        <f t="shared" si="89"/>
        <v/>
      </c>
      <c r="C2707" s="28">
        <f t="shared" si="88"/>
        <v>271</v>
      </c>
    </row>
    <row r="2708" spans="2:3" x14ac:dyDescent="0.25">
      <c r="B2708" s="28" t="str">
        <f t="shared" si="89"/>
        <v/>
      </c>
      <c r="C2708" s="28">
        <f t="shared" si="88"/>
        <v>271</v>
      </c>
    </row>
    <row r="2709" spans="2:3" x14ac:dyDescent="0.25">
      <c r="B2709" s="28" t="str">
        <f t="shared" si="89"/>
        <v/>
      </c>
      <c r="C2709" s="28">
        <f t="shared" si="88"/>
        <v>271</v>
      </c>
    </row>
    <row r="2710" spans="2:3" x14ac:dyDescent="0.25">
      <c r="B2710" s="28" t="str">
        <f t="shared" si="89"/>
        <v/>
      </c>
      <c r="C2710" s="28">
        <f t="shared" si="88"/>
        <v>271</v>
      </c>
    </row>
    <row r="2711" spans="2:3" x14ac:dyDescent="0.25">
      <c r="B2711" s="28" t="str">
        <f t="shared" si="89"/>
        <v/>
      </c>
      <c r="C2711" s="28">
        <f t="shared" si="88"/>
        <v>271</v>
      </c>
    </row>
    <row r="2712" spans="2:3" x14ac:dyDescent="0.25">
      <c r="B2712" s="28" t="str">
        <f t="shared" si="89"/>
        <v/>
      </c>
      <c r="C2712" s="28">
        <f t="shared" si="88"/>
        <v>271</v>
      </c>
    </row>
    <row r="2713" spans="2:3" x14ac:dyDescent="0.25">
      <c r="B2713" s="28" t="str">
        <f t="shared" si="89"/>
        <v/>
      </c>
      <c r="C2713" s="28">
        <f t="shared" si="88"/>
        <v>271</v>
      </c>
    </row>
    <row r="2714" spans="2:3" x14ac:dyDescent="0.25">
      <c r="B2714" s="28" t="str">
        <f t="shared" si="89"/>
        <v/>
      </c>
      <c r="C2714" s="28">
        <f t="shared" si="88"/>
        <v>271</v>
      </c>
    </row>
    <row r="2715" spans="2:3" x14ac:dyDescent="0.25">
      <c r="B2715" s="28" t="str">
        <f t="shared" si="89"/>
        <v/>
      </c>
      <c r="C2715" s="28">
        <f t="shared" si="88"/>
        <v>271</v>
      </c>
    </row>
    <row r="2716" spans="2:3" x14ac:dyDescent="0.25">
      <c r="B2716" s="28" t="str">
        <f t="shared" si="89"/>
        <v/>
      </c>
      <c r="C2716" s="28">
        <f t="shared" si="88"/>
        <v>271</v>
      </c>
    </row>
    <row r="2717" spans="2:3" x14ac:dyDescent="0.25">
      <c r="B2717" s="28" t="str">
        <f t="shared" si="89"/>
        <v/>
      </c>
      <c r="C2717" s="28">
        <f t="shared" si="88"/>
        <v>272</v>
      </c>
    </row>
    <row r="2718" spans="2:3" x14ac:dyDescent="0.25">
      <c r="B2718" s="28" t="str">
        <f t="shared" si="89"/>
        <v/>
      </c>
      <c r="C2718" s="28">
        <f t="shared" si="88"/>
        <v>272</v>
      </c>
    </row>
    <row r="2719" spans="2:3" x14ac:dyDescent="0.25">
      <c r="B2719" s="28" t="str">
        <f t="shared" si="89"/>
        <v/>
      </c>
      <c r="C2719" s="28">
        <f t="shared" si="88"/>
        <v>272</v>
      </c>
    </row>
    <row r="2720" spans="2:3" x14ac:dyDescent="0.25">
      <c r="B2720" s="28" t="str">
        <f t="shared" si="89"/>
        <v/>
      </c>
      <c r="C2720" s="28">
        <f t="shared" si="88"/>
        <v>272</v>
      </c>
    </row>
    <row r="2721" spans="2:3" x14ac:dyDescent="0.25">
      <c r="B2721" s="28" t="str">
        <f t="shared" si="89"/>
        <v/>
      </c>
      <c r="C2721" s="28">
        <f t="shared" ref="C2721:C2784" si="90">ROUNDDOWN(((ROW(C2721)-ROW(C$7))/C$5)+1,0)</f>
        <v>272</v>
      </c>
    </row>
    <row r="2722" spans="2:3" x14ac:dyDescent="0.25">
      <c r="B2722" s="28" t="str">
        <f t="shared" si="89"/>
        <v/>
      </c>
      <c r="C2722" s="28">
        <f t="shared" si="90"/>
        <v>272</v>
      </c>
    </row>
    <row r="2723" spans="2:3" x14ac:dyDescent="0.25">
      <c r="B2723" s="28" t="str">
        <f t="shared" si="89"/>
        <v/>
      </c>
      <c r="C2723" s="28">
        <f t="shared" si="90"/>
        <v>272</v>
      </c>
    </row>
    <row r="2724" spans="2:3" x14ac:dyDescent="0.25">
      <c r="B2724" s="28" t="str">
        <f t="shared" si="89"/>
        <v/>
      </c>
      <c r="C2724" s="28">
        <f t="shared" si="90"/>
        <v>272</v>
      </c>
    </row>
    <row r="2725" spans="2:3" x14ac:dyDescent="0.25">
      <c r="B2725" s="28" t="str">
        <f t="shared" si="89"/>
        <v/>
      </c>
      <c r="C2725" s="28">
        <f t="shared" si="90"/>
        <v>272</v>
      </c>
    </row>
    <row r="2726" spans="2:3" x14ac:dyDescent="0.25">
      <c r="B2726" s="28" t="str">
        <f t="shared" si="89"/>
        <v/>
      </c>
      <c r="C2726" s="28">
        <f t="shared" si="90"/>
        <v>272</v>
      </c>
    </row>
    <row r="2727" spans="2:3" x14ac:dyDescent="0.25">
      <c r="B2727" s="28" t="str">
        <f t="shared" si="89"/>
        <v/>
      </c>
      <c r="C2727" s="28">
        <f t="shared" si="90"/>
        <v>273</v>
      </c>
    </row>
    <row r="2728" spans="2:3" x14ac:dyDescent="0.25">
      <c r="B2728" s="28" t="str">
        <f t="shared" si="89"/>
        <v/>
      </c>
      <c r="C2728" s="28">
        <f t="shared" si="90"/>
        <v>273</v>
      </c>
    </row>
    <row r="2729" spans="2:3" x14ac:dyDescent="0.25">
      <c r="B2729" s="28" t="str">
        <f t="shared" si="89"/>
        <v/>
      </c>
      <c r="C2729" s="28">
        <f t="shared" si="90"/>
        <v>273</v>
      </c>
    </row>
    <row r="2730" spans="2:3" x14ac:dyDescent="0.25">
      <c r="B2730" s="28" t="str">
        <f t="shared" si="89"/>
        <v/>
      </c>
      <c r="C2730" s="28">
        <f t="shared" si="90"/>
        <v>273</v>
      </c>
    </row>
    <row r="2731" spans="2:3" x14ac:dyDescent="0.25">
      <c r="B2731" s="28" t="str">
        <f t="shared" si="89"/>
        <v/>
      </c>
      <c r="C2731" s="28">
        <f t="shared" si="90"/>
        <v>273</v>
      </c>
    </row>
    <row r="2732" spans="2:3" x14ac:dyDescent="0.25">
      <c r="B2732" s="28" t="str">
        <f t="shared" si="89"/>
        <v/>
      </c>
      <c r="C2732" s="28">
        <f t="shared" si="90"/>
        <v>273</v>
      </c>
    </row>
    <row r="2733" spans="2:3" x14ac:dyDescent="0.25">
      <c r="B2733" s="28" t="str">
        <f t="shared" si="89"/>
        <v/>
      </c>
      <c r="C2733" s="28">
        <f t="shared" si="90"/>
        <v>273</v>
      </c>
    </row>
    <row r="2734" spans="2:3" x14ac:dyDescent="0.25">
      <c r="B2734" s="28" t="str">
        <f t="shared" si="89"/>
        <v/>
      </c>
      <c r="C2734" s="28">
        <f t="shared" si="90"/>
        <v>273</v>
      </c>
    </row>
    <row r="2735" spans="2:3" x14ac:dyDescent="0.25">
      <c r="B2735" s="28" t="str">
        <f t="shared" si="89"/>
        <v/>
      </c>
      <c r="C2735" s="28">
        <f t="shared" si="90"/>
        <v>273</v>
      </c>
    </row>
    <row r="2736" spans="2:3" x14ac:dyDescent="0.25">
      <c r="B2736" s="28" t="str">
        <f t="shared" si="89"/>
        <v/>
      </c>
      <c r="C2736" s="28">
        <f t="shared" si="90"/>
        <v>273</v>
      </c>
    </row>
    <row r="2737" spans="2:3" x14ac:dyDescent="0.25">
      <c r="B2737" s="28" t="str">
        <f t="shared" si="89"/>
        <v/>
      </c>
      <c r="C2737" s="28">
        <f t="shared" si="90"/>
        <v>274</v>
      </c>
    </row>
    <row r="2738" spans="2:3" x14ac:dyDescent="0.25">
      <c r="B2738" s="28" t="str">
        <f t="shared" si="89"/>
        <v/>
      </c>
      <c r="C2738" s="28">
        <f t="shared" si="90"/>
        <v>274</v>
      </c>
    </row>
    <row r="2739" spans="2:3" x14ac:dyDescent="0.25">
      <c r="B2739" s="28" t="str">
        <f t="shared" si="89"/>
        <v/>
      </c>
      <c r="C2739" s="28">
        <f t="shared" si="90"/>
        <v>274</v>
      </c>
    </row>
    <row r="2740" spans="2:3" x14ac:dyDescent="0.25">
      <c r="B2740" s="28" t="str">
        <f t="shared" si="89"/>
        <v/>
      </c>
      <c r="C2740" s="28">
        <f t="shared" si="90"/>
        <v>274</v>
      </c>
    </row>
    <row r="2741" spans="2:3" x14ac:dyDescent="0.25">
      <c r="B2741" s="28" t="str">
        <f t="shared" si="89"/>
        <v/>
      </c>
      <c r="C2741" s="28">
        <f t="shared" si="90"/>
        <v>274</v>
      </c>
    </row>
    <row r="2742" spans="2:3" x14ac:dyDescent="0.25">
      <c r="B2742" s="28" t="str">
        <f t="shared" si="89"/>
        <v/>
      </c>
      <c r="C2742" s="28">
        <f t="shared" si="90"/>
        <v>274</v>
      </c>
    </row>
    <row r="2743" spans="2:3" x14ac:dyDescent="0.25">
      <c r="B2743" s="28" t="str">
        <f t="shared" si="89"/>
        <v/>
      </c>
      <c r="C2743" s="28">
        <f t="shared" si="90"/>
        <v>274</v>
      </c>
    </row>
    <row r="2744" spans="2:3" x14ac:dyDescent="0.25">
      <c r="B2744" s="28" t="str">
        <f t="shared" si="89"/>
        <v/>
      </c>
      <c r="C2744" s="28">
        <f t="shared" si="90"/>
        <v>274</v>
      </c>
    </row>
    <row r="2745" spans="2:3" x14ac:dyDescent="0.25">
      <c r="B2745" s="28" t="str">
        <f t="shared" si="89"/>
        <v/>
      </c>
      <c r="C2745" s="28">
        <f t="shared" si="90"/>
        <v>274</v>
      </c>
    </row>
    <row r="2746" spans="2:3" x14ac:dyDescent="0.25">
      <c r="B2746" s="28" t="str">
        <f t="shared" si="89"/>
        <v/>
      </c>
      <c r="C2746" s="28">
        <f t="shared" si="90"/>
        <v>274</v>
      </c>
    </row>
    <row r="2747" spans="2:3" x14ac:dyDescent="0.25">
      <c r="B2747" s="28" t="str">
        <f t="shared" si="89"/>
        <v/>
      </c>
      <c r="C2747" s="28">
        <f t="shared" si="90"/>
        <v>275</v>
      </c>
    </row>
    <row r="2748" spans="2:3" x14ac:dyDescent="0.25">
      <c r="B2748" s="28" t="str">
        <f t="shared" si="89"/>
        <v/>
      </c>
      <c r="C2748" s="28">
        <f t="shared" si="90"/>
        <v>275</v>
      </c>
    </row>
    <row r="2749" spans="2:3" x14ac:dyDescent="0.25">
      <c r="B2749" s="28" t="str">
        <f t="shared" si="89"/>
        <v/>
      </c>
      <c r="C2749" s="28">
        <f t="shared" si="90"/>
        <v>275</v>
      </c>
    </row>
    <row r="2750" spans="2:3" x14ac:dyDescent="0.25">
      <c r="B2750" s="28" t="str">
        <f t="shared" si="89"/>
        <v/>
      </c>
      <c r="C2750" s="28">
        <f t="shared" si="90"/>
        <v>275</v>
      </c>
    </row>
    <row r="2751" spans="2:3" x14ac:dyDescent="0.25">
      <c r="B2751" s="28" t="str">
        <f t="shared" si="89"/>
        <v/>
      </c>
      <c r="C2751" s="28">
        <f t="shared" si="90"/>
        <v>275</v>
      </c>
    </row>
    <row r="2752" spans="2:3" x14ac:dyDescent="0.25">
      <c r="B2752" s="28" t="str">
        <f t="shared" si="89"/>
        <v/>
      </c>
      <c r="C2752" s="28">
        <f t="shared" si="90"/>
        <v>275</v>
      </c>
    </row>
    <row r="2753" spans="2:3" x14ac:dyDescent="0.25">
      <c r="B2753" s="28" t="str">
        <f t="shared" si="89"/>
        <v/>
      </c>
      <c r="C2753" s="28">
        <f t="shared" si="90"/>
        <v>275</v>
      </c>
    </row>
    <row r="2754" spans="2:3" x14ac:dyDescent="0.25">
      <c r="B2754" s="28" t="str">
        <f t="shared" si="89"/>
        <v/>
      </c>
      <c r="C2754" s="28">
        <f t="shared" si="90"/>
        <v>275</v>
      </c>
    </row>
    <row r="2755" spans="2:3" x14ac:dyDescent="0.25">
      <c r="B2755" s="28" t="str">
        <f t="shared" si="89"/>
        <v/>
      </c>
      <c r="C2755" s="28">
        <f t="shared" si="90"/>
        <v>275</v>
      </c>
    </row>
    <row r="2756" spans="2:3" x14ac:dyDescent="0.25">
      <c r="B2756" s="28" t="str">
        <f t="shared" si="89"/>
        <v/>
      </c>
      <c r="C2756" s="28">
        <f t="shared" si="90"/>
        <v>275</v>
      </c>
    </row>
    <row r="2757" spans="2:3" x14ac:dyDescent="0.25">
      <c r="B2757" s="28" t="str">
        <f t="shared" si="89"/>
        <v/>
      </c>
      <c r="C2757" s="28">
        <f t="shared" si="90"/>
        <v>276</v>
      </c>
    </row>
    <row r="2758" spans="2:3" x14ac:dyDescent="0.25">
      <c r="B2758" s="28" t="str">
        <f t="shared" si="89"/>
        <v/>
      </c>
      <c r="C2758" s="28">
        <f t="shared" si="90"/>
        <v>276</v>
      </c>
    </row>
    <row r="2759" spans="2:3" x14ac:dyDescent="0.25">
      <c r="B2759" s="28" t="str">
        <f t="shared" si="89"/>
        <v/>
      </c>
      <c r="C2759" s="28">
        <f t="shared" si="90"/>
        <v>276</v>
      </c>
    </row>
    <row r="2760" spans="2:3" x14ac:dyDescent="0.25">
      <c r="B2760" s="28" t="str">
        <f t="shared" ref="B2760:B2823" si="91">IF(C2760&lt; $D$4+1,MOD(((ROW(B2760)-ROW(B$7))),$C$5)+1,"")</f>
        <v/>
      </c>
      <c r="C2760" s="28">
        <f t="shared" si="90"/>
        <v>276</v>
      </c>
    </row>
    <row r="2761" spans="2:3" x14ac:dyDescent="0.25">
      <c r="B2761" s="28" t="str">
        <f t="shared" si="91"/>
        <v/>
      </c>
      <c r="C2761" s="28">
        <f t="shared" si="90"/>
        <v>276</v>
      </c>
    </row>
    <row r="2762" spans="2:3" x14ac:dyDescent="0.25">
      <c r="B2762" s="28" t="str">
        <f t="shared" si="91"/>
        <v/>
      </c>
      <c r="C2762" s="28">
        <f t="shared" si="90"/>
        <v>276</v>
      </c>
    </row>
    <row r="2763" spans="2:3" x14ac:dyDescent="0.25">
      <c r="B2763" s="28" t="str">
        <f t="shared" si="91"/>
        <v/>
      </c>
      <c r="C2763" s="28">
        <f t="shared" si="90"/>
        <v>276</v>
      </c>
    </row>
    <row r="2764" spans="2:3" x14ac:dyDescent="0.25">
      <c r="B2764" s="28" t="str">
        <f t="shared" si="91"/>
        <v/>
      </c>
      <c r="C2764" s="28">
        <f t="shared" si="90"/>
        <v>276</v>
      </c>
    </row>
    <row r="2765" spans="2:3" x14ac:dyDescent="0.25">
      <c r="B2765" s="28" t="str">
        <f t="shared" si="91"/>
        <v/>
      </c>
      <c r="C2765" s="28">
        <f t="shared" si="90"/>
        <v>276</v>
      </c>
    </row>
    <row r="2766" spans="2:3" x14ac:dyDescent="0.25">
      <c r="B2766" s="28" t="str">
        <f t="shared" si="91"/>
        <v/>
      </c>
      <c r="C2766" s="28">
        <f t="shared" si="90"/>
        <v>276</v>
      </c>
    </row>
    <row r="2767" spans="2:3" x14ac:dyDescent="0.25">
      <c r="B2767" s="28" t="str">
        <f t="shared" si="91"/>
        <v/>
      </c>
      <c r="C2767" s="28">
        <f t="shared" si="90"/>
        <v>277</v>
      </c>
    </row>
    <row r="2768" spans="2:3" x14ac:dyDescent="0.25">
      <c r="B2768" s="28" t="str">
        <f t="shared" si="91"/>
        <v/>
      </c>
      <c r="C2768" s="28">
        <f t="shared" si="90"/>
        <v>277</v>
      </c>
    </row>
    <row r="2769" spans="2:3" x14ac:dyDescent="0.25">
      <c r="B2769" s="28" t="str">
        <f t="shared" si="91"/>
        <v/>
      </c>
      <c r="C2769" s="28">
        <f t="shared" si="90"/>
        <v>277</v>
      </c>
    </row>
    <row r="2770" spans="2:3" x14ac:dyDescent="0.25">
      <c r="B2770" s="28" t="str">
        <f t="shared" si="91"/>
        <v/>
      </c>
      <c r="C2770" s="28">
        <f t="shared" si="90"/>
        <v>277</v>
      </c>
    </row>
    <row r="2771" spans="2:3" x14ac:dyDescent="0.25">
      <c r="B2771" s="28" t="str">
        <f t="shared" si="91"/>
        <v/>
      </c>
      <c r="C2771" s="28">
        <f t="shared" si="90"/>
        <v>277</v>
      </c>
    </row>
    <row r="2772" spans="2:3" x14ac:dyDescent="0.25">
      <c r="B2772" s="28" t="str">
        <f t="shared" si="91"/>
        <v/>
      </c>
      <c r="C2772" s="28">
        <f t="shared" si="90"/>
        <v>277</v>
      </c>
    </row>
    <row r="2773" spans="2:3" x14ac:dyDescent="0.25">
      <c r="B2773" s="28" t="str">
        <f t="shared" si="91"/>
        <v/>
      </c>
      <c r="C2773" s="28">
        <f t="shared" si="90"/>
        <v>277</v>
      </c>
    </row>
    <row r="2774" spans="2:3" x14ac:dyDescent="0.25">
      <c r="B2774" s="28" t="str">
        <f t="shared" si="91"/>
        <v/>
      </c>
      <c r="C2774" s="28">
        <f t="shared" si="90"/>
        <v>277</v>
      </c>
    </row>
    <row r="2775" spans="2:3" x14ac:dyDescent="0.25">
      <c r="B2775" s="28" t="str">
        <f t="shared" si="91"/>
        <v/>
      </c>
      <c r="C2775" s="28">
        <f t="shared" si="90"/>
        <v>277</v>
      </c>
    </row>
    <row r="2776" spans="2:3" x14ac:dyDescent="0.25">
      <c r="B2776" s="28" t="str">
        <f t="shared" si="91"/>
        <v/>
      </c>
      <c r="C2776" s="28">
        <f t="shared" si="90"/>
        <v>277</v>
      </c>
    </row>
    <row r="2777" spans="2:3" x14ac:dyDescent="0.25">
      <c r="B2777" s="28" t="str">
        <f t="shared" si="91"/>
        <v/>
      </c>
      <c r="C2777" s="28">
        <f t="shared" si="90"/>
        <v>278</v>
      </c>
    </row>
    <row r="2778" spans="2:3" x14ac:dyDescent="0.25">
      <c r="B2778" s="28" t="str">
        <f t="shared" si="91"/>
        <v/>
      </c>
      <c r="C2778" s="28">
        <f t="shared" si="90"/>
        <v>278</v>
      </c>
    </row>
    <row r="2779" spans="2:3" x14ac:dyDescent="0.25">
      <c r="B2779" s="28" t="str">
        <f t="shared" si="91"/>
        <v/>
      </c>
      <c r="C2779" s="28">
        <f t="shared" si="90"/>
        <v>278</v>
      </c>
    </row>
    <row r="2780" spans="2:3" x14ac:dyDescent="0.25">
      <c r="B2780" s="28" t="str">
        <f t="shared" si="91"/>
        <v/>
      </c>
      <c r="C2780" s="28">
        <f t="shared" si="90"/>
        <v>278</v>
      </c>
    </row>
    <row r="2781" spans="2:3" x14ac:dyDescent="0.25">
      <c r="B2781" s="28" t="str">
        <f t="shared" si="91"/>
        <v/>
      </c>
      <c r="C2781" s="28">
        <f t="shared" si="90"/>
        <v>278</v>
      </c>
    </row>
    <row r="2782" spans="2:3" x14ac:dyDescent="0.25">
      <c r="B2782" s="28" t="str">
        <f t="shared" si="91"/>
        <v/>
      </c>
      <c r="C2782" s="28">
        <f t="shared" si="90"/>
        <v>278</v>
      </c>
    </row>
    <row r="2783" spans="2:3" x14ac:dyDescent="0.25">
      <c r="B2783" s="28" t="str">
        <f t="shared" si="91"/>
        <v/>
      </c>
      <c r="C2783" s="28">
        <f t="shared" si="90"/>
        <v>278</v>
      </c>
    </row>
    <row r="2784" spans="2:3" x14ac:dyDescent="0.25">
      <c r="B2784" s="28" t="str">
        <f t="shared" si="91"/>
        <v/>
      </c>
      <c r="C2784" s="28">
        <f t="shared" si="90"/>
        <v>278</v>
      </c>
    </row>
    <row r="2785" spans="2:3" x14ac:dyDescent="0.25">
      <c r="B2785" s="28" t="str">
        <f t="shared" si="91"/>
        <v/>
      </c>
      <c r="C2785" s="28">
        <f t="shared" ref="C2785:C2848" si="92">ROUNDDOWN(((ROW(C2785)-ROW(C$7))/C$5)+1,0)</f>
        <v>278</v>
      </c>
    </row>
    <row r="2786" spans="2:3" x14ac:dyDescent="0.25">
      <c r="B2786" s="28" t="str">
        <f t="shared" si="91"/>
        <v/>
      </c>
      <c r="C2786" s="28">
        <f t="shared" si="92"/>
        <v>278</v>
      </c>
    </row>
    <row r="2787" spans="2:3" x14ac:dyDescent="0.25">
      <c r="B2787" s="28" t="str">
        <f t="shared" si="91"/>
        <v/>
      </c>
      <c r="C2787" s="28">
        <f t="shared" si="92"/>
        <v>279</v>
      </c>
    </row>
    <row r="2788" spans="2:3" x14ac:dyDescent="0.25">
      <c r="B2788" s="28" t="str">
        <f t="shared" si="91"/>
        <v/>
      </c>
      <c r="C2788" s="28">
        <f t="shared" si="92"/>
        <v>279</v>
      </c>
    </row>
    <row r="2789" spans="2:3" x14ac:dyDescent="0.25">
      <c r="B2789" s="28" t="str">
        <f t="shared" si="91"/>
        <v/>
      </c>
      <c r="C2789" s="28">
        <f t="shared" si="92"/>
        <v>279</v>
      </c>
    </row>
    <row r="2790" spans="2:3" x14ac:dyDescent="0.25">
      <c r="B2790" s="28" t="str">
        <f t="shared" si="91"/>
        <v/>
      </c>
      <c r="C2790" s="28">
        <f t="shared" si="92"/>
        <v>279</v>
      </c>
    </row>
    <row r="2791" spans="2:3" x14ac:dyDescent="0.25">
      <c r="B2791" s="28" t="str">
        <f t="shared" si="91"/>
        <v/>
      </c>
      <c r="C2791" s="28">
        <f t="shared" si="92"/>
        <v>279</v>
      </c>
    </row>
    <row r="2792" spans="2:3" x14ac:dyDescent="0.25">
      <c r="B2792" s="28" t="str">
        <f t="shared" si="91"/>
        <v/>
      </c>
      <c r="C2792" s="28">
        <f t="shared" si="92"/>
        <v>279</v>
      </c>
    </row>
    <row r="2793" spans="2:3" x14ac:dyDescent="0.25">
      <c r="B2793" s="28" t="str">
        <f t="shared" si="91"/>
        <v/>
      </c>
      <c r="C2793" s="28">
        <f t="shared" si="92"/>
        <v>279</v>
      </c>
    </row>
    <row r="2794" spans="2:3" x14ac:dyDescent="0.25">
      <c r="B2794" s="28" t="str">
        <f t="shared" si="91"/>
        <v/>
      </c>
      <c r="C2794" s="28">
        <f t="shared" si="92"/>
        <v>279</v>
      </c>
    </row>
    <row r="2795" spans="2:3" x14ac:dyDescent="0.25">
      <c r="B2795" s="28" t="str">
        <f t="shared" si="91"/>
        <v/>
      </c>
      <c r="C2795" s="28">
        <f t="shared" si="92"/>
        <v>279</v>
      </c>
    </row>
    <row r="2796" spans="2:3" x14ac:dyDescent="0.25">
      <c r="B2796" s="28" t="str">
        <f t="shared" si="91"/>
        <v/>
      </c>
      <c r="C2796" s="28">
        <f t="shared" si="92"/>
        <v>279</v>
      </c>
    </row>
    <row r="2797" spans="2:3" x14ac:dyDescent="0.25">
      <c r="B2797" s="28" t="str">
        <f t="shared" si="91"/>
        <v/>
      </c>
      <c r="C2797" s="28">
        <f t="shared" si="92"/>
        <v>280</v>
      </c>
    </row>
    <row r="2798" spans="2:3" x14ac:dyDescent="0.25">
      <c r="B2798" s="28" t="str">
        <f t="shared" si="91"/>
        <v/>
      </c>
      <c r="C2798" s="28">
        <f t="shared" si="92"/>
        <v>280</v>
      </c>
    </row>
    <row r="2799" spans="2:3" x14ac:dyDescent="0.25">
      <c r="B2799" s="28" t="str">
        <f t="shared" si="91"/>
        <v/>
      </c>
      <c r="C2799" s="28">
        <f t="shared" si="92"/>
        <v>280</v>
      </c>
    </row>
    <row r="2800" spans="2:3" x14ac:dyDescent="0.25">
      <c r="B2800" s="28" t="str">
        <f t="shared" si="91"/>
        <v/>
      </c>
      <c r="C2800" s="28">
        <f t="shared" si="92"/>
        <v>280</v>
      </c>
    </row>
    <row r="2801" spans="2:3" x14ac:dyDescent="0.25">
      <c r="B2801" s="28" t="str">
        <f t="shared" si="91"/>
        <v/>
      </c>
      <c r="C2801" s="28">
        <f t="shared" si="92"/>
        <v>280</v>
      </c>
    </row>
    <row r="2802" spans="2:3" x14ac:dyDescent="0.25">
      <c r="B2802" s="28" t="str">
        <f t="shared" si="91"/>
        <v/>
      </c>
      <c r="C2802" s="28">
        <f t="shared" si="92"/>
        <v>280</v>
      </c>
    </row>
    <row r="2803" spans="2:3" x14ac:dyDescent="0.25">
      <c r="B2803" s="28" t="str">
        <f t="shared" si="91"/>
        <v/>
      </c>
      <c r="C2803" s="28">
        <f t="shared" si="92"/>
        <v>280</v>
      </c>
    </row>
    <row r="2804" spans="2:3" x14ac:dyDescent="0.25">
      <c r="B2804" s="28" t="str">
        <f t="shared" si="91"/>
        <v/>
      </c>
      <c r="C2804" s="28">
        <f t="shared" si="92"/>
        <v>280</v>
      </c>
    </row>
    <row r="2805" spans="2:3" x14ac:dyDescent="0.25">
      <c r="B2805" s="28" t="str">
        <f t="shared" si="91"/>
        <v/>
      </c>
      <c r="C2805" s="28">
        <f t="shared" si="92"/>
        <v>280</v>
      </c>
    </row>
    <row r="2806" spans="2:3" x14ac:dyDescent="0.25">
      <c r="B2806" s="28" t="str">
        <f t="shared" si="91"/>
        <v/>
      </c>
      <c r="C2806" s="28">
        <f t="shared" si="92"/>
        <v>280</v>
      </c>
    </row>
    <row r="2807" spans="2:3" x14ac:dyDescent="0.25">
      <c r="B2807" s="28" t="str">
        <f t="shared" si="91"/>
        <v/>
      </c>
      <c r="C2807" s="28">
        <f t="shared" si="92"/>
        <v>281</v>
      </c>
    </row>
    <row r="2808" spans="2:3" x14ac:dyDescent="0.25">
      <c r="B2808" s="28" t="str">
        <f t="shared" si="91"/>
        <v/>
      </c>
      <c r="C2808" s="28">
        <f t="shared" si="92"/>
        <v>281</v>
      </c>
    </row>
    <row r="2809" spans="2:3" x14ac:dyDescent="0.25">
      <c r="B2809" s="28" t="str">
        <f t="shared" si="91"/>
        <v/>
      </c>
      <c r="C2809" s="28">
        <f t="shared" si="92"/>
        <v>281</v>
      </c>
    </row>
    <row r="2810" spans="2:3" x14ac:dyDescent="0.25">
      <c r="B2810" s="28" t="str">
        <f t="shared" si="91"/>
        <v/>
      </c>
      <c r="C2810" s="28">
        <f t="shared" si="92"/>
        <v>281</v>
      </c>
    </row>
    <row r="2811" spans="2:3" x14ac:dyDescent="0.25">
      <c r="B2811" s="28" t="str">
        <f t="shared" si="91"/>
        <v/>
      </c>
      <c r="C2811" s="28">
        <f t="shared" si="92"/>
        <v>281</v>
      </c>
    </row>
    <row r="2812" spans="2:3" x14ac:dyDescent="0.25">
      <c r="B2812" s="28" t="str">
        <f t="shared" si="91"/>
        <v/>
      </c>
      <c r="C2812" s="28">
        <f t="shared" si="92"/>
        <v>281</v>
      </c>
    </row>
    <row r="2813" spans="2:3" x14ac:dyDescent="0.25">
      <c r="B2813" s="28" t="str">
        <f t="shared" si="91"/>
        <v/>
      </c>
      <c r="C2813" s="28">
        <f t="shared" si="92"/>
        <v>281</v>
      </c>
    </row>
    <row r="2814" spans="2:3" x14ac:dyDescent="0.25">
      <c r="B2814" s="28" t="str">
        <f t="shared" si="91"/>
        <v/>
      </c>
      <c r="C2814" s="28">
        <f t="shared" si="92"/>
        <v>281</v>
      </c>
    </row>
    <row r="2815" spans="2:3" x14ac:dyDescent="0.25">
      <c r="B2815" s="28" t="str">
        <f t="shared" si="91"/>
        <v/>
      </c>
      <c r="C2815" s="28">
        <f t="shared" si="92"/>
        <v>281</v>
      </c>
    </row>
    <row r="2816" spans="2:3" x14ac:dyDescent="0.25">
      <c r="B2816" s="28" t="str">
        <f t="shared" si="91"/>
        <v/>
      </c>
      <c r="C2816" s="28">
        <f t="shared" si="92"/>
        <v>281</v>
      </c>
    </row>
    <row r="2817" spans="2:3" x14ac:dyDescent="0.25">
      <c r="B2817" s="28" t="str">
        <f t="shared" si="91"/>
        <v/>
      </c>
      <c r="C2817" s="28">
        <f t="shared" si="92"/>
        <v>282</v>
      </c>
    </row>
    <row r="2818" spans="2:3" x14ac:dyDescent="0.25">
      <c r="B2818" s="28" t="str">
        <f t="shared" si="91"/>
        <v/>
      </c>
      <c r="C2818" s="28">
        <f t="shared" si="92"/>
        <v>282</v>
      </c>
    </row>
    <row r="2819" spans="2:3" x14ac:dyDescent="0.25">
      <c r="B2819" s="28" t="str">
        <f t="shared" si="91"/>
        <v/>
      </c>
      <c r="C2819" s="28">
        <f t="shared" si="92"/>
        <v>282</v>
      </c>
    </row>
    <row r="2820" spans="2:3" x14ac:dyDescent="0.25">
      <c r="B2820" s="28" t="str">
        <f t="shared" si="91"/>
        <v/>
      </c>
      <c r="C2820" s="28">
        <f t="shared" si="92"/>
        <v>282</v>
      </c>
    </row>
    <row r="2821" spans="2:3" x14ac:dyDescent="0.25">
      <c r="B2821" s="28" t="str">
        <f t="shared" si="91"/>
        <v/>
      </c>
      <c r="C2821" s="28">
        <f t="shared" si="92"/>
        <v>282</v>
      </c>
    </row>
    <row r="2822" spans="2:3" x14ac:dyDescent="0.25">
      <c r="B2822" s="28" t="str">
        <f t="shared" si="91"/>
        <v/>
      </c>
      <c r="C2822" s="28">
        <f t="shared" si="92"/>
        <v>282</v>
      </c>
    </row>
    <row r="2823" spans="2:3" x14ac:dyDescent="0.25">
      <c r="B2823" s="28" t="str">
        <f t="shared" si="91"/>
        <v/>
      </c>
      <c r="C2823" s="28">
        <f t="shared" si="92"/>
        <v>282</v>
      </c>
    </row>
    <row r="2824" spans="2:3" x14ac:dyDescent="0.25">
      <c r="B2824" s="28" t="str">
        <f t="shared" ref="B2824:B2887" si="93">IF(C2824&lt; $D$4+1,MOD(((ROW(B2824)-ROW(B$7))),$C$5)+1,"")</f>
        <v/>
      </c>
      <c r="C2824" s="28">
        <f t="shared" si="92"/>
        <v>282</v>
      </c>
    </row>
    <row r="2825" spans="2:3" x14ac:dyDescent="0.25">
      <c r="B2825" s="28" t="str">
        <f t="shared" si="93"/>
        <v/>
      </c>
      <c r="C2825" s="28">
        <f t="shared" si="92"/>
        <v>282</v>
      </c>
    </row>
    <row r="2826" spans="2:3" x14ac:dyDescent="0.25">
      <c r="B2826" s="28" t="str">
        <f t="shared" si="93"/>
        <v/>
      </c>
      <c r="C2826" s="28">
        <f t="shared" si="92"/>
        <v>282</v>
      </c>
    </row>
    <row r="2827" spans="2:3" x14ac:dyDescent="0.25">
      <c r="B2827" s="28" t="str">
        <f t="shared" si="93"/>
        <v/>
      </c>
      <c r="C2827" s="28">
        <f t="shared" si="92"/>
        <v>283</v>
      </c>
    </row>
    <row r="2828" spans="2:3" x14ac:dyDescent="0.25">
      <c r="B2828" s="28" t="str">
        <f t="shared" si="93"/>
        <v/>
      </c>
      <c r="C2828" s="28">
        <f t="shared" si="92"/>
        <v>283</v>
      </c>
    </row>
    <row r="2829" spans="2:3" x14ac:dyDescent="0.25">
      <c r="B2829" s="28" t="str">
        <f t="shared" si="93"/>
        <v/>
      </c>
      <c r="C2829" s="28">
        <f t="shared" si="92"/>
        <v>283</v>
      </c>
    </row>
    <row r="2830" spans="2:3" x14ac:dyDescent="0.25">
      <c r="B2830" s="28" t="str">
        <f t="shared" si="93"/>
        <v/>
      </c>
      <c r="C2830" s="28">
        <f t="shared" si="92"/>
        <v>283</v>
      </c>
    </row>
    <row r="2831" spans="2:3" x14ac:dyDescent="0.25">
      <c r="B2831" s="28" t="str">
        <f t="shared" si="93"/>
        <v/>
      </c>
      <c r="C2831" s="28">
        <f t="shared" si="92"/>
        <v>283</v>
      </c>
    </row>
    <row r="2832" spans="2:3" x14ac:dyDescent="0.25">
      <c r="B2832" s="28" t="str">
        <f t="shared" si="93"/>
        <v/>
      </c>
      <c r="C2832" s="28">
        <f t="shared" si="92"/>
        <v>283</v>
      </c>
    </row>
    <row r="2833" spans="2:3" x14ac:dyDescent="0.25">
      <c r="B2833" s="28" t="str">
        <f t="shared" si="93"/>
        <v/>
      </c>
      <c r="C2833" s="28">
        <f t="shared" si="92"/>
        <v>283</v>
      </c>
    </row>
    <row r="2834" spans="2:3" x14ac:dyDescent="0.25">
      <c r="B2834" s="28" t="str">
        <f t="shared" si="93"/>
        <v/>
      </c>
      <c r="C2834" s="28">
        <f t="shared" si="92"/>
        <v>283</v>
      </c>
    </row>
    <row r="2835" spans="2:3" x14ac:dyDescent="0.25">
      <c r="B2835" s="28" t="str">
        <f t="shared" si="93"/>
        <v/>
      </c>
      <c r="C2835" s="28">
        <f t="shared" si="92"/>
        <v>283</v>
      </c>
    </row>
    <row r="2836" spans="2:3" x14ac:dyDescent="0.25">
      <c r="B2836" s="28" t="str">
        <f t="shared" si="93"/>
        <v/>
      </c>
      <c r="C2836" s="28">
        <f t="shared" si="92"/>
        <v>283</v>
      </c>
    </row>
    <row r="2837" spans="2:3" x14ac:dyDescent="0.25">
      <c r="B2837" s="28" t="str">
        <f t="shared" si="93"/>
        <v/>
      </c>
      <c r="C2837" s="28">
        <f t="shared" si="92"/>
        <v>284</v>
      </c>
    </row>
    <row r="2838" spans="2:3" x14ac:dyDescent="0.25">
      <c r="B2838" s="28" t="str">
        <f t="shared" si="93"/>
        <v/>
      </c>
      <c r="C2838" s="28">
        <f t="shared" si="92"/>
        <v>284</v>
      </c>
    </row>
    <row r="2839" spans="2:3" x14ac:dyDescent="0.25">
      <c r="B2839" s="28" t="str">
        <f t="shared" si="93"/>
        <v/>
      </c>
      <c r="C2839" s="28">
        <f t="shared" si="92"/>
        <v>284</v>
      </c>
    </row>
    <row r="2840" spans="2:3" x14ac:dyDescent="0.25">
      <c r="B2840" s="28" t="str">
        <f t="shared" si="93"/>
        <v/>
      </c>
      <c r="C2840" s="28">
        <f t="shared" si="92"/>
        <v>284</v>
      </c>
    </row>
    <row r="2841" spans="2:3" x14ac:dyDescent="0.25">
      <c r="B2841" s="28" t="str">
        <f t="shared" si="93"/>
        <v/>
      </c>
      <c r="C2841" s="28">
        <f t="shared" si="92"/>
        <v>284</v>
      </c>
    </row>
    <row r="2842" spans="2:3" x14ac:dyDescent="0.25">
      <c r="B2842" s="28" t="str">
        <f t="shared" si="93"/>
        <v/>
      </c>
      <c r="C2842" s="28">
        <f t="shared" si="92"/>
        <v>284</v>
      </c>
    </row>
    <row r="2843" spans="2:3" x14ac:dyDescent="0.25">
      <c r="B2843" s="28" t="str">
        <f t="shared" si="93"/>
        <v/>
      </c>
      <c r="C2843" s="28">
        <f t="shared" si="92"/>
        <v>284</v>
      </c>
    </row>
    <row r="2844" spans="2:3" x14ac:dyDescent="0.25">
      <c r="B2844" s="28" t="str">
        <f t="shared" si="93"/>
        <v/>
      </c>
      <c r="C2844" s="28">
        <f t="shared" si="92"/>
        <v>284</v>
      </c>
    </row>
    <row r="2845" spans="2:3" x14ac:dyDescent="0.25">
      <c r="B2845" s="28" t="str">
        <f t="shared" si="93"/>
        <v/>
      </c>
      <c r="C2845" s="28">
        <f t="shared" si="92"/>
        <v>284</v>
      </c>
    </row>
    <row r="2846" spans="2:3" x14ac:dyDescent="0.25">
      <c r="B2846" s="28" t="str">
        <f t="shared" si="93"/>
        <v/>
      </c>
      <c r="C2846" s="28">
        <f t="shared" si="92"/>
        <v>284</v>
      </c>
    </row>
    <row r="2847" spans="2:3" x14ac:dyDescent="0.25">
      <c r="B2847" s="28" t="str">
        <f t="shared" si="93"/>
        <v/>
      </c>
      <c r="C2847" s="28">
        <f t="shared" si="92"/>
        <v>285</v>
      </c>
    </row>
    <row r="2848" spans="2:3" x14ac:dyDescent="0.25">
      <c r="B2848" s="28" t="str">
        <f t="shared" si="93"/>
        <v/>
      </c>
      <c r="C2848" s="28">
        <f t="shared" si="92"/>
        <v>285</v>
      </c>
    </row>
    <row r="2849" spans="2:3" x14ac:dyDescent="0.25">
      <c r="B2849" s="28" t="str">
        <f t="shared" si="93"/>
        <v/>
      </c>
      <c r="C2849" s="28">
        <f t="shared" ref="C2849:C2912" si="94">ROUNDDOWN(((ROW(C2849)-ROW(C$7))/C$5)+1,0)</f>
        <v>285</v>
      </c>
    </row>
    <row r="2850" spans="2:3" x14ac:dyDescent="0.25">
      <c r="B2850" s="28" t="str">
        <f t="shared" si="93"/>
        <v/>
      </c>
      <c r="C2850" s="28">
        <f t="shared" si="94"/>
        <v>285</v>
      </c>
    </row>
    <row r="2851" spans="2:3" x14ac:dyDescent="0.25">
      <c r="B2851" s="28" t="str">
        <f t="shared" si="93"/>
        <v/>
      </c>
      <c r="C2851" s="28">
        <f t="shared" si="94"/>
        <v>285</v>
      </c>
    </row>
    <row r="2852" spans="2:3" x14ac:dyDescent="0.25">
      <c r="B2852" s="28" t="str">
        <f t="shared" si="93"/>
        <v/>
      </c>
      <c r="C2852" s="28">
        <f t="shared" si="94"/>
        <v>285</v>
      </c>
    </row>
    <row r="2853" spans="2:3" x14ac:dyDescent="0.25">
      <c r="B2853" s="28" t="str">
        <f t="shared" si="93"/>
        <v/>
      </c>
      <c r="C2853" s="28">
        <f t="shared" si="94"/>
        <v>285</v>
      </c>
    </row>
    <row r="2854" spans="2:3" x14ac:dyDescent="0.25">
      <c r="B2854" s="28" t="str">
        <f t="shared" si="93"/>
        <v/>
      </c>
      <c r="C2854" s="28">
        <f t="shared" si="94"/>
        <v>285</v>
      </c>
    </row>
    <row r="2855" spans="2:3" x14ac:dyDescent="0.25">
      <c r="B2855" s="28" t="str">
        <f t="shared" si="93"/>
        <v/>
      </c>
      <c r="C2855" s="28">
        <f t="shared" si="94"/>
        <v>285</v>
      </c>
    </row>
    <row r="2856" spans="2:3" x14ac:dyDescent="0.25">
      <c r="B2856" s="28" t="str">
        <f t="shared" si="93"/>
        <v/>
      </c>
      <c r="C2856" s="28">
        <f t="shared" si="94"/>
        <v>285</v>
      </c>
    </row>
    <row r="2857" spans="2:3" x14ac:dyDescent="0.25">
      <c r="B2857" s="28" t="str">
        <f t="shared" si="93"/>
        <v/>
      </c>
      <c r="C2857" s="28">
        <f t="shared" si="94"/>
        <v>286</v>
      </c>
    </row>
    <row r="2858" spans="2:3" x14ac:dyDescent="0.25">
      <c r="B2858" s="28" t="str">
        <f t="shared" si="93"/>
        <v/>
      </c>
      <c r="C2858" s="28">
        <f t="shared" si="94"/>
        <v>286</v>
      </c>
    </row>
    <row r="2859" spans="2:3" x14ac:dyDescent="0.25">
      <c r="B2859" s="28" t="str">
        <f t="shared" si="93"/>
        <v/>
      </c>
      <c r="C2859" s="28">
        <f t="shared" si="94"/>
        <v>286</v>
      </c>
    </row>
    <row r="2860" spans="2:3" x14ac:dyDescent="0.25">
      <c r="B2860" s="28" t="str">
        <f t="shared" si="93"/>
        <v/>
      </c>
      <c r="C2860" s="28">
        <f t="shared" si="94"/>
        <v>286</v>
      </c>
    </row>
    <row r="2861" spans="2:3" x14ac:dyDescent="0.25">
      <c r="B2861" s="28" t="str">
        <f t="shared" si="93"/>
        <v/>
      </c>
      <c r="C2861" s="28">
        <f t="shared" si="94"/>
        <v>286</v>
      </c>
    </row>
    <row r="2862" spans="2:3" x14ac:dyDescent="0.25">
      <c r="B2862" s="28" t="str">
        <f t="shared" si="93"/>
        <v/>
      </c>
      <c r="C2862" s="28">
        <f t="shared" si="94"/>
        <v>286</v>
      </c>
    </row>
    <row r="2863" spans="2:3" x14ac:dyDescent="0.25">
      <c r="B2863" s="28" t="str">
        <f t="shared" si="93"/>
        <v/>
      </c>
      <c r="C2863" s="28">
        <f t="shared" si="94"/>
        <v>286</v>
      </c>
    </row>
    <row r="2864" spans="2:3" x14ac:dyDescent="0.25">
      <c r="B2864" s="28" t="str">
        <f t="shared" si="93"/>
        <v/>
      </c>
      <c r="C2864" s="28">
        <f t="shared" si="94"/>
        <v>286</v>
      </c>
    </row>
    <row r="2865" spans="2:3" x14ac:dyDescent="0.25">
      <c r="B2865" s="28" t="str">
        <f t="shared" si="93"/>
        <v/>
      </c>
      <c r="C2865" s="28">
        <f t="shared" si="94"/>
        <v>286</v>
      </c>
    </row>
    <row r="2866" spans="2:3" x14ac:dyDescent="0.25">
      <c r="B2866" s="28" t="str">
        <f t="shared" si="93"/>
        <v/>
      </c>
      <c r="C2866" s="28">
        <f t="shared" si="94"/>
        <v>286</v>
      </c>
    </row>
    <row r="2867" spans="2:3" x14ac:dyDescent="0.25">
      <c r="B2867" s="28" t="str">
        <f t="shared" si="93"/>
        <v/>
      </c>
      <c r="C2867" s="28">
        <f t="shared" si="94"/>
        <v>287</v>
      </c>
    </row>
    <row r="2868" spans="2:3" x14ac:dyDescent="0.25">
      <c r="B2868" s="28" t="str">
        <f t="shared" si="93"/>
        <v/>
      </c>
      <c r="C2868" s="28">
        <f t="shared" si="94"/>
        <v>287</v>
      </c>
    </row>
    <row r="2869" spans="2:3" x14ac:dyDescent="0.25">
      <c r="B2869" s="28" t="str">
        <f t="shared" si="93"/>
        <v/>
      </c>
      <c r="C2869" s="28">
        <f t="shared" si="94"/>
        <v>287</v>
      </c>
    </row>
    <row r="2870" spans="2:3" x14ac:dyDescent="0.25">
      <c r="B2870" s="28" t="str">
        <f t="shared" si="93"/>
        <v/>
      </c>
      <c r="C2870" s="28">
        <f t="shared" si="94"/>
        <v>287</v>
      </c>
    </row>
    <row r="2871" spans="2:3" x14ac:dyDescent="0.25">
      <c r="B2871" s="28" t="str">
        <f t="shared" si="93"/>
        <v/>
      </c>
      <c r="C2871" s="28">
        <f t="shared" si="94"/>
        <v>287</v>
      </c>
    </row>
    <row r="2872" spans="2:3" x14ac:dyDescent="0.25">
      <c r="B2872" s="28" t="str">
        <f t="shared" si="93"/>
        <v/>
      </c>
      <c r="C2872" s="28">
        <f t="shared" si="94"/>
        <v>287</v>
      </c>
    </row>
    <row r="2873" spans="2:3" x14ac:dyDescent="0.25">
      <c r="B2873" s="28" t="str">
        <f t="shared" si="93"/>
        <v/>
      </c>
      <c r="C2873" s="28">
        <f t="shared" si="94"/>
        <v>287</v>
      </c>
    </row>
    <row r="2874" spans="2:3" x14ac:dyDescent="0.25">
      <c r="B2874" s="28" t="str">
        <f t="shared" si="93"/>
        <v/>
      </c>
      <c r="C2874" s="28">
        <f t="shared" si="94"/>
        <v>287</v>
      </c>
    </row>
    <row r="2875" spans="2:3" x14ac:dyDescent="0.25">
      <c r="B2875" s="28" t="str">
        <f t="shared" si="93"/>
        <v/>
      </c>
      <c r="C2875" s="28">
        <f t="shared" si="94"/>
        <v>287</v>
      </c>
    </row>
    <row r="2876" spans="2:3" x14ac:dyDescent="0.25">
      <c r="B2876" s="28" t="str">
        <f t="shared" si="93"/>
        <v/>
      </c>
      <c r="C2876" s="28">
        <f t="shared" si="94"/>
        <v>287</v>
      </c>
    </row>
    <row r="2877" spans="2:3" x14ac:dyDescent="0.25">
      <c r="B2877" s="28" t="str">
        <f t="shared" si="93"/>
        <v/>
      </c>
      <c r="C2877" s="28">
        <f t="shared" si="94"/>
        <v>288</v>
      </c>
    </row>
    <row r="2878" spans="2:3" x14ac:dyDescent="0.25">
      <c r="B2878" s="28" t="str">
        <f t="shared" si="93"/>
        <v/>
      </c>
      <c r="C2878" s="28">
        <f t="shared" si="94"/>
        <v>288</v>
      </c>
    </row>
    <row r="2879" spans="2:3" x14ac:dyDescent="0.25">
      <c r="B2879" s="28" t="str">
        <f t="shared" si="93"/>
        <v/>
      </c>
      <c r="C2879" s="28">
        <f t="shared" si="94"/>
        <v>288</v>
      </c>
    </row>
    <row r="2880" spans="2:3" x14ac:dyDescent="0.25">
      <c r="B2880" s="28" t="str">
        <f t="shared" si="93"/>
        <v/>
      </c>
      <c r="C2880" s="28">
        <f t="shared" si="94"/>
        <v>288</v>
      </c>
    </row>
    <row r="2881" spans="2:3" x14ac:dyDescent="0.25">
      <c r="B2881" s="28" t="str">
        <f t="shared" si="93"/>
        <v/>
      </c>
      <c r="C2881" s="28">
        <f t="shared" si="94"/>
        <v>288</v>
      </c>
    </row>
    <row r="2882" spans="2:3" x14ac:dyDescent="0.25">
      <c r="B2882" s="28" t="str">
        <f t="shared" si="93"/>
        <v/>
      </c>
      <c r="C2882" s="28">
        <f t="shared" si="94"/>
        <v>288</v>
      </c>
    </row>
    <row r="2883" spans="2:3" x14ac:dyDescent="0.25">
      <c r="B2883" s="28" t="str">
        <f t="shared" si="93"/>
        <v/>
      </c>
      <c r="C2883" s="28">
        <f t="shared" si="94"/>
        <v>288</v>
      </c>
    </row>
    <row r="2884" spans="2:3" x14ac:dyDescent="0.25">
      <c r="B2884" s="28" t="str">
        <f t="shared" si="93"/>
        <v/>
      </c>
      <c r="C2884" s="28">
        <f t="shared" si="94"/>
        <v>288</v>
      </c>
    </row>
    <row r="2885" spans="2:3" x14ac:dyDescent="0.25">
      <c r="B2885" s="28" t="str">
        <f t="shared" si="93"/>
        <v/>
      </c>
      <c r="C2885" s="28">
        <f t="shared" si="94"/>
        <v>288</v>
      </c>
    </row>
    <row r="2886" spans="2:3" x14ac:dyDescent="0.25">
      <c r="B2886" s="28" t="str">
        <f t="shared" si="93"/>
        <v/>
      </c>
      <c r="C2886" s="28">
        <f t="shared" si="94"/>
        <v>288</v>
      </c>
    </row>
    <row r="2887" spans="2:3" x14ac:dyDescent="0.25">
      <c r="B2887" s="28" t="str">
        <f t="shared" si="93"/>
        <v/>
      </c>
      <c r="C2887" s="28">
        <f t="shared" si="94"/>
        <v>289</v>
      </c>
    </row>
    <row r="2888" spans="2:3" x14ac:dyDescent="0.25">
      <c r="B2888" s="28" t="str">
        <f t="shared" ref="B2888:B2951" si="95">IF(C2888&lt; $D$4+1,MOD(((ROW(B2888)-ROW(B$7))),$C$5)+1,"")</f>
        <v/>
      </c>
      <c r="C2888" s="28">
        <f t="shared" si="94"/>
        <v>289</v>
      </c>
    </row>
    <row r="2889" spans="2:3" x14ac:dyDescent="0.25">
      <c r="B2889" s="28" t="str">
        <f t="shared" si="95"/>
        <v/>
      </c>
      <c r="C2889" s="28">
        <f t="shared" si="94"/>
        <v>289</v>
      </c>
    </row>
    <row r="2890" spans="2:3" x14ac:dyDescent="0.25">
      <c r="B2890" s="28" t="str">
        <f t="shared" si="95"/>
        <v/>
      </c>
      <c r="C2890" s="28">
        <f t="shared" si="94"/>
        <v>289</v>
      </c>
    </row>
    <row r="2891" spans="2:3" x14ac:dyDescent="0.25">
      <c r="B2891" s="28" t="str">
        <f t="shared" si="95"/>
        <v/>
      </c>
      <c r="C2891" s="28">
        <f t="shared" si="94"/>
        <v>289</v>
      </c>
    </row>
    <row r="2892" spans="2:3" x14ac:dyDescent="0.25">
      <c r="B2892" s="28" t="str">
        <f t="shared" si="95"/>
        <v/>
      </c>
      <c r="C2892" s="28">
        <f t="shared" si="94"/>
        <v>289</v>
      </c>
    </row>
    <row r="2893" spans="2:3" x14ac:dyDescent="0.25">
      <c r="B2893" s="28" t="str">
        <f t="shared" si="95"/>
        <v/>
      </c>
      <c r="C2893" s="28">
        <f t="shared" si="94"/>
        <v>289</v>
      </c>
    </row>
    <row r="2894" spans="2:3" x14ac:dyDescent="0.25">
      <c r="B2894" s="28" t="str">
        <f t="shared" si="95"/>
        <v/>
      </c>
      <c r="C2894" s="28">
        <f t="shared" si="94"/>
        <v>289</v>
      </c>
    </row>
    <row r="2895" spans="2:3" x14ac:dyDescent="0.25">
      <c r="B2895" s="28" t="str">
        <f t="shared" si="95"/>
        <v/>
      </c>
      <c r="C2895" s="28">
        <f t="shared" si="94"/>
        <v>289</v>
      </c>
    </row>
    <row r="2896" spans="2:3" x14ac:dyDescent="0.25">
      <c r="B2896" s="28" t="str">
        <f t="shared" si="95"/>
        <v/>
      </c>
      <c r="C2896" s="28">
        <f t="shared" si="94"/>
        <v>289</v>
      </c>
    </row>
    <row r="2897" spans="2:3" x14ac:dyDescent="0.25">
      <c r="B2897" s="28" t="str">
        <f t="shared" si="95"/>
        <v/>
      </c>
      <c r="C2897" s="28">
        <f t="shared" si="94"/>
        <v>290</v>
      </c>
    </row>
    <row r="2898" spans="2:3" x14ac:dyDescent="0.25">
      <c r="B2898" s="28" t="str">
        <f t="shared" si="95"/>
        <v/>
      </c>
      <c r="C2898" s="28">
        <f t="shared" si="94"/>
        <v>290</v>
      </c>
    </row>
    <row r="2899" spans="2:3" x14ac:dyDescent="0.25">
      <c r="B2899" s="28" t="str">
        <f t="shared" si="95"/>
        <v/>
      </c>
      <c r="C2899" s="28">
        <f t="shared" si="94"/>
        <v>290</v>
      </c>
    </row>
    <row r="2900" spans="2:3" x14ac:dyDescent="0.25">
      <c r="B2900" s="28" t="str">
        <f t="shared" si="95"/>
        <v/>
      </c>
      <c r="C2900" s="28">
        <f t="shared" si="94"/>
        <v>290</v>
      </c>
    </row>
    <row r="2901" spans="2:3" x14ac:dyDescent="0.25">
      <c r="B2901" s="28" t="str">
        <f t="shared" si="95"/>
        <v/>
      </c>
      <c r="C2901" s="28">
        <f t="shared" si="94"/>
        <v>290</v>
      </c>
    </row>
    <row r="2902" spans="2:3" x14ac:dyDescent="0.25">
      <c r="B2902" s="28" t="str">
        <f t="shared" si="95"/>
        <v/>
      </c>
      <c r="C2902" s="28">
        <f t="shared" si="94"/>
        <v>290</v>
      </c>
    </row>
    <row r="2903" spans="2:3" x14ac:dyDescent="0.25">
      <c r="B2903" s="28" t="str">
        <f t="shared" si="95"/>
        <v/>
      </c>
      <c r="C2903" s="28">
        <f t="shared" si="94"/>
        <v>290</v>
      </c>
    </row>
    <row r="2904" spans="2:3" x14ac:dyDescent="0.25">
      <c r="B2904" s="28" t="str">
        <f t="shared" si="95"/>
        <v/>
      </c>
      <c r="C2904" s="28">
        <f t="shared" si="94"/>
        <v>290</v>
      </c>
    </row>
    <row r="2905" spans="2:3" x14ac:dyDescent="0.25">
      <c r="B2905" s="28" t="str">
        <f t="shared" si="95"/>
        <v/>
      </c>
      <c r="C2905" s="28">
        <f t="shared" si="94"/>
        <v>290</v>
      </c>
    </row>
    <row r="2906" spans="2:3" x14ac:dyDescent="0.25">
      <c r="B2906" s="28" t="str">
        <f t="shared" si="95"/>
        <v/>
      </c>
      <c r="C2906" s="28">
        <f t="shared" si="94"/>
        <v>290</v>
      </c>
    </row>
    <row r="2907" spans="2:3" x14ac:dyDescent="0.25">
      <c r="B2907" s="28" t="str">
        <f t="shared" si="95"/>
        <v/>
      </c>
      <c r="C2907" s="28">
        <f t="shared" si="94"/>
        <v>291</v>
      </c>
    </row>
    <row r="2908" spans="2:3" x14ac:dyDescent="0.25">
      <c r="B2908" s="28" t="str">
        <f t="shared" si="95"/>
        <v/>
      </c>
      <c r="C2908" s="28">
        <f t="shared" si="94"/>
        <v>291</v>
      </c>
    </row>
    <row r="2909" spans="2:3" x14ac:dyDescent="0.25">
      <c r="B2909" s="28" t="str">
        <f t="shared" si="95"/>
        <v/>
      </c>
      <c r="C2909" s="28">
        <f t="shared" si="94"/>
        <v>291</v>
      </c>
    </row>
    <row r="2910" spans="2:3" x14ac:dyDescent="0.25">
      <c r="B2910" s="28" t="str">
        <f t="shared" si="95"/>
        <v/>
      </c>
      <c r="C2910" s="28">
        <f t="shared" si="94"/>
        <v>291</v>
      </c>
    </row>
    <row r="2911" spans="2:3" x14ac:dyDescent="0.25">
      <c r="B2911" s="28" t="str">
        <f t="shared" si="95"/>
        <v/>
      </c>
      <c r="C2911" s="28">
        <f t="shared" si="94"/>
        <v>291</v>
      </c>
    </row>
    <row r="2912" spans="2:3" x14ac:dyDescent="0.25">
      <c r="B2912" s="28" t="str">
        <f t="shared" si="95"/>
        <v/>
      </c>
      <c r="C2912" s="28">
        <f t="shared" si="94"/>
        <v>291</v>
      </c>
    </row>
    <row r="2913" spans="2:3" x14ac:dyDescent="0.25">
      <c r="B2913" s="28" t="str">
        <f t="shared" si="95"/>
        <v/>
      </c>
      <c r="C2913" s="28">
        <f t="shared" ref="C2913:C2976" si="96">ROUNDDOWN(((ROW(C2913)-ROW(C$7))/C$5)+1,0)</f>
        <v>291</v>
      </c>
    </row>
    <row r="2914" spans="2:3" x14ac:dyDescent="0.25">
      <c r="B2914" s="28" t="str">
        <f t="shared" si="95"/>
        <v/>
      </c>
      <c r="C2914" s="28">
        <f t="shared" si="96"/>
        <v>291</v>
      </c>
    </row>
    <row r="2915" spans="2:3" x14ac:dyDescent="0.25">
      <c r="B2915" s="28" t="str">
        <f t="shared" si="95"/>
        <v/>
      </c>
      <c r="C2915" s="28">
        <f t="shared" si="96"/>
        <v>291</v>
      </c>
    </row>
    <row r="2916" spans="2:3" x14ac:dyDescent="0.25">
      <c r="B2916" s="28" t="str">
        <f t="shared" si="95"/>
        <v/>
      </c>
      <c r="C2916" s="28">
        <f t="shared" si="96"/>
        <v>291</v>
      </c>
    </row>
    <row r="2917" spans="2:3" x14ac:dyDescent="0.25">
      <c r="B2917" s="28" t="str">
        <f t="shared" si="95"/>
        <v/>
      </c>
      <c r="C2917" s="28">
        <f t="shared" si="96"/>
        <v>292</v>
      </c>
    </row>
    <row r="2918" spans="2:3" x14ac:dyDescent="0.25">
      <c r="B2918" s="28" t="str">
        <f t="shared" si="95"/>
        <v/>
      </c>
      <c r="C2918" s="28">
        <f t="shared" si="96"/>
        <v>292</v>
      </c>
    </row>
    <row r="2919" spans="2:3" x14ac:dyDescent="0.25">
      <c r="B2919" s="28" t="str">
        <f t="shared" si="95"/>
        <v/>
      </c>
      <c r="C2919" s="28">
        <f t="shared" si="96"/>
        <v>292</v>
      </c>
    </row>
    <row r="2920" spans="2:3" x14ac:dyDescent="0.25">
      <c r="B2920" s="28" t="str">
        <f t="shared" si="95"/>
        <v/>
      </c>
      <c r="C2920" s="28">
        <f t="shared" si="96"/>
        <v>292</v>
      </c>
    </row>
    <row r="2921" spans="2:3" x14ac:dyDescent="0.25">
      <c r="B2921" s="28" t="str">
        <f t="shared" si="95"/>
        <v/>
      </c>
      <c r="C2921" s="28">
        <f t="shared" si="96"/>
        <v>292</v>
      </c>
    </row>
    <row r="2922" spans="2:3" x14ac:dyDescent="0.25">
      <c r="B2922" s="28" t="str">
        <f t="shared" si="95"/>
        <v/>
      </c>
      <c r="C2922" s="28">
        <f t="shared" si="96"/>
        <v>292</v>
      </c>
    </row>
    <row r="2923" spans="2:3" x14ac:dyDescent="0.25">
      <c r="B2923" s="28" t="str">
        <f t="shared" si="95"/>
        <v/>
      </c>
      <c r="C2923" s="28">
        <f t="shared" si="96"/>
        <v>292</v>
      </c>
    </row>
    <row r="2924" spans="2:3" x14ac:dyDescent="0.25">
      <c r="B2924" s="28" t="str">
        <f t="shared" si="95"/>
        <v/>
      </c>
      <c r="C2924" s="28">
        <f t="shared" si="96"/>
        <v>292</v>
      </c>
    </row>
    <row r="2925" spans="2:3" x14ac:dyDescent="0.25">
      <c r="B2925" s="28" t="str">
        <f t="shared" si="95"/>
        <v/>
      </c>
      <c r="C2925" s="28">
        <f t="shared" si="96"/>
        <v>292</v>
      </c>
    </row>
    <row r="2926" spans="2:3" x14ac:dyDescent="0.25">
      <c r="B2926" s="28" t="str">
        <f t="shared" si="95"/>
        <v/>
      </c>
      <c r="C2926" s="28">
        <f t="shared" si="96"/>
        <v>292</v>
      </c>
    </row>
    <row r="2927" spans="2:3" x14ac:dyDescent="0.25">
      <c r="B2927" s="28" t="str">
        <f t="shared" si="95"/>
        <v/>
      </c>
      <c r="C2927" s="28">
        <f t="shared" si="96"/>
        <v>293</v>
      </c>
    </row>
    <row r="2928" spans="2:3" x14ac:dyDescent="0.25">
      <c r="B2928" s="28" t="str">
        <f t="shared" si="95"/>
        <v/>
      </c>
      <c r="C2928" s="28">
        <f t="shared" si="96"/>
        <v>293</v>
      </c>
    </row>
    <row r="2929" spans="2:3" x14ac:dyDescent="0.25">
      <c r="B2929" s="28" t="str">
        <f t="shared" si="95"/>
        <v/>
      </c>
      <c r="C2929" s="28">
        <f t="shared" si="96"/>
        <v>293</v>
      </c>
    </row>
    <row r="2930" spans="2:3" x14ac:dyDescent="0.25">
      <c r="B2930" s="28" t="str">
        <f t="shared" si="95"/>
        <v/>
      </c>
      <c r="C2930" s="28">
        <f t="shared" si="96"/>
        <v>293</v>
      </c>
    </row>
    <row r="2931" spans="2:3" x14ac:dyDescent="0.25">
      <c r="B2931" s="28" t="str">
        <f t="shared" si="95"/>
        <v/>
      </c>
      <c r="C2931" s="28">
        <f t="shared" si="96"/>
        <v>293</v>
      </c>
    </row>
    <row r="2932" spans="2:3" x14ac:dyDescent="0.25">
      <c r="B2932" s="28" t="str">
        <f t="shared" si="95"/>
        <v/>
      </c>
      <c r="C2932" s="28">
        <f t="shared" si="96"/>
        <v>293</v>
      </c>
    </row>
    <row r="2933" spans="2:3" x14ac:dyDescent="0.25">
      <c r="B2933" s="28" t="str">
        <f t="shared" si="95"/>
        <v/>
      </c>
      <c r="C2933" s="28">
        <f t="shared" si="96"/>
        <v>293</v>
      </c>
    </row>
    <row r="2934" spans="2:3" x14ac:dyDescent="0.25">
      <c r="B2934" s="28" t="str">
        <f t="shared" si="95"/>
        <v/>
      </c>
      <c r="C2934" s="28">
        <f t="shared" si="96"/>
        <v>293</v>
      </c>
    </row>
    <row r="2935" spans="2:3" x14ac:dyDescent="0.25">
      <c r="B2935" s="28" t="str">
        <f t="shared" si="95"/>
        <v/>
      </c>
      <c r="C2935" s="28">
        <f t="shared" si="96"/>
        <v>293</v>
      </c>
    </row>
    <row r="2936" spans="2:3" x14ac:dyDescent="0.25">
      <c r="B2936" s="28" t="str">
        <f t="shared" si="95"/>
        <v/>
      </c>
      <c r="C2936" s="28">
        <f t="shared" si="96"/>
        <v>293</v>
      </c>
    </row>
    <row r="2937" spans="2:3" x14ac:dyDescent="0.25">
      <c r="B2937" s="28" t="str">
        <f t="shared" si="95"/>
        <v/>
      </c>
      <c r="C2937" s="28">
        <f t="shared" si="96"/>
        <v>294</v>
      </c>
    </row>
    <row r="2938" spans="2:3" x14ac:dyDescent="0.25">
      <c r="B2938" s="28" t="str">
        <f t="shared" si="95"/>
        <v/>
      </c>
      <c r="C2938" s="28">
        <f t="shared" si="96"/>
        <v>294</v>
      </c>
    </row>
    <row r="2939" spans="2:3" x14ac:dyDescent="0.25">
      <c r="B2939" s="28" t="str">
        <f t="shared" si="95"/>
        <v/>
      </c>
      <c r="C2939" s="28">
        <f t="shared" si="96"/>
        <v>294</v>
      </c>
    </row>
    <row r="2940" spans="2:3" x14ac:dyDescent="0.25">
      <c r="B2940" s="28" t="str">
        <f t="shared" si="95"/>
        <v/>
      </c>
      <c r="C2940" s="28">
        <f t="shared" si="96"/>
        <v>294</v>
      </c>
    </row>
    <row r="2941" spans="2:3" x14ac:dyDescent="0.25">
      <c r="B2941" s="28" t="str">
        <f t="shared" si="95"/>
        <v/>
      </c>
      <c r="C2941" s="28">
        <f t="shared" si="96"/>
        <v>294</v>
      </c>
    </row>
    <row r="2942" spans="2:3" x14ac:dyDescent="0.25">
      <c r="B2942" s="28" t="str">
        <f t="shared" si="95"/>
        <v/>
      </c>
      <c r="C2942" s="28">
        <f t="shared" si="96"/>
        <v>294</v>
      </c>
    </row>
    <row r="2943" spans="2:3" x14ac:dyDescent="0.25">
      <c r="B2943" s="28" t="str">
        <f t="shared" si="95"/>
        <v/>
      </c>
      <c r="C2943" s="28">
        <f t="shared" si="96"/>
        <v>294</v>
      </c>
    </row>
    <row r="2944" spans="2:3" x14ac:dyDescent="0.25">
      <c r="B2944" s="28" t="str">
        <f t="shared" si="95"/>
        <v/>
      </c>
      <c r="C2944" s="28">
        <f t="shared" si="96"/>
        <v>294</v>
      </c>
    </row>
    <row r="2945" spans="2:3" x14ac:dyDescent="0.25">
      <c r="B2945" s="28" t="str">
        <f t="shared" si="95"/>
        <v/>
      </c>
      <c r="C2945" s="28">
        <f t="shared" si="96"/>
        <v>294</v>
      </c>
    </row>
    <row r="2946" spans="2:3" x14ac:dyDescent="0.25">
      <c r="B2946" s="28" t="str">
        <f t="shared" si="95"/>
        <v/>
      </c>
      <c r="C2946" s="28">
        <f t="shared" si="96"/>
        <v>294</v>
      </c>
    </row>
    <row r="2947" spans="2:3" x14ac:dyDescent="0.25">
      <c r="B2947" s="28" t="str">
        <f t="shared" si="95"/>
        <v/>
      </c>
      <c r="C2947" s="28">
        <f t="shared" si="96"/>
        <v>295</v>
      </c>
    </row>
    <row r="2948" spans="2:3" x14ac:dyDescent="0.25">
      <c r="B2948" s="28" t="str">
        <f t="shared" si="95"/>
        <v/>
      </c>
      <c r="C2948" s="28">
        <f t="shared" si="96"/>
        <v>295</v>
      </c>
    </row>
    <row r="2949" spans="2:3" x14ac:dyDescent="0.25">
      <c r="B2949" s="28" t="str">
        <f t="shared" si="95"/>
        <v/>
      </c>
      <c r="C2949" s="28">
        <f t="shared" si="96"/>
        <v>295</v>
      </c>
    </row>
    <row r="2950" spans="2:3" x14ac:dyDescent="0.25">
      <c r="B2950" s="28" t="str">
        <f t="shared" si="95"/>
        <v/>
      </c>
      <c r="C2950" s="28">
        <f t="shared" si="96"/>
        <v>295</v>
      </c>
    </row>
    <row r="2951" spans="2:3" x14ac:dyDescent="0.25">
      <c r="B2951" s="28" t="str">
        <f t="shared" si="95"/>
        <v/>
      </c>
      <c r="C2951" s="28">
        <f t="shared" si="96"/>
        <v>295</v>
      </c>
    </row>
    <row r="2952" spans="2:3" x14ac:dyDescent="0.25">
      <c r="B2952" s="28" t="str">
        <f t="shared" ref="B2952:B3015" si="97">IF(C2952&lt; $D$4+1,MOD(((ROW(B2952)-ROW(B$7))),$C$5)+1,"")</f>
        <v/>
      </c>
      <c r="C2952" s="28">
        <f t="shared" si="96"/>
        <v>295</v>
      </c>
    </row>
    <row r="2953" spans="2:3" x14ac:dyDescent="0.25">
      <c r="B2953" s="28" t="str">
        <f t="shared" si="97"/>
        <v/>
      </c>
      <c r="C2953" s="28">
        <f t="shared" si="96"/>
        <v>295</v>
      </c>
    </row>
    <row r="2954" spans="2:3" x14ac:dyDescent="0.25">
      <c r="B2954" s="28" t="str">
        <f t="shared" si="97"/>
        <v/>
      </c>
      <c r="C2954" s="28">
        <f t="shared" si="96"/>
        <v>295</v>
      </c>
    </row>
    <row r="2955" spans="2:3" x14ac:dyDescent="0.25">
      <c r="B2955" s="28" t="str">
        <f t="shared" si="97"/>
        <v/>
      </c>
      <c r="C2955" s="28">
        <f t="shared" si="96"/>
        <v>295</v>
      </c>
    </row>
    <row r="2956" spans="2:3" x14ac:dyDescent="0.25">
      <c r="B2956" s="28" t="str">
        <f t="shared" si="97"/>
        <v/>
      </c>
      <c r="C2956" s="28">
        <f t="shared" si="96"/>
        <v>295</v>
      </c>
    </row>
    <row r="2957" spans="2:3" x14ac:dyDescent="0.25">
      <c r="B2957" s="28" t="str">
        <f t="shared" si="97"/>
        <v/>
      </c>
      <c r="C2957" s="28">
        <f t="shared" si="96"/>
        <v>296</v>
      </c>
    </row>
    <row r="2958" spans="2:3" x14ac:dyDescent="0.25">
      <c r="B2958" s="28" t="str">
        <f t="shared" si="97"/>
        <v/>
      </c>
      <c r="C2958" s="28">
        <f t="shared" si="96"/>
        <v>296</v>
      </c>
    </row>
    <row r="2959" spans="2:3" x14ac:dyDescent="0.25">
      <c r="B2959" s="28" t="str">
        <f t="shared" si="97"/>
        <v/>
      </c>
      <c r="C2959" s="28">
        <f t="shared" si="96"/>
        <v>296</v>
      </c>
    </row>
    <row r="2960" spans="2:3" x14ac:dyDescent="0.25">
      <c r="B2960" s="28" t="str">
        <f t="shared" si="97"/>
        <v/>
      </c>
      <c r="C2960" s="28">
        <f t="shared" si="96"/>
        <v>296</v>
      </c>
    </row>
    <row r="2961" spans="2:3" x14ac:dyDescent="0.25">
      <c r="B2961" s="28" t="str">
        <f t="shared" si="97"/>
        <v/>
      </c>
      <c r="C2961" s="28">
        <f t="shared" si="96"/>
        <v>296</v>
      </c>
    </row>
    <row r="2962" spans="2:3" x14ac:dyDescent="0.25">
      <c r="B2962" s="28" t="str">
        <f t="shared" si="97"/>
        <v/>
      </c>
      <c r="C2962" s="28">
        <f t="shared" si="96"/>
        <v>296</v>
      </c>
    </row>
    <row r="2963" spans="2:3" x14ac:dyDescent="0.25">
      <c r="B2963" s="28" t="str">
        <f t="shared" si="97"/>
        <v/>
      </c>
      <c r="C2963" s="28">
        <f t="shared" si="96"/>
        <v>296</v>
      </c>
    </row>
    <row r="2964" spans="2:3" x14ac:dyDescent="0.25">
      <c r="B2964" s="28" t="str">
        <f t="shared" si="97"/>
        <v/>
      </c>
      <c r="C2964" s="28">
        <f t="shared" si="96"/>
        <v>296</v>
      </c>
    </row>
    <row r="2965" spans="2:3" x14ac:dyDescent="0.25">
      <c r="B2965" s="28" t="str">
        <f t="shared" si="97"/>
        <v/>
      </c>
      <c r="C2965" s="28">
        <f t="shared" si="96"/>
        <v>296</v>
      </c>
    </row>
    <row r="2966" spans="2:3" x14ac:dyDescent="0.25">
      <c r="B2966" s="28" t="str">
        <f t="shared" si="97"/>
        <v/>
      </c>
      <c r="C2966" s="28">
        <f t="shared" si="96"/>
        <v>296</v>
      </c>
    </row>
    <row r="2967" spans="2:3" x14ac:dyDescent="0.25">
      <c r="B2967" s="28" t="str">
        <f t="shared" si="97"/>
        <v/>
      </c>
      <c r="C2967" s="28">
        <f t="shared" si="96"/>
        <v>297</v>
      </c>
    </row>
    <row r="2968" spans="2:3" x14ac:dyDescent="0.25">
      <c r="B2968" s="28" t="str">
        <f t="shared" si="97"/>
        <v/>
      </c>
      <c r="C2968" s="28">
        <f t="shared" si="96"/>
        <v>297</v>
      </c>
    </row>
    <row r="2969" spans="2:3" x14ac:dyDescent="0.25">
      <c r="B2969" s="28" t="str">
        <f t="shared" si="97"/>
        <v/>
      </c>
      <c r="C2969" s="28">
        <f t="shared" si="96"/>
        <v>297</v>
      </c>
    </row>
    <row r="2970" spans="2:3" x14ac:dyDescent="0.25">
      <c r="B2970" s="28" t="str">
        <f t="shared" si="97"/>
        <v/>
      </c>
      <c r="C2970" s="28">
        <f t="shared" si="96"/>
        <v>297</v>
      </c>
    </row>
    <row r="2971" spans="2:3" x14ac:dyDescent="0.25">
      <c r="B2971" s="28" t="str">
        <f t="shared" si="97"/>
        <v/>
      </c>
      <c r="C2971" s="28">
        <f t="shared" si="96"/>
        <v>297</v>
      </c>
    </row>
    <row r="2972" spans="2:3" x14ac:dyDescent="0.25">
      <c r="B2972" s="28" t="str">
        <f t="shared" si="97"/>
        <v/>
      </c>
      <c r="C2972" s="28">
        <f t="shared" si="96"/>
        <v>297</v>
      </c>
    </row>
    <row r="2973" spans="2:3" x14ac:dyDescent="0.25">
      <c r="B2973" s="28" t="str">
        <f t="shared" si="97"/>
        <v/>
      </c>
      <c r="C2973" s="28">
        <f t="shared" si="96"/>
        <v>297</v>
      </c>
    </row>
    <row r="2974" spans="2:3" x14ac:dyDescent="0.25">
      <c r="B2974" s="28" t="str">
        <f t="shared" si="97"/>
        <v/>
      </c>
      <c r="C2974" s="28">
        <f t="shared" si="96"/>
        <v>297</v>
      </c>
    </row>
    <row r="2975" spans="2:3" x14ac:dyDescent="0.25">
      <c r="B2975" s="28" t="str">
        <f t="shared" si="97"/>
        <v/>
      </c>
      <c r="C2975" s="28">
        <f t="shared" si="96"/>
        <v>297</v>
      </c>
    </row>
    <row r="2976" spans="2:3" x14ac:dyDescent="0.25">
      <c r="B2976" s="28" t="str">
        <f t="shared" si="97"/>
        <v/>
      </c>
      <c r="C2976" s="28">
        <f t="shared" si="96"/>
        <v>297</v>
      </c>
    </row>
    <row r="2977" spans="2:3" x14ac:dyDescent="0.25">
      <c r="B2977" s="28" t="str">
        <f t="shared" si="97"/>
        <v/>
      </c>
      <c r="C2977" s="28">
        <f t="shared" ref="C2977:C3040" si="98">ROUNDDOWN(((ROW(C2977)-ROW(C$7))/C$5)+1,0)</f>
        <v>298</v>
      </c>
    </row>
    <row r="2978" spans="2:3" x14ac:dyDescent="0.25">
      <c r="B2978" s="28" t="str">
        <f t="shared" si="97"/>
        <v/>
      </c>
      <c r="C2978" s="28">
        <f t="shared" si="98"/>
        <v>298</v>
      </c>
    </row>
    <row r="2979" spans="2:3" x14ac:dyDescent="0.25">
      <c r="B2979" s="28" t="str">
        <f t="shared" si="97"/>
        <v/>
      </c>
      <c r="C2979" s="28">
        <f t="shared" si="98"/>
        <v>298</v>
      </c>
    </row>
    <row r="2980" spans="2:3" x14ac:dyDescent="0.25">
      <c r="B2980" s="28" t="str">
        <f t="shared" si="97"/>
        <v/>
      </c>
      <c r="C2980" s="28">
        <f t="shared" si="98"/>
        <v>298</v>
      </c>
    </row>
    <row r="2981" spans="2:3" x14ac:dyDescent="0.25">
      <c r="B2981" s="28" t="str">
        <f t="shared" si="97"/>
        <v/>
      </c>
      <c r="C2981" s="28">
        <f t="shared" si="98"/>
        <v>298</v>
      </c>
    </row>
    <row r="2982" spans="2:3" x14ac:dyDescent="0.25">
      <c r="B2982" s="28" t="str">
        <f t="shared" si="97"/>
        <v/>
      </c>
      <c r="C2982" s="28">
        <f t="shared" si="98"/>
        <v>298</v>
      </c>
    </row>
    <row r="2983" spans="2:3" x14ac:dyDescent="0.25">
      <c r="B2983" s="28" t="str">
        <f t="shared" si="97"/>
        <v/>
      </c>
      <c r="C2983" s="28">
        <f t="shared" si="98"/>
        <v>298</v>
      </c>
    </row>
    <row r="2984" spans="2:3" x14ac:dyDescent="0.25">
      <c r="B2984" s="28" t="str">
        <f t="shared" si="97"/>
        <v/>
      </c>
      <c r="C2984" s="28">
        <f t="shared" si="98"/>
        <v>298</v>
      </c>
    </row>
    <row r="2985" spans="2:3" x14ac:dyDescent="0.25">
      <c r="B2985" s="28" t="str">
        <f t="shared" si="97"/>
        <v/>
      </c>
      <c r="C2985" s="28">
        <f t="shared" si="98"/>
        <v>298</v>
      </c>
    </row>
    <row r="2986" spans="2:3" x14ac:dyDescent="0.25">
      <c r="B2986" s="28" t="str">
        <f t="shared" si="97"/>
        <v/>
      </c>
      <c r="C2986" s="28">
        <f t="shared" si="98"/>
        <v>298</v>
      </c>
    </row>
    <row r="2987" spans="2:3" x14ac:dyDescent="0.25">
      <c r="B2987" s="28" t="str">
        <f t="shared" si="97"/>
        <v/>
      </c>
      <c r="C2987" s="28">
        <f t="shared" si="98"/>
        <v>299</v>
      </c>
    </row>
    <row r="2988" spans="2:3" x14ac:dyDescent="0.25">
      <c r="B2988" s="28" t="str">
        <f t="shared" si="97"/>
        <v/>
      </c>
      <c r="C2988" s="28">
        <f t="shared" si="98"/>
        <v>299</v>
      </c>
    </row>
    <row r="2989" spans="2:3" x14ac:dyDescent="0.25">
      <c r="B2989" s="28" t="str">
        <f t="shared" si="97"/>
        <v/>
      </c>
      <c r="C2989" s="28">
        <f t="shared" si="98"/>
        <v>299</v>
      </c>
    </row>
    <row r="2990" spans="2:3" x14ac:dyDescent="0.25">
      <c r="B2990" s="28" t="str">
        <f t="shared" si="97"/>
        <v/>
      </c>
      <c r="C2990" s="28">
        <f t="shared" si="98"/>
        <v>299</v>
      </c>
    </row>
    <row r="2991" spans="2:3" x14ac:dyDescent="0.25">
      <c r="B2991" s="28" t="str">
        <f t="shared" si="97"/>
        <v/>
      </c>
      <c r="C2991" s="28">
        <f t="shared" si="98"/>
        <v>299</v>
      </c>
    </row>
    <row r="2992" spans="2:3" x14ac:dyDescent="0.25">
      <c r="B2992" s="28" t="str">
        <f t="shared" si="97"/>
        <v/>
      </c>
      <c r="C2992" s="28">
        <f t="shared" si="98"/>
        <v>299</v>
      </c>
    </row>
    <row r="2993" spans="2:3" x14ac:dyDescent="0.25">
      <c r="B2993" s="28" t="str">
        <f t="shared" si="97"/>
        <v/>
      </c>
      <c r="C2993" s="28">
        <f t="shared" si="98"/>
        <v>299</v>
      </c>
    </row>
    <row r="2994" spans="2:3" x14ac:dyDescent="0.25">
      <c r="B2994" s="28" t="str">
        <f t="shared" si="97"/>
        <v/>
      </c>
      <c r="C2994" s="28">
        <f t="shared" si="98"/>
        <v>299</v>
      </c>
    </row>
    <row r="2995" spans="2:3" x14ac:dyDescent="0.25">
      <c r="B2995" s="28" t="str">
        <f t="shared" si="97"/>
        <v/>
      </c>
      <c r="C2995" s="28">
        <f t="shared" si="98"/>
        <v>299</v>
      </c>
    </row>
    <row r="2996" spans="2:3" x14ac:dyDescent="0.25">
      <c r="B2996" s="28" t="str">
        <f t="shared" si="97"/>
        <v/>
      </c>
      <c r="C2996" s="28">
        <f t="shared" si="98"/>
        <v>299</v>
      </c>
    </row>
    <row r="2997" spans="2:3" x14ac:dyDescent="0.25">
      <c r="B2997" s="28" t="str">
        <f t="shared" si="97"/>
        <v/>
      </c>
      <c r="C2997" s="28">
        <f t="shared" si="98"/>
        <v>300</v>
      </c>
    </row>
    <row r="2998" spans="2:3" x14ac:dyDescent="0.25">
      <c r="B2998" s="28" t="str">
        <f t="shared" si="97"/>
        <v/>
      </c>
      <c r="C2998" s="28">
        <f t="shared" si="98"/>
        <v>300</v>
      </c>
    </row>
    <row r="2999" spans="2:3" x14ac:dyDescent="0.25">
      <c r="B2999" s="28" t="str">
        <f t="shared" si="97"/>
        <v/>
      </c>
      <c r="C2999" s="28">
        <f t="shared" si="98"/>
        <v>300</v>
      </c>
    </row>
    <row r="3000" spans="2:3" x14ac:dyDescent="0.25">
      <c r="B3000" s="28" t="str">
        <f t="shared" si="97"/>
        <v/>
      </c>
      <c r="C3000" s="28">
        <f t="shared" si="98"/>
        <v>300</v>
      </c>
    </row>
    <row r="3001" spans="2:3" x14ac:dyDescent="0.25">
      <c r="B3001" s="28" t="str">
        <f t="shared" si="97"/>
        <v/>
      </c>
      <c r="C3001" s="28">
        <f t="shared" si="98"/>
        <v>300</v>
      </c>
    </row>
    <row r="3002" spans="2:3" x14ac:dyDescent="0.25">
      <c r="B3002" s="28" t="str">
        <f t="shared" si="97"/>
        <v/>
      </c>
      <c r="C3002" s="28">
        <f t="shared" si="98"/>
        <v>300</v>
      </c>
    </row>
    <row r="3003" spans="2:3" x14ac:dyDescent="0.25">
      <c r="B3003" s="28" t="str">
        <f t="shared" si="97"/>
        <v/>
      </c>
      <c r="C3003" s="28">
        <f t="shared" si="98"/>
        <v>300</v>
      </c>
    </row>
    <row r="3004" spans="2:3" x14ac:dyDescent="0.25">
      <c r="B3004" s="28" t="str">
        <f t="shared" si="97"/>
        <v/>
      </c>
      <c r="C3004" s="28">
        <f t="shared" si="98"/>
        <v>300</v>
      </c>
    </row>
    <row r="3005" spans="2:3" x14ac:dyDescent="0.25">
      <c r="B3005" s="28" t="str">
        <f t="shared" si="97"/>
        <v/>
      </c>
      <c r="C3005" s="28">
        <f t="shared" si="98"/>
        <v>300</v>
      </c>
    </row>
    <row r="3006" spans="2:3" x14ac:dyDescent="0.25">
      <c r="B3006" s="28" t="str">
        <f t="shared" si="97"/>
        <v/>
      </c>
      <c r="C3006" s="28">
        <f t="shared" si="98"/>
        <v>300</v>
      </c>
    </row>
    <row r="3007" spans="2:3" x14ac:dyDescent="0.25">
      <c r="B3007" s="28" t="str">
        <f t="shared" si="97"/>
        <v/>
      </c>
      <c r="C3007" s="28">
        <f t="shared" si="98"/>
        <v>301</v>
      </c>
    </row>
    <row r="3008" spans="2:3" x14ac:dyDescent="0.25">
      <c r="B3008" s="28" t="str">
        <f t="shared" si="97"/>
        <v/>
      </c>
      <c r="C3008" s="28">
        <f t="shared" si="98"/>
        <v>301</v>
      </c>
    </row>
    <row r="3009" spans="2:3" x14ac:dyDescent="0.25">
      <c r="B3009" s="28" t="str">
        <f t="shared" si="97"/>
        <v/>
      </c>
      <c r="C3009" s="28">
        <f t="shared" si="98"/>
        <v>301</v>
      </c>
    </row>
    <row r="3010" spans="2:3" x14ac:dyDescent="0.25">
      <c r="B3010" s="28" t="str">
        <f t="shared" si="97"/>
        <v/>
      </c>
      <c r="C3010" s="28">
        <f t="shared" si="98"/>
        <v>301</v>
      </c>
    </row>
    <row r="3011" spans="2:3" x14ac:dyDescent="0.25">
      <c r="B3011" s="28" t="str">
        <f t="shared" si="97"/>
        <v/>
      </c>
      <c r="C3011" s="28">
        <f t="shared" si="98"/>
        <v>301</v>
      </c>
    </row>
    <row r="3012" spans="2:3" x14ac:dyDescent="0.25">
      <c r="B3012" s="28" t="str">
        <f t="shared" si="97"/>
        <v/>
      </c>
      <c r="C3012" s="28">
        <f t="shared" si="98"/>
        <v>301</v>
      </c>
    </row>
    <row r="3013" spans="2:3" x14ac:dyDescent="0.25">
      <c r="B3013" s="28" t="str">
        <f t="shared" si="97"/>
        <v/>
      </c>
      <c r="C3013" s="28">
        <f t="shared" si="98"/>
        <v>301</v>
      </c>
    </row>
    <row r="3014" spans="2:3" x14ac:dyDescent="0.25">
      <c r="B3014" s="28" t="str">
        <f t="shared" si="97"/>
        <v/>
      </c>
      <c r="C3014" s="28">
        <f t="shared" si="98"/>
        <v>301</v>
      </c>
    </row>
    <row r="3015" spans="2:3" x14ac:dyDescent="0.25">
      <c r="B3015" s="28" t="str">
        <f t="shared" si="97"/>
        <v/>
      </c>
      <c r="C3015" s="28">
        <f t="shared" si="98"/>
        <v>301</v>
      </c>
    </row>
    <row r="3016" spans="2:3" x14ac:dyDescent="0.25">
      <c r="B3016" s="28" t="str">
        <f t="shared" ref="B3016:B3079" si="99">IF(C3016&lt; $D$4+1,MOD(((ROW(B3016)-ROW(B$7))),$C$5)+1,"")</f>
        <v/>
      </c>
      <c r="C3016" s="28">
        <f t="shared" si="98"/>
        <v>301</v>
      </c>
    </row>
    <row r="3017" spans="2:3" x14ac:dyDescent="0.25">
      <c r="B3017" s="28" t="str">
        <f t="shared" si="99"/>
        <v/>
      </c>
      <c r="C3017" s="28">
        <f t="shared" si="98"/>
        <v>302</v>
      </c>
    </row>
    <row r="3018" spans="2:3" x14ac:dyDescent="0.25">
      <c r="B3018" s="28" t="str">
        <f t="shared" si="99"/>
        <v/>
      </c>
      <c r="C3018" s="28">
        <f t="shared" si="98"/>
        <v>302</v>
      </c>
    </row>
    <row r="3019" spans="2:3" x14ac:dyDescent="0.25">
      <c r="B3019" s="28" t="str">
        <f t="shared" si="99"/>
        <v/>
      </c>
      <c r="C3019" s="28">
        <f t="shared" si="98"/>
        <v>302</v>
      </c>
    </row>
    <row r="3020" spans="2:3" x14ac:dyDescent="0.25">
      <c r="B3020" s="28" t="str">
        <f t="shared" si="99"/>
        <v/>
      </c>
      <c r="C3020" s="28">
        <f t="shared" si="98"/>
        <v>302</v>
      </c>
    </row>
    <row r="3021" spans="2:3" x14ac:dyDescent="0.25">
      <c r="B3021" s="28" t="str">
        <f t="shared" si="99"/>
        <v/>
      </c>
      <c r="C3021" s="28">
        <f t="shared" si="98"/>
        <v>302</v>
      </c>
    </row>
    <row r="3022" spans="2:3" x14ac:dyDescent="0.25">
      <c r="B3022" s="28" t="str">
        <f t="shared" si="99"/>
        <v/>
      </c>
      <c r="C3022" s="28">
        <f t="shared" si="98"/>
        <v>302</v>
      </c>
    </row>
    <row r="3023" spans="2:3" x14ac:dyDescent="0.25">
      <c r="B3023" s="28" t="str">
        <f t="shared" si="99"/>
        <v/>
      </c>
      <c r="C3023" s="28">
        <f t="shared" si="98"/>
        <v>302</v>
      </c>
    </row>
    <row r="3024" spans="2:3" x14ac:dyDescent="0.25">
      <c r="B3024" s="28" t="str">
        <f t="shared" si="99"/>
        <v/>
      </c>
      <c r="C3024" s="28">
        <f t="shared" si="98"/>
        <v>302</v>
      </c>
    </row>
    <row r="3025" spans="2:3" x14ac:dyDescent="0.25">
      <c r="B3025" s="28" t="str">
        <f t="shared" si="99"/>
        <v/>
      </c>
      <c r="C3025" s="28">
        <f t="shared" si="98"/>
        <v>302</v>
      </c>
    </row>
    <row r="3026" spans="2:3" x14ac:dyDescent="0.25">
      <c r="B3026" s="28" t="str">
        <f t="shared" si="99"/>
        <v/>
      </c>
      <c r="C3026" s="28">
        <f t="shared" si="98"/>
        <v>302</v>
      </c>
    </row>
    <row r="3027" spans="2:3" x14ac:dyDescent="0.25">
      <c r="B3027" s="28" t="str">
        <f t="shared" si="99"/>
        <v/>
      </c>
      <c r="C3027" s="28">
        <f t="shared" si="98"/>
        <v>303</v>
      </c>
    </row>
    <row r="3028" spans="2:3" x14ac:dyDescent="0.25">
      <c r="B3028" s="28" t="str">
        <f t="shared" si="99"/>
        <v/>
      </c>
      <c r="C3028" s="28">
        <f t="shared" si="98"/>
        <v>303</v>
      </c>
    </row>
    <row r="3029" spans="2:3" x14ac:dyDescent="0.25">
      <c r="B3029" s="28" t="str">
        <f t="shared" si="99"/>
        <v/>
      </c>
      <c r="C3029" s="28">
        <f t="shared" si="98"/>
        <v>303</v>
      </c>
    </row>
    <row r="3030" spans="2:3" x14ac:dyDescent="0.25">
      <c r="B3030" s="28" t="str">
        <f t="shared" si="99"/>
        <v/>
      </c>
      <c r="C3030" s="28">
        <f t="shared" si="98"/>
        <v>303</v>
      </c>
    </row>
    <row r="3031" spans="2:3" x14ac:dyDescent="0.25">
      <c r="B3031" s="28" t="str">
        <f t="shared" si="99"/>
        <v/>
      </c>
      <c r="C3031" s="28">
        <f t="shared" si="98"/>
        <v>303</v>
      </c>
    </row>
    <row r="3032" spans="2:3" x14ac:dyDescent="0.25">
      <c r="B3032" s="28" t="str">
        <f t="shared" si="99"/>
        <v/>
      </c>
      <c r="C3032" s="28">
        <f t="shared" si="98"/>
        <v>303</v>
      </c>
    </row>
    <row r="3033" spans="2:3" x14ac:dyDescent="0.25">
      <c r="B3033" s="28" t="str">
        <f t="shared" si="99"/>
        <v/>
      </c>
      <c r="C3033" s="28">
        <f t="shared" si="98"/>
        <v>303</v>
      </c>
    </row>
    <row r="3034" spans="2:3" x14ac:dyDescent="0.25">
      <c r="B3034" s="28" t="str">
        <f t="shared" si="99"/>
        <v/>
      </c>
      <c r="C3034" s="28">
        <f t="shared" si="98"/>
        <v>303</v>
      </c>
    </row>
    <row r="3035" spans="2:3" x14ac:dyDescent="0.25">
      <c r="B3035" s="28" t="str">
        <f t="shared" si="99"/>
        <v/>
      </c>
      <c r="C3035" s="28">
        <f t="shared" si="98"/>
        <v>303</v>
      </c>
    </row>
    <row r="3036" spans="2:3" x14ac:dyDescent="0.25">
      <c r="B3036" s="28" t="str">
        <f t="shared" si="99"/>
        <v/>
      </c>
      <c r="C3036" s="28">
        <f t="shared" si="98"/>
        <v>303</v>
      </c>
    </row>
    <row r="3037" spans="2:3" x14ac:dyDescent="0.25">
      <c r="B3037" s="28" t="str">
        <f t="shared" si="99"/>
        <v/>
      </c>
      <c r="C3037" s="28">
        <f t="shared" si="98"/>
        <v>304</v>
      </c>
    </row>
    <row r="3038" spans="2:3" x14ac:dyDescent="0.25">
      <c r="B3038" s="28" t="str">
        <f t="shared" si="99"/>
        <v/>
      </c>
      <c r="C3038" s="28">
        <f t="shared" si="98"/>
        <v>304</v>
      </c>
    </row>
    <row r="3039" spans="2:3" x14ac:dyDescent="0.25">
      <c r="B3039" s="28" t="str">
        <f t="shared" si="99"/>
        <v/>
      </c>
      <c r="C3039" s="28">
        <f t="shared" si="98"/>
        <v>304</v>
      </c>
    </row>
    <row r="3040" spans="2:3" x14ac:dyDescent="0.25">
      <c r="B3040" s="28" t="str">
        <f t="shared" si="99"/>
        <v/>
      </c>
      <c r="C3040" s="28">
        <f t="shared" si="98"/>
        <v>304</v>
      </c>
    </row>
    <row r="3041" spans="2:3" x14ac:dyDescent="0.25">
      <c r="B3041" s="28" t="str">
        <f t="shared" si="99"/>
        <v/>
      </c>
      <c r="C3041" s="28">
        <f t="shared" ref="C3041:C3104" si="100">ROUNDDOWN(((ROW(C3041)-ROW(C$7))/C$5)+1,0)</f>
        <v>304</v>
      </c>
    </row>
    <row r="3042" spans="2:3" x14ac:dyDescent="0.25">
      <c r="B3042" s="28" t="str">
        <f t="shared" si="99"/>
        <v/>
      </c>
      <c r="C3042" s="28">
        <f t="shared" si="100"/>
        <v>304</v>
      </c>
    </row>
    <row r="3043" spans="2:3" x14ac:dyDescent="0.25">
      <c r="B3043" s="28" t="str">
        <f t="shared" si="99"/>
        <v/>
      </c>
      <c r="C3043" s="28">
        <f t="shared" si="100"/>
        <v>304</v>
      </c>
    </row>
    <row r="3044" spans="2:3" x14ac:dyDescent="0.25">
      <c r="B3044" s="28" t="str">
        <f t="shared" si="99"/>
        <v/>
      </c>
      <c r="C3044" s="28">
        <f t="shared" si="100"/>
        <v>304</v>
      </c>
    </row>
    <row r="3045" spans="2:3" x14ac:dyDescent="0.25">
      <c r="B3045" s="28" t="str">
        <f t="shared" si="99"/>
        <v/>
      </c>
      <c r="C3045" s="28">
        <f t="shared" si="100"/>
        <v>304</v>
      </c>
    </row>
    <row r="3046" spans="2:3" x14ac:dyDescent="0.25">
      <c r="B3046" s="28" t="str">
        <f t="shared" si="99"/>
        <v/>
      </c>
      <c r="C3046" s="28">
        <f t="shared" si="100"/>
        <v>304</v>
      </c>
    </row>
    <row r="3047" spans="2:3" x14ac:dyDescent="0.25">
      <c r="B3047" s="28" t="str">
        <f t="shared" si="99"/>
        <v/>
      </c>
      <c r="C3047" s="28">
        <f t="shared" si="100"/>
        <v>305</v>
      </c>
    </row>
    <row r="3048" spans="2:3" x14ac:dyDescent="0.25">
      <c r="B3048" s="28" t="str">
        <f t="shared" si="99"/>
        <v/>
      </c>
      <c r="C3048" s="28">
        <f t="shared" si="100"/>
        <v>305</v>
      </c>
    </row>
    <row r="3049" spans="2:3" x14ac:dyDescent="0.25">
      <c r="B3049" s="28" t="str">
        <f t="shared" si="99"/>
        <v/>
      </c>
      <c r="C3049" s="28">
        <f t="shared" si="100"/>
        <v>305</v>
      </c>
    </row>
    <row r="3050" spans="2:3" x14ac:dyDescent="0.25">
      <c r="B3050" s="28" t="str">
        <f t="shared" si="99"/>
        <v/>
      </c>
      <c r="C3050" s="28">
        <f t="shared" si="100"/>
        <v>305</v>
      </c>
    </row>
    <row r="3051" spans="2:3" x14ac:dyDescent="0.25">
      <c r="B3051" s="28" t="str">
        <f t="shared" si="99"/>
        <v/>
      </c>
      <c r="C3051" s="28">
        <f t="shared" si="100"/>
        <v>305</v>
      </c>
    </row>
    <row r="3052" spans="2:3" x14ac:dyDescent="0.25">
      <c r="B3052" s="28" t="str">
        <f t="shared" si="99"/>
        <v/>
      </c>
      <c r="C3052" s="28">
        <f t="shared" si="100"/>
        <v>305</v>
      </c>
    </row>
    <row r="3053" spans="2:3" x14ac:dyDescent="0.25">
      <c r="B3053" s="28" t="str">
        <f t="shared" si="99"/>
        <v/>
      </c>
      <c r="C3053" s="28">
        <f t="shared" si="100"/>
        <v>305</v>
      </c>
    </row>
    <row r="3054" spans="2:3" x14ac:dyDescent="0.25">
      <c r="B3054" s="28" t="str">
        <f t="shared" si="99"/>
        <v/>
      </c>
      <c r="C3054" s="28">
        <f t="shared" si="100"/>
        <v>305</v>
      </c>
    </row>
    <row r="3055" spans="2:3" x14ac:dyDescent="0.25">
      <c r="B3055" s="28" t="str">
        <f t="shared" si="99"/>
        <v/>
      </c>
      <c r="C3055" s="28">
        <f t="shared" si="100"/>
        <v>305</v>
      </c>
    </row>
    <row r="3056" spans="2:3" x14ac:dyDescent="0.25">
      <c r="B3056" s="28" t="str">
        <f t="shared" si="99"/>
        <v/>
      </c>
      <c r="C3056" s="28">
        <f t="shared" si="100"/>
        <v>305</v>
      </c>
    </row>
    <row r="3057" spans="2:3" x14ac:dyDescent="0.25">
      <c r="B3057" s="28" t="str">
        <f t="shared" si="99"/>
        <v/>
      </c>
      <c r="C3057" s="28">
        <f t="shared" si="100"/>
        <v>306</v>
      </c>
    </row>
    <row r="3058" spans="2:3" x14ac:dyDescent="0.25">
      <c r="B3058" s="28" t="str">
        <f t="shared" si="99"/>
        <v/>
      </c>
      <c r="C3058" s="28">
        <f t="shared" si="100"/>
        <v>306</v>
      </c>
    </row>
    <row r="3059" spans="2:3" x14ac:dyDescent="0.25">
      <c r="B3059" s="28" t="str">
        <f t="shared" si="99"/>
        <v/>
      </c>
      <c r="C3059" s="28">
        <f t="shared" si="100"/>
        <v>306</v>
      </c>
    </row>
    <row r="3060" spans="2:3" x14ac:dyDescent="0.25">
      <c r="B3060" s="28" t="str">
        <f t="shared" si="99"/>
        <v/>
      </c>
      <c r="C3060" s="28">
        <f t="shared" si="100"/>
        <v>306</v>
      </c>
    </row>
    <row r="3061" spans="2:3" x14ac:dyDescent="0.25">
      <c r="B3061" s="28" t="str">
        <f t="shared" si="99"/>
        <v/>
      </c>
      <c r="C3061" s="28">
        <f t="shared" si="100"/>
        <v>306</v>
      </c>
    </row>
    <row r="3062" spans="2:3" x14ac:dyDescent="0.25">
      <c r="B3062" s="28" t="str">
        <f t="shared" si="99"/>
        <v/>
      </c>
      <c r="C3062" s="28">
        <f t="shared" si="100"/>
        <v>306</v>
      </c>
    </row>
    <row r="3063" spans="2:3" x14ac:dyDescent="0.25">
      <c r="B3063" s="28" t="str">
        <f t="shared" si="99"/>
        <v/>
      </c>
      <c r="C3063" s="28">
        <f t="shared" si="100"/>
        <v>306</v>
      </c>
    </row>
    <row r="3064" spans="2:3" x14ac:dyDescent="0.25">
      <c r="B3064" s="28" t="str">
        <f t="shared" si="99"/>
        <v/>
      </c>
      <c r="C3064" s="28">
        <f t="shared" si="100"/>
        <v>306</v>
      </c>
    </row>
    <row r="3065" spans="2:3" x14ac:dyDescent="0.25">
      <c r="B3065" s="28" t="str">
        <f t="shared" si="99"/>
        <v/>
      </c>
      <c r="C3065" s="28">
        <f t="shared" si="100"/>
        <v>306</v>
      </c>
    </row>
    <row r="3066" spans="2:3" x14ac:dyDescent="0.25">
      <c r="B3066" s="28" t="str">
        <f t="shared" si="99"/>
        <v/>
      </c>
      <c r="C3066" s="28">
        <f t="shared" si="100"/>
        <v>306</v>
      </c>
    </row>
    <row r="3067" spans="2:3" x14ac:dyDescent="0.25">
      <c r="B3067" s="28" t="str">
        <f t="shared" si="99"/>
        <v/>
      </c>
      <c r="C3067" s="28">
        <f t="shared" si="100"/>
        <v>307</v>
      </c>
    </row>
    <row r="3068" spans="2:3" x14ac:dyDescent="0.25">
      <c r="B3068" s="28" t="str">
        <f t="shared" si="99"/>
        <v/>
      </c>
      <c r="C3068" s="28">
        <f t="shared" si="100"/>
        <v>307</v>
      </c>
    </row>
    <row r="3069" spans="2:3" x14ac:dyDescent="0.25">
      <c r="B3069" s="28" t="str">
        <f t="shared" si="99"/>
        <v/>
      </c>
      <c r="C3069" s="28">
        <f t="shared" si="100"/>
        <v>307</v>
      </c>
    </row>
    <row r="3070" spans="2:3" x14ac:dyDescent="0.25">
      <c r="B3070" s="28" t="str">
        <f t="shared" si="99"/>
        <v/>
      </c>
      <c r="C3070" s="28">
        <f t="shared" si="100"/>
        <v>307</v>
      </c>
    </row>
    <row r="3071" spans="2:3" x14ac:dyDescent="0.25">
      <c r="B3071" s="28" t="str">
        <f t="shared" si="99"/>
        <v/>
      </c>
      <c r="C3071" s="28">
        <f t="shared" si="100"/>
        <v>307</v>
      </c>
    </row>
    <row r="3072" spans="2:3" x14ac:dyDescent="0.25">
      <c r="B3072" s="28" t="str">
        <f t="shared" si="99"/>
        <v/>
      </c>
      <c r="C3072" s="28">
        <f t="shared" si="100"/>
        <v>307</v>
      </c>
    </row>
    <row r="3073" spans="2:3" x14ac:dyDescent="0.25">
      <c r="B3073" s="28" t="str">
        <f t="shared" si="99"/>
        <v/>
      </c>
      <c r="C3073" s="28">
        <f t="shared" si="100"/>
        <v>307</v>
      </c>
    </row>
    <row r="3074" spans="2:3" x14ac:dyDescent="0.25">
      <c r="B3074" s="28" t="str">
        <f t="shared" si="99"/>
        <v/>
      </c>
      <c r="C3074" s="28">
        <f t="shared" si="100"/>
        <v>307</v>
      </c>
    </row>
    <row r="3075" spans="2:3" x14ac:dyDescent="0.25">
      <c r="B3075" s="28" t="str">
        <f t="shared" si="99"/>
        <v/>
      </c>
      <c r="C3075" s="28">
        <f t="shared" si="100"/>
        <v>307</v>
      </c>
    </row>
    <row r="3076" spans="2:3" x14ac:dyDescent="0.25">
      <c r="B3076" s="28" t="str">
        <f t="shared" si="99"/>
        <v/>
      </c>
      <c r="C3076" s="28">
        <f t="shared" si="100"/>
        <v>307</v>
      </c>
    </row>
    <row r="3077" spans="2:3" x14ac:dyDescent="0.25">
      <c r="B3077" s="28" t="str">
        <f t="shared" si="99"/>
        <v/>
      </c>
      <c r="C3077" s="28">
        <f t="shared" si="100"/>
        <v>308</v>
      </c>
    </row>
    <row r="3078" spans="2:3" x14ac:dyDescent="0.25">
      <c r="B3078" s="28" t="str">
        <f t="shared" si="99"/>
        <v/>
      </c>
      <c r="C3078" s="28">
        <f t="shared" si="100"/>
        <v>308</v>
      </c>
    </row>
    <row r="3079" spans="2:3" x14ac:dyDescent="0.25">
      <c r="B3079" s="28" t="str">
        <f t="shared" si="99"/>
        <v/>
      </c>
      <c r="C3079" s="28">
        <f t="shared" si="100"/>
        <v>308</v>
      </c>
    </row>
    <row r="3080" spans="2:3" x14ac:dyDescent="0.25">
      <c r="B3080" s="28" t="str">
        <f t="shared" ref="B3080:B3143" si="101">IF(C3080&lt; $D$4+1,MOD(((ROW(B3080)-ROW(B$7))),$C$5)+1,"")</f>
        <v/>
      </c>
      <c r="C3080" s="28">
        <f t="shared" si="100"/>
        <v>308</v>
      </c>
    </row>
    <row r="3081" spans="2:3" x14ac:dyDescent="0.25">
      <c r="B3081" s="28" t="str">
        <f t="shared" si="101"/>
        <v/>
      </c>
      <c r="C3081" s="28">
        <f t="shared" si="100"/>
        <v>308</v>
      </c>
    </row>
    <row r="3082" spans="2:3" x14ac:dyDescent="0.25">
      <c r="B3082" s="28" t="str">
        <f t="shared" si="101"/>
        <v/>
      </c>
      <c r="C3082" s="28">
        <f t="shared" si="100"/>
        <v>308</v>
      </c>
    </row>
    <row r="3083" spans="2:3" x14ac:dyDescent="0.25">
      <c r="B3083" s="28" t="str">
        <f t="shared" si="101"/>
        <v/>
      </c>
      <c r="C3083" s="28">
        <f t="shared" si="100"/>
        <v>308</v>
      </c>
    </row>
    <row r="3084" spans="2:3" x14ac:dyDescent="0.25">
      <c r="B3084" s="28" t="str">
        <f t="shared" si="101"/>
        <v/>
      </c>
      <c r="C3084" s="28">
        <f t="shared" si="100"/>
        <v>308</v>
      </c>
    </row>
    <row r="3085" spans="2:3" x14ac:dyDescent="0.25">
      <c r="B3085" s="28" t="str">
        <f t="shared" si="101"/>
        <v/>
      </c>
      <c r="C3085" s="28">
        <f t="shared" si="100"/>
        <v>308</v>
      </c>
    </row>
    <row r="3086" spans="2:3" x14ac:dyDescent="0.25">
      <c r="B3086" s="28" t="str">
        <f t="shared" si="101"/>
        <v/>
      </c>
      <c r="C3086" s="28">
        <f t="shared" si="100"/>
        <v>308</v>
      </c>
    </row>
    <row r="3087" spans="2:3" x14ac:dyDescent="0.25">
      <c r="B3087" s="28" t="str">
        <f t="shared" si="101"/>
        <v/>
      </c>
      <c r="C3087" s="28">
        <f t="shared" si="100"/>
        <v>309</v>
      </c>
    </row>
    <row r="3088" spans="2:3" x14ac:dyDescent="0.25">
      <c r="B3088" s="28" t="str">
        <f t="shared" si="101"/>
        <v/>
      </c>
      <c r="C3088" s="28">
        <f t="shared" si="100"/>
        <v>309</v>
      </c>
    </row>
    <row r="3089" spans="2:3" x14ac:dyDescent="0.25">
      <c r="B3089" s="28" t="str">
        <f t="shared" si="101"/>
        <v/>
      </c>
      <c r="C3089" s="28">
        <f t="shared" si="100"/>
        <v>309</v>
      </c>
    </row>
    <row r="3090" spans="2:3" x14ac:dyDescent="0.25">
      <c r="B3090" s="28" t="str">
        <f t="shared" si="101"/>
        <v/>
      </c>
      <c r="C3090" s="28">
        <f t="shared" si="100"/>
        <v>309</v>
      </c>
    </row>
    <row r="3091" spans="2:3" x14ac:dyDescent="0.25">
      <c r="B3091" s="28" t="str">
        <f t="shared" si="101"/>
        <v/>
      </c>
      <c r="C3091" s="28">
        <f t="shared" si="100"/>
        <v>309</v>
      </c>
    </row>
    <row r="3092" spans="2:3" x14ac:dyDescent="0.25">
      <c r="B3092" s="28" t="str">
        <f t="shared" si="101"/>
        <v/>
      </c>
      <c r="C3092" s="28">
        <f t="shared" si="100"/>
        <v>309</v>
      </c>
    </row>
    <row r="3093" spans="2:3" x14ac:dyDescent="0.25">
      <c r="B3093" s="28" t="str">
        <f t="shared" si="101"/>
        <v/>
      </c>
      <c r="C3093" s="28">
        <f t="shared" si="100"/>
        <v>309</v>
      </c>
    </row>
    <row r="3094" spans="2:3" x14ac:dyDescent="0.25">
      <c r="B3094" s="28" t="str">
        <f t="shared" si="101"/>
        <v/>
      </c>
      <c r="C3094" s="28">
        <f t="shared" si="100"/>
        <v>309</v>
      </c>
    </row>
    <row r="3095" spans="2:3" x14ac:dyDescent="0.25">
      <c r="B3095" s="28" t="str">
        <f t="shared" si="101"/>
        <v/>
      </c>
      <c r="C3095" s="28">
        <f t="shared" si="100"/>
        <v>309</v>
      </c>
    </row>
    <row r="3096" spans="2:3" x14ac:dyDescent="0.25">
      <c r="B3096" s="28" t="str">
        <f t="shared" si="101"/>
        <v/>
      </c>
      <c r="C3096" s="28">
        <f t="shared" si="100"/>
        <v>309</v>
      </c>
    </row>
    <row r="3097" spans="2:3" x14ac:dyDescent="0.25">
      <c r="B3097" s="28" t="str">
        <f t="shared" si="101"/>
        <v/>
      </c>
      <c r="C3097" s="28">
        <f t="shared" si="100"/>
        <v>310</v>
      </c>
    </row>
    <row r="3098" spans="2:3" x14ac:dyDescent="0.25">
      <c r="B3098" s="28" t="str">
        <f t="shared" si="101"/>
        <v/>
      </c>
      <c r="C3098" s="28">
        <f t="shared" si="100"/>
        <v>310</v>
      </c>
    </row>
    <row r="3099" spans="2:3" x14ac:dyDescent="0.25">
      <c r="B3099" s="28" t="str">
        <f t="shared" si="101"/>
        <v/>
      </c>
      <c r="C3099" s="28">
        <f t="shared" si="100"/>
        <v>310</v>
      </c>
    </row>
    <row r="3100" spans="2:3" x14ac:dyDescent="0.25">
      <c r="B3100" s="28" t="str">
        <f t="shared" si="101"/>
        <v/>
      </c>
      <c r="C3100" s="28">
        <f t="shared" si="100"/>
        <v>310</v>
      </c>
    </row>
    <row r="3101" spans="2:3" x14ac:dyDescent="0.25">
      <c r="B3101" s="28" t="str">
        <f t="shared" si="101"/>
        <v/>
      </c>
      <c r="C3101" s="28">
        <f t="shared" si="100"/>
        <v>310</v>
      </c>
    </row>
    <row r="3102" spans="2:3" x14ac:dyDescent="0.25">
      <c r="B3102" s="28" t="str">
        <f t="shared" si="101"/>
        <v/>
      </c>
      <c r="C3102" s="28">
        <f t="shared" si="100"/>
        <v>310</v>
      </c>
    </row>
    <row r="3103" spans="2:3" x14ac:dyDescent="0.25">
      <c r="B3103" s="28" t="str">
        <f t="shared" si="101"/>
        <v/>
      </c>
      <c r="C3103" s="28">
        <f t="shared" si="100"/>
        <v>310</v>
      </c>
    </row>
    <row r="3104" spans="2:3" x14ac:dyDescent="0.25">
      <c r="B3104" s="28" t="str">
        <f t="shared" si="101"/>
        <v/>
      </c>
      <c r="C3104" s="28">
        <f t="shared" si="100"/>
        <v>310</v>
      </c>
    </row>
    <row r="3105" spans="2:3" x14ac:dyDescent="0.25">
      <c r="B3105" s="28" t="str">
        <f t="shared" si="101"/>
        <v/>
      </c>
      <c r="C3105" s="28">
        <f t="shared" ref="C3105:C3168" si="102">ROUNDDOWN(((ROW(C3105)-ROW(C$7))/C$5)+1,0)</f>
        <v>310</v>
      </c>
    </row>
    <row r="3106" spans="2:3" x14ac:dyDescent="0.25">
      <c r="B3106" s="28" t="str">
        <f t="shared" si="101"/>
        <v/>
      </c>
      <c r="C3106" s="28">
        <f t="shared" si="102"/>
        <v>310</v>
      </c>
    </row>
    <row r="3107" spans="2:3" x14ac:dyDescent="0.25">
      <c r="B3107" s="28" t="str">
        <f t="shared" si="101"/>
        <v/>
      </c>
      <c r="C3107" s="28">
        <f t="shared" si="102"/>
        <v>311</v>
      </c>
    </row>
    <row r="3108" spans="2:3" x14ac:dyDescent="0.25">
      <c r="B3108" s="28" t="str">
        <f t="shared" si="101"/>
        <v/>
      </c>
      <c r="C3108" s="28">
        <f t="shared" si="102"/>
        <v>311</v>
      </c>
    </row>
    <row r="3109" spans="2:3" x14ac:dyDescent="0.25">
      <c r="B3109" s="28" t="str">
        <f t="shared" si="101"/>
        <v/>
      </c>
      <c r="C3109" s="28">
        <f t="shared" si="102"/>
        <v>311</v>
      </c>
    </row>
    <row r="3110" spans="2:3" x14ac:dyDescent="0.25">
      <c r="B3110" s="28" t="str">
        <f t="shared" si="101"/>
        <v/>
      </c>
      <c r="C3110" s="28">
        <f t="shared" si="102"/>
        <v>311</v>
      </c>
    </row>
    <row r="3111" spans="2:3" x14ac:dyDescent="0.25">
      <c r="B3111" s="28" t="str">
        <f t="shared" si="101"/>
        <v/>
      </c>
      <c r="C3111" s="28">
        <f t="shared" si="102"/>
        <v>311</v>
      </c>
    </row>
    <row r="3112" spans="2:3" x14ac:dyDescent="0.25">
      <c r="B3112" s="28" t="str">
        <f t="shared" si="101"/>
        <v/>
      </c>
      <c r="C3112" s="28">
        <f t="shared" si="102"/>
        <v>311</v>
      </c>
    </row>
    <row r="3113" spans="2:3" x14ac:dyDescent="0.25">
      <c r="B3113" s="28" t="str">
        <f t="shared" si="101"/>
        <v/>
      </c>
      <c r="C3113" s="28">
        <f t="shared" si="102"/>
        <v>311</v>
      </c>
    </row>
    <row r="3114" spans="2:3" x14ac:dyDescent="0.25">
      <c r="B3114" s="28" t="str">
        <f t="shared" si="101"/>
        <v/>
      </c>
      <c r="C3114" s="28">
        <f t="shared" si="102"/>
        <v>311</v>
      </c>
    </row>
    <row r="3115" spans="2:3" x14ac:dyDescent="0.25">
      <c r="B3115" s="28" t="str">
        <f t="shared" si="101"/>
        <v/>
      </c>
      <c r="C3115" s="28">
        <f t="shared" si="102"/>
        <v>311</v>
      </c>
    </row>
    <row r="3116" spans="2:3" x14ac:dyDescent="0.25">
      <c r="B3116" s="28" t="str">
        <f t="shared" si="101"/>
        <v/>
      </c>
      <c r="C3116" s="28">
        <f t="shared" si="102"/>
        <v>311</v>
      </c>
    </row>
    <row r="3117" spans="2:3" x14ac:dyDescent="0.25">
      <c r="B3117" s="28" t="str">
        <f t="shared" si="101"/>
        <v/>
      </c>
      <c r="C3117" s="28">
        <f t="shared" si="102"/>
        <v>312</v>
      </c>
    </row>
    <row r="3118" spans="2:3" x14ac:dyDescent="0.25">
      <c r="B3118" s="28" t="str">
        <f t="shared" si="101"/>
        <v/>
      </c>
      <c r="C3118" s="28">
        <f t="shared" si="102"/>
        <v>312</v>
      </c>
    </row>
    <row r="3119" spans="2:3" x14ac:dyDescent="0.25">
      <c r="B3119" s="28" t="str">
        <f t="shared" si="101"/>
        <v/>
      </c>
      <c r="C3119" s="28">
        <f t="shared" si="102"/>
        <v>312</v>
      </c>
    </row>
    <row r="3120" spans="2:3" x14ac:dyDescent="0.25">
      <c r="B3120" s="28" t="str">
        <f t="shared" si="101"/>
        <v/>
      </c>
      <c r="C3120" s="28">
        <f t="shared" si="102"/>
        <v>312</v>
      </c>
    </row>
    <row r="3121" spans="2:3" x14ac:dyDescent="0.25">
      <c r="B3121" s="28" t="str">
        <f t="shared" si="101"/>
        <v/>
      </c>
      <c r="C3121" s="28">
        <f t="shared" si="102"/>
        <v>312</v>
      </c>
    </row>
    <row r="3122" spans="2:3" x14ac:dyDescent="0.25">
      <c r="B3122" s="28" t="str">
        <f t="shared" si="101"/>
        <v/>
      </c>
      <c r="C3122" s="28">
        <f t="shared" si="102"/>
        <v>312</v>
      </c>
    </row>
    <row r="3123" spans="2:3" x14ac:dyDescent="0.25">
      <c r="B3123" s="28" t="str">
        <f t="shared" si="101"/>
        <v/>
      </c>
      <c r="C3123" s="28">
        <f t="shared" si="102"/>
        <v>312</v>
      </c>
    </row>
    <row r="3124" spans="2:3" x14ac:dyDescent="0.25">
      <c r="B3124" s="28" t="str">
        <f t="shared" si="101"/>
        <v/>
      </c>
      <c r="C3124" s="28">
        <f t="shared" si="102"/>
        <v>312</v>
      </c>
    </row>
    <row r="3125" spans="2:3" x14ac:dyDescent="0.25">
      <c r="B3125" s="28" t="str">
        <f t="shared" si="101"/>
        <v/>
      </c>
      <c r="C3125" s="28">
        <f t="shared" si="102"/>
        <v>312</v>
      </c>
    </row>
    <row r="3126" spans="2:3" x14ac:dyDescent="0.25">
      <c r="B3126" s="28" t="str">
        <f t="shared" si="101"/>
        <v/>
      </c>
      <c r="C3126" s="28">
        <f t="shared" si="102"/>
        <v>312</v>
      </c>
    </row>
    <row r="3127" spans="2:3" x14ac:dyDescent="0.25">
      <c r="B3127" s="28" t="str">
        <f t="shared" si="101"/>
        <v/>
      </c>
      <c r="C3127" s="28">
        <f t="shared" si="102"/>
        <v>313</v>
      </c>
    </row>
    <row r="3128" spans="2:3" x14ac:dyDescent="0.25">
      <c r="B3128" s="28" t="str">
        <f t="shared" si="101"/>
        <v/>
      </c>
      <c r="C3128" s="28">
        <f t="shared" si="102"/>
        <v>313</v>
      </c>
    </row>
    <row r="3129" spans="2:3" x14ac:dyDescent="0.25">
      <c r="B3129" s="28" t="str">
        <f t="shared" si="101"/>
        <v/>
      </c>
      <c r="C3129" s="28">
        <f t="shared" si="102"/>
        <v>313</v>
      </c>
    </row>
    <row r="3130" spans="2:3" x14ac:dyDescent="0.25">
      <c r="B3130" s="28" t="str">
        <f t="shared" si="101"/>
        <v/>
      </c>
      <c r="C3130" s="28">
        <f t="shared" si="102"/>
        <v>313</v>
      </c>
    </row>
    <row r="3131" spans="2:3" x14ac:dyDescent="0.25">
      <c r="B3131" s="28" t="str">
        <f t="shared" si="101"/>
        <v/>
      </c>
      <c r="C3131" s="28">
        <f t="shared" si="102"/>
        <v>313</v>
      </c>
    </row>
    <row r="3132" spans="2:3" x14ac:dyDescent="0.25">
      <c r="B3132" s="28" t="str">
        <f t="shared" si="101"/>
        <v/>
      </c>
      <c r="C3132" s="28">
        <f t="shared" si="102"/>
        <v>313</v>
      </c>
    </row>
    <row r="3133" spans="2:3" x14ac:dyDescent="0.25">
      <c r="B3133" s="28" t="str">
        <f t="shared" si="101"/>
        <v/>
      </c>
      <c r="C3133" s="28">
        <f t="shared" si="102"/>
        <v>313</v>
      </c>
    </row>
    <row r="3134" spans="2:3" x14ac:dyDescent="0.25">
      <c r="B3134" s="28" t="str">
        <f t="shared" si="101"/>
        <v/>
      </c>
      <c r="C3134" s="28">
        <f t="shared" si="102"/>
        <v>313</v>
      </c>
    </row>
    <row r="3135" spans="2:3" x14ac:dyDescent="0.25">
      <c r="B3135" s="28" t="str">
        <f t="shared" si="101"/>
        <v/>
      </c>
      <c r="C3135" s="28">
        <f t="shared" si="102"/>
        <v>313</v>
      </c>
    </row>
    <row r="3136" spans="2:3" x14ac:dyDescent="0.25">
      <c r="B3136" s="28" t="str">
        <f t="shared" si="101"/>
        <v/>
      </c>
      <c r="C3136" s="28">
        <f t="shared" si="102"/>
        <v>313</v>
      </c>
    </row>
    <row r="3137" spans="2:3" x14ac:dyDescent="0.25">
      <c r="B3137" s="28" t="str">
        <f t="shared" si="101"/>
        <v/>
      </c>
      <c r="C3137" s="28">
        <f t="shared" si="102"/>
        <v>314</v>
      </c>
    </row>
    <row r="3138" spans="2:3" x14ac:dyDescent="0.25">
      <c r="B3138" s="28" t="str">
        <f t="shared" si="101"/>
        <v/>
      </c>
      <c r="C3138" s="28">
        <f t="shared" si="102"/>
        <v>314</v>
      </c>
    </row>
    <row r="3139" spans="2:3" x14ac:dyDescent="0.25">
      <c r="B3139" s="28" t="str">
        <f t="shared" si="101"/>
        <v/>
      </c>
      <c r="C3139" s="28">
        <f t="shared" si="102"/>
        <v>314</v>
      </c>
    </row>
    <row r="3140" spans="2:3" x14ac:dyDescent="0.25">
      <c r="B3140" s="28" t="str">
        <f t="shared" si="101"/>
        <v/>
      </c>
      <c r="C3140" s="28">
        <f t="shared" si="102"/>
        <v>314</v>
      </c>
    </row>
    <row r="3141" spans="2:3" x14ac:dyDescent="0.25">
      <c r="B3141" s="28" t="str">
        <f t="shared" si="101"/>
        <v/>
      </c>
      <c r="C3141" s="28">
        <f t="shared" si="102"/>
        <v>314</v>
      </c>
    </row>
    <row r="3142" spans="2:3" x14ac:dyDescent="0.25">
      <c r="B3142" s="28" t="str">
        <f t="shared" si="101"/>
        <v/>
      </c>
      <c r="C3142" s="28">
        <f t="shared" si="102"/>
        <v>314</v>
      </c>
    </row>
    <row r="3143" spans="2:3" x14ac:dyDescent="0.25">
      <c r="B3143" s="28" t="str">
        <f t="shared" si="101"/>
        <v/>
      </c>
      <c r="C3143" s="28">
        <f t="shared" si="102"/>
        <v>314</v>
      </c>
    </row>
    <row r="3144" spans="2:3" x14ac:dyDescent="0.25">
      <c r="B3144" s="28" t="str">
        <f t="shared" ref="B3144:B3207" si="103">IF(C3144&lt; $D$4+1,MOD(((ROW(B3144)-ROW(B$7))),$C$5)+1,"")</f>
        <v/>
      </c>
      <c r="C3144" s="28">
        <f t="shared" si="102"/>
        <v>314</v>
      </c>
    </row>
    <row r="3145" spans="2:3" x14ac:dyDescent="0.25">
      <c r="B3145" s="28" t="str">
        <f t="shared" si="103"/>
        <v/>
      </c>
      <c r="C3145" s="28">
        <f t="shared" si="102"/>
        <v>314</v>
      </c>
    </row>
    <row r="3146" spans="2:3" x14ac:dyDescent="0.25">
      <c r="B3146" s="28" t="str">
        <f t="shared" si="103"/>
        <v/>
      </c>
      <c r="C3146" s="28">
        <f t="shared" si="102"/>
        <v>314</v>
      </c>
    </row>
    <row r="3147" spans="2:3" x14ac:dyDescent="0.25">
      <c r="B3147" s="28" t="str">
        <f t="shared" si="103"/>
        <v/>
      </c>
      <c r="C3147" s="28">
        <f t="shared" si="102"/>
        <v>315</v>
      </c>
    </row>
    <row r="3148" spans="2:3" x14ac:dyDescent="0.25">
      <c r="B3148" s="28" t="str">
        <f t="shared" si="103"/>
        <v/>
      </c>
      <c r="C3148" s="28">
        <f t="shared" si="102"/>
        <v>315</v>
      </c>
    </row>
    <row r="3149" spans="2:3" x14ac:dyDescent="0.25">
      <c r="B3149" s="28" t="str">
        <f t="shared" si="103"/>
        <v/>
      </c>
      <c r="C3149" s="28">
        <f t="shared" si="102"/>
        <v>315</v>
      </c>
    </row>
    <row r="3150" spans="2:3" x14ac:dyDescent="0.25">
      <c r="B3150" s="28" t="str">
        <f t="shared" si="103"/>
        <v/>
      </c>
      <c r="C3150" s="28">
        <f t="shared" si="102"/>
        <v>315</v>
      </c>
    </row>
    <row r="3151" spans="2:3" x14ac:dyDescent="0.25">
      <c r="B3151" s="28" t="str">
        <f t="shared" si="103"/>
        <v/>
      </c>
      <c r="C3151" s="28">
        <f t="shared" si="102"/>
        <v>315</v>
      </c>
    </row>
    <row r="3152" spans="2:3" x14ac:dyDescent="0.25">
      <c r="B3152" s="28" t="str">
        <f t="shared" si="103"/>
        <v/>
      </c>
      <c r="C3152" s="28">
        <f t="shared" si="102"/>
        <v>315</v>
      </c>
    </row>
    <row r="3153" spans="2:3" x14ac:dyDescent="0.25">
      <c r="B3153" s="28" t="str">
        <f t="shared" si="103"/>
        <v/>
      </c>
      <c r="C3153" s="28">
        <f t="shared" si="102"/>
        <v>315</v>
      </c>
    </row>
    <row r="3154" spans="2:3" x14ac:dyDescent="0.25">
      <c r="B3154" s="28" t="str">
        <f t="shared" si="103"/>
        <v/>
      </c>
      <c r="C3154" s="28">
        <f t="shared" si="102"/>
        <v>315</v>
      </c>
    </row>
    <row r="3155" spans="2:3" x14ac:dyDescent="0.25">
      <c r="B3155" s="28" t="str">
        <f t="shared" si="103"/>
        <v/>
      </c>
      <c r="C3155" s="28">
        <f t="shared" si="102"/>
        <v>315</v>
      </c>
    </row>
    <row r="3156" spans="2:3" x14ac:dyDescent="0.25">
      <c r="B3156" s="28" t="str">
        <f t="shared" si="103"/>
        <v/>
      </c>
      <c r="C3156" s="28">
        <f t="shared" si="102"/>
        <v>315</v>
      </c>
    </row>
    <row r="3157" spans="2:3" x14ac:dyDescent="0.25">
      <c r="B3157" s="28" t="str">
        <f t="shared" si="103"/>
        <v/>
      </c>
      <c r="C3157" s="28">
        <f t="shared" si="102"/>
        <v>316</v>
      </c>
    </row>
    <row r="3158" spans="2:3" x14ac:dyDescent="0.25">
      <c r="B3158" s="28" t="str">
        <f t="shared" si="103"/>
        <v/>
      </c>
      <c r="C3158" s="28">
        <f t="shared" si="102"/>
        <v>316</v>
      </c>
    </row>
    <row r="3159" spans="2:3" x14ac:dyDescent="0.25">
      <c r="B3159" s="28" t="str">
        <f t="shared" si="103"/>
        <v/>
      </c>
      <c r="C3159" s="28">
        <f t="shared" si="102"/>
        <v>316</v>
      </c>
    </row>
    <row r="3160" spans="2:3" x14ac:dyDescent="0.25">
      <c r="B3160" s="28" t="str">
        <f t="shared" si="103"/>
        <v/>
      </c>
      <c r="C3160" s="28">
        <f t="shared" si="102"/>
        <v>316</v>
      </c>
    </row>
    <row r="3161" spans="2:3" x14ac:dyDescent="0.25">
      <c r="B3161" s="28" t="str">
        <f t="shared" si="103"/>
        <v/>
      </c>
      <c r="C3161" s="28">
        <f t="shared" si="102"/>
        <v>316</v>
      </c>
    </row>
    <row r="3162" spans="2:3" x14ac:dyDescent="0.25">
      <c r="B3162" s="28" t="str">
        <f t="shared" si="103"/>
        <v/>
      </c>
      <c r="C3162" s="28">
        <f t="shared" si="102"/>
        <v>316</v>
      </c>
    </row>
    <row r="3163" spans="2:3" x14ac:dyDescent="0.25">
      <c r="B3163" s="28" t="str">
        <f t="shared" si="103"/>
        <v/>
      </c>
      <c r="C3163" s="28">
        <f t="shared" si="102"/>
        <v>316</v>
      </c>
    </row>
    <row r="3164" spans="2:3" x14ac:dyDescent="0.25">
      <c r="B3164" s="28" t="str">
        <f t="shared" si="103"/>
        <v/>
      </c>
      <c r="C3164" s="28">
        <f t="shared" si="102"/>
        <v>316</v>
      </c>
    </row>
    <row r="3165" spans="2:3" x14ac:dyDescent="0.25">
      <c r="B3165" s="28" t="str">
        <f t="shared" si="103"/>
        <v/>
      </c>
      <c r="C3165" s="28">
        <f t="shared" si="102"/>
        <v>316</v>
      </c>
    </row>
    <row r="3166" spans="2:3" x14ac:dyDescent="0.25">
      <c r="B3166" s="28" t="str">
        <f t="shared" si="103"/>
        <v/>
      </c>
      <c r="C3166" s="28">
        <f t="shared" si="102"/>
        <v>316</v>
      </c>
    </row>
    <row r="3167" spans="2:3" x14ac:dyDescent="0.25">
      <c r="B3167" s="28" t="str">
        <f t="shared" si="103"/>
        <v/>
      </c>
      <c r="C3167" s="28">
        <f t="shared" si="102"/>
        <v>317</v>
      </c>
    </row>
    <row r="3168" spans="2:3" x14ac:dyDescent="0.25">
      <c r="B3168" s="28" t="str">
        <f t="shared" si="103"/>
        <v/>
      </c>
      <c r="C3168" s="28">
        <f t="shared" si="102"/>
        <v>317</v>
      </c>
    </row>
    <row r="3169" spans="2:3" x14ac:dyDescent="0.25">
      <c r="B3169" s="28" t="str">
        <f t="shared" si="103"/>
        <v/>
      </c>
      <c r="C3169" s="28">
        <f t="shared" ref="C3169:C3232" si="104">ROUNDDOWN(((ROW(C3169)-ROW(C$7))/C$5)+1,0)</f>
        <v>317</v>
      </c>
    </row>
    <row r="3170" spans="2:3" x14ac:dyDescent="0.25">
      <c r="B3170" s="28" t="str">
        <f t="shared" si="103"/>
        <v/>
      </c>
      <c r="C3170" s="28">
        <f t="shared" si="104"/>
        <v>317</v>
      </c>
    </row>
    <row r="3171" spans="2:3" x14ac:dyDescent="0.25">
      <c r="B3171" s="28" t="str">
        <f t="shared" si="103"/>
        <v/>
      </c>
      <c r="C3171" s="28">
        <f t="shared" si="104"/>
        <v>317</v>
      </c>
    </row>
    <row r="3172" spans="2:3" x14ac:dyDescent="0.25">
      <c r="B3172" s="28" t="str">
        <f t="shared" si="103"/>
        <v/>
      </c>
      <c r="C3172" s="28">
        <f t="shared" si="104"/>
        <v>317</v>
      </c>
    </row>
    <row r="3173" spans="2:3" x14ac:dyDescent="0.25">
      <c r="B3173" s="28" t="str">
        <f t="shared" si="103"/>
        <v/>
      </c>
      <c r="C3173" s="28">
        <f t="shared" si="104"/>
        <v>317</v>
      </c>
    </row>
    <row r="3174" spans="2:3" x14ac:dyDescent="0.25">
      <c r="B3174" s="28" t="str">
        <f t="shared" si="103"/>
        <v/>
      </c>
      <c r="C3174" s="28">
        <f t="shared" si="104"/>
        <v>317</v>
      </c>
    </row>
    <row r="3175" spans="2:3" x14ac:dyDescent="0.25">
      <c r="B3175" s="28" t="str">
        <f t="shared" si="103"/>
        <v/>
      </c>
      <c r="C3175" s="28">
        <f t="shared" si="104"/>
        <v>317</v>
      </c>
    </row>
    <row r="3176" spans="2:3" x14ac:dyDescent="0.25">
      <c r="B3176" s="28" t="str">
        <f t="shared" si="103"/>
        <v/>
      </c>
      <c r="C3176" s="28">
        <f t="shared" si="104"/>
        <v>317</v>
      </c>
    </row>
    <row r="3177" spans="2:3" x14ac:dyDescent="0.25">
      <c r="B3177" s="28" t="str">
        <f t="shared" si="103"/>
        <v/>
      </c>
      <c r="C3177" s="28">
        <f t="shared" si="104"/>
        <v>318</v>
      </c>
    </row>
    <row r="3178" spans="2:3" x14ac:dyDescent="0.25">
      <c r="B3178" s="28" t="str">
        <f t="shared" si="103"/>
        <v/>
      </c>
      <c r="C3178" s="28">
        <f t="shared" si="104"/>
        <v>318</v>
      </c>
    </row>
    <row r="3179" spans="2:3" x14ac:dyDescent="0.25">
      <c r="B3179" s="28" t="str">
        <f t="shared" si="103"/>
        <v/>
      </c>
      <c r="C3179" s="28">
        <f t="shared" si="104"/>
        <v>318</v>
      </c>
    </row>
    <row r="3180" spans="2:3" x14ac:dyDescent="0.25">
      <c r="B3180" s="28" t="str">
        <f t="shared" si="103"/>
        <v/>
      </c>
      <c r="C3180" s="28">
        <f t="shared" si="104"/>
        <v>318</v>
      </c>
    </row>
    <row r="3181" spans="2:3" x14ac:dyDescent="0.25">
      <c r="B3181" s="28" t="str">
        <f t="shared" si="103"/>
        <v/>
      </c>
      <c r="C3181" s="28">
        <f t="shared" si="104"/>
        <v>318</v>
      </c>
    </row>
    <row r="3182" spans="2:3" x14ac:dyDescent="0.25">
      <c r="B3182" s="28" t="str">
        <f t="shared" si="103"/>
        <v/>
      </c>
      <c r="C3182" s="28">
        <f t="shared" si="104"/>
        <v>318</v>
      </c>
    </row>
    <row r="3183" spans="2:3" x14ac:dyDescent="0.25">
      <c r="B3183" s="28" t="str">
        <f t="shared" si="103"/>
        <v/>
      </c>
      <c r="C3183" s="28">
        <f t="shared" si="104"/>
        <v>318</v>
      </c>
    </row>
    <row r="3184" spans="2:3" x14ac:dyDescent="0.25">
      <c r="B3184" s="28" t="str">
        <f t="shared" si="103"/>
        <v/>
      </c>
      <c r="C3184" s="28">
        <f t="shared" si="104"/>
        <v>318</v>
      </c>
    </row>
    <row r="3185" spans="2:3" x14ac:dyDescent="0.25">
      <c r="B3185" s="28" t="str">
        <f t="shared" si="103"/>
        <v/>
      </c>
      <c r="C3185" s="28">
        <f t="shared" si="104"/>
        <v>318</v>
      </c>
    </row>
    <row r="3186" spans="2:3" x14ac:dyDescent="0.25">
      <c r="B3186" s="28" t="str">
        <f t="shared" si="103"/>
        <v/>
      </c>
      <c r="C3186" s="28">
        <f t="shared" si="104"/>
        <v>318</v>
      </c>
    </row>
    <row r="3187" spans="2:3" x14ac:dyDescent="0.25">
      <c r="B3187" s="28" t="str">
        <f t="shared" si="103"/>
        <v/>
      </c>
      <c r="C3187" s="28">
        <f t="shared" si="104"/>
        <v>319</v>
      </c>
    </row>
    <row r="3188" spans="2:3" x14ac:dyDescent="0.25">
      <c r="B3188" s="28" t="str">
        <f t="shared" si="103"/>
        <v/>
      </c>
      <c r="C3188" s="28">
        <f t="shared" si="104"/>
        <v>319</v>
      </c>
    </row>
    <row r="3189" spans="2:3" x14ac:dyDescent="0.25">
      <c r="B3189" s="28" t="str">
        <f t="shared" si="103"/>
        <v/>
      </c>
      <c r="C3189" s="28">
        <f t="shared" si="104"/>
        <v>319</v>
      </c>
    </row>
    <row r="3190" spans="2:3" x14ac:dyDescent="0.25">
      <c r="B3190" s="28" t="str">
        <f t="shared" si="103"/>
        <v/>
      </c>
      <c r="C3190" s="28">
        <f t="shared" si="104"/>
        <v>319</v>
      </c>
    </row>
    <row r="3191" spans="2:3" x14ac:dyDescent="0.25">
      <c r="B3191" s="28" t="str">
        <f t="shared" si="103"/>
        <v/>
      </c>
      <c r="C3191" s="28">
        <f t="shared" si="104"/>
        <v>319</v>
      </c>
    </row>
    <row r="3192" spans="2:3" x14ac:dyDescent="0.25">
      <c r="B3192" s="28" t="str">
        <f t="shared" si="103"/>
        <v/>
      </c>
      <c r="C3192" s="28">
        <f t="shared" si="104"/>
        <v>319</v>
      </c>
    </row>
    <row r="3193" spans="2:3" x14ac:dyDescent="0.25">
      <c r="B3193" s="28" t="str">
        <f t="shared" si="103"/>
        <v/>
      </c>
      <c r="C3193" s="28">
        <f t="shared" si="104"/>
        <v>319</v>
      </c>
    </row>
    <row r="3194" spans="2:3" x14ac:dyDescent="0.25">
      <c r="B3194" s="28" t="str">
        <f t="shared" si="103"/>
        <v/>
      </c>
      <c r="C3194" s="28">
        <f t="shared" si="104"/>
        <v>319</v>
      </c>
    </row>
    <row r="3195" spans="2:3" x14ac:dyDescent="0.25">
      <c r="B3195" s="28" t="str">
        <f t="shared" si="103"/>
        <v/>
      </c>
      <c r="C3195" s="28">
        <f t="shared" si="104"/>
        <v>319</v>
      </c>
    </row>
    <row r="3196" spans="2:3" x14ac:dyDescent="0.25">
      <c r="B3196" s="28" t="str">
        <f t="shared" si="103"/>
        <v/>
      </c>
      <c r="C3196" s="28">
        <f t="shared" si="104"/>
        <v>319</v>
      </c>
    </row>
    <row r="3197" spans="2:3" x14ac:dyDescent="0.25">
      <c r="B3197" s="28" t="str">
        <f t="shared" si="103"/>
        <v/>
      </c>
      <c r="C3197" s="28">
        <f t="shared" si="104"/>
        <v>320</v>
      </c>
    </row>
    <row r="3198" spans="2:3" x14ac:dyDescent="0.25">
      <c r="B3198" s="28" t="str">
        <f t="shared" si="103"/>
        <v/>
      </c>
      <c r="C3198" s="28">
        <f t="shared" si="104"/>
        <v>320</v>
      </c>
    </row>
    <row r="3199" spans="2:3" x14ac:dyDescent="0.25">
      <c r="B3199" s="28" t="str">
        <f t="shared" si="103"/>
        <v/>
      </c>
      <c r="C3199" s="28">
        <f t="shared" si="104"/>
        <v>320</v>
      </c>
    </row>
    <row r="3200" spans="2:3" x14ac:dyDescent="0.25">
      <c r="B3200" s="28" t="str">
        <f t="shared" si="103"/>
        <v/>
      </c>
      <c r="C3200" s="28">
        <f t="shared" si="104"/>
        <v>320</v>
      </c>
    </row>
    <row r="3201" spans="2:3" x14ac:dyDescent="0.25">
      <c r="B3201" s="28" t="str">
        <f t="shared" si="103"/>
        <v/>
      </c>
      <c r="C3201" s="28">
        <f t="shared" si="104"/>
        <v>320</v>
      </c>
    </row>
    <row r="3202" spans="2:3" x14ac:dyDescent="0.25">
      <c r="B3202" s="28" t="str">
        <f t="shared" si="103"/>
        <v/>
      </c>
      <c r="C3202" s="28">
        <f t="shared" si="104"/>
        <v>320</v>
      </c>
    </row>
    <row r="3203" spans="2:3" x14ac:dyDescent="0.25">
      <c r="B3203" s="28" t="str">
        <f t="shared" si="103"/>
        <v/>
      </c>
      <c r="C3203" s="28">
        <f t="shared" si="104"/>
        <v>320</v>
      </c>
    </row>
    <row r="3204" spans="2:3" x14ac:dyDescent="0.25">
      <c r="B3204" s="28" t="str">
        <f t="shared" si="103"/>
        <v/>
      </c>
      <c r="C3204" s="28">
        <f t="shared" si="104"/>
        <v>320</v>
      </c>
    </row>
    <row r="3205" spans="2:3" x14ac:dyDescent="0.25">
      <c r="B3205" s="28" t="str">
        <f t="shared" si="103"/>
        <v/>
      </c>
      <c r="C3205" s="28">
        <f t="shared" si="104"/>
        <v>320</v>
      </c>
    </row>
    <row r="3206" spans="2:3" x14ac:dyDescent="0.25">
      <c r="B3206" s="28" t="str">
        <f t="shared" si="103"/>
        <v/>
      </c>
      <c r="C3206" s="28">
        <f t="shared" si="104"/>
        <v>320</v>
      </c>
    </row>
    <row r="3207" spans="2:3" x14ac:dyDescent="0.25">
      <c r="B3207" s="28" t="str">
        <f t="shared" si="103"/>
        <v/>
      </c>
      <c r="C3207" s="28">
        <f t="shared" si="104"/>
        <v>321</v>
      </c>
    </row>
    <row r="3208" spans="2:3" x14ac:dyDescent="0.25">
      <c r="B3208" s="28" t="str">
        <f t="shared" ref="B3208:B3271" si="105">IF(C3208&lt; $D$4+1,MOD(((ROW(B3208)-ROW(B$7))),$C$5)+1,"")</f>
        <v/>
      </c>
      <c r="C3208" s="28">
        <f t="shared" si="104"/>
        <v>321</v>
      </c>
    </row>
    <row r="3209" spans="2:3" x14ac:dyDescent="0.25">
      <c r="B3209" s="28" t="str">
        <f t="shared" si="105"/>
        <v/>
      </c>
      <c r="C3209" s="28">
        <f t="shared" si="104"/>
        <v>321</v>
      </c>
    </row>
    <row r="3210" spans="2:3" x14ac:dyDescent="0.25">
      <c r="B3210" s="28" t="str">
        <f t="shared" si="105"/>
        <v/>
      </c>
      <c r="C3210" s="28">
        <f t="shared" si="104"/>
        <v>321</v>
      </c>
    </row>
    <row r="3211" spans="2:3" x14ac:dyDescent="0.25">
      <c r="B3211" s="28" t="str">
        <f t="shared" si="105"/>
        <v/>
      </c>
      <c r="C3211" s="28">
        <f t="shared" si="104"/>
        <v>321</v>
      </c>
    </row>
    <row r="3212" spans="2:3" x14ac:dyDescent="0.25">
      <c r="B3212" s="28" t="str">
        <f t="shared" si="105"/>
        <v/>
      </c>
      <c r="C3212" s="28">
        <f t="shared" si="104"/>
        <v>321</v>
      </c>
    </row>
    <row r="3213" spans="2:3" x14ac:dyDescent="0.25">
      <c r="B3213" s="28" t="str">
        <f t="shared" si="105"/>
        <v/>
      </c>
      <c r="C3213" s="28">
        <f t="shared" si="104"/>
        <v>321</v>
      </c>
    </row>
    <row r="3214" spans="2:3" x14ac:dyDescent="0.25">
      <c r="B3214" s="28" t="str">
        <f t="shared" si="105"/>
        <v/>
      </c>
      <c r="C3214" s="28">
        <f t="shared" si="104"/>
        <v>321</v>
      </c>
    </row>
    <row r="3215" spans="2:3" x14ac:dyDescent="0.25">
      <c r="B3215" s="28" t="str">
        <f t="shared" si="105"/>
        <v/>
      </c>
      <c r="C3215" s="28">
        <f t="shared" si="104"/>
        <v>321</v>
      </c>
    </row>
    <row r="3216" spans="2:3" x14ac:dyDescent="0.25">
      <c r="B3216" s="28" t="str">
        <f t="shared" si="105"/>
        <v/>
      </c>
      <c r="C3216" s="28">
        <f t="shared" si="104"/>
        <v>321</v>
      </c>
    </row>
    <row r="3217" spans="2:3" x14ac:dyDescent="0.25">
      <c r="B3217" s="28" t="str">
        <f t="shared" si="105"/>
        <v/>
      </c>
      <c r="C3217" s="28">
        <f t="shared" si="104"/>
        <v>322</v>
      </c>
    </row>
    <row r="3218" spans="2:3" x14ac:dyDescent="0.25">
      <c r="B3218" s="28" t="str">
        <f t="shared" si="105"/>
        <v/>
      </c>
      <c r="C3218" s="28">
        <f t="shared" si="104"/>
        <v>322</v>
      </c>
    </row>
    <row r="3219" spans="2:3" x14ac:dyDescent="0.25">
      <c r="B3219" s="28" t="str">
        <f t="shared" si="105"/>
        <v/>
      </c>
      <c r="C3219" s="28">
        <f t="shared" si="104"/>
        <v>322</v>
      </c>
    </row>
    <row r="3220" spans="2:3" x14ac:dyDescent="0.25">
      <c r="B3220" s="28" t="str">
        <f t="shared" si="105"/>
        <v/>
      </c>
      <c r="C3220" s="28">
        <f t="shared" si="104"/>
        <v>322</v>
      </c>
    </row>
    <row r="3221" spans="2:3" x14ac:dyDescent="0.25">
      <c r="B3221" s="28" t="str">
        <f t="shared" si="105"/>
        <v/>
      </c>
      <c r="C3221" s="28">
        <f t="shared" si="104"/>
        <v>322</v>
      </c>
    </row>
    <row r="3222" spans="2:3" x14ac:dyDescent="0.25">
      <c r="B3222" s="28" t="str">
        <f t="shared" si="105"/>
        <v/>
      </c>
      <c r="C3222" s="28">
        <f t="shared" si="104"/>
        <v>322</v>
      </c>
    </row>
    <row r="3223" spans="2:3" x14ac:dyDescent="0.25">
      <c r="B3223" s="28" t="str">
        <f t="shared" si="105"/>
        <v/>
      </c>
      <c r="C3223" s="28">
        <f t="shared" si="104"/>
        <v>322</v>
      </c>
    </row>
    <row r="3224" spans="2:3" x14ac:dyDescent="0.25">
      <c r="B3224" s="28" t="str">
        <f t="shared" si="105"/>
        <v/>
      </c>
      <c r="C3224" s="28">
        <f t="shared" si="104"/>
        <v>322</v>
      </c>
    </row>
    <row r="3225" spans="2:3" x14ac:dyDescent="0.25">
      <c r="B3225" s="28" t="str">
        <f t="shared" si="105"/>
        <v/>
      </c>
      <c r="C3225" s="28">
        <f t="shared" si="104"/>
        <v>322</v>
      </c>
    </row>
    <row r="3226" spans="2:3" x14ac:dyDescent="0.25">
      <c r="B3226" s="28" t="str">
        <f t="shared" si="105"/>
        <v/>
      </c>
      <c r="C3226" s="28">
        <f t="shared" si="104"/>
        <v>322</v>
      </c>
    </row>
    <row r="3227" spans="2:3" x14ac:dyDescent="0.25">
      <c r="B3227" s="28" t="str">
        <f t="shared" si="105"/>
        <v/>
      </c>
      <c r="C3227" s="28">
        <f t="shared" si="104"/>
        <v>323</v>
      </c>
    </row>
    <row r="3228" spans="2:3" x14ac:dyDescent="0.25">
      <c r="B3228" s="28" t="str">
        <f t="shared" si="105"/>
        <v/>
      </c>
      <c r="C3228" s="28">
        <f t="shared" si="104"/>
        <v>323</v>
      </c>
    </row>
    <row r="3229" spans="2:3" x14ac:dyDescent="0.25">
      <c r="B3229" s="28" t="str">
        <f t="shared" si="105"/>
        <v/>
      </c>
      <c r="C3229" s="28">
        <f t="shared" si="104"/>
        <v>323</v>
      </c>
    </row>
    <row r="3230" spans="2:3" x14ac:dyDescent="0.25">
      <c r="B3230" s="28" t="str">
        <f t="shared" si="105"/>
        <v/>
      </c>
      <c r="C3230" s="28">
        <f t="shared" si="104"/>
        <v>323</v>
      </c>
    </row>
    <row r="3231" spans="2:3" x14ac:dyDescent="0.25">
      <c r="B3231" s="28" t="str">
        <f t="shared" si="105"/>
        <v/>
      </c>
      <c r="C3231" s="28">
        <f t="shared" si="104"/>
        <v>323</v>
      </c>
    </row>
    <row r="3232" spans="2:3" x14ac:dyDescent="0.25">
      <c r="B3232" s="28" t="str">
        <f t="shared" si="105"/>
        <v/>
      </c>
      <c r="C3232" s="28">
        <f t="shared" si="104"/>
        <v>323</v>
      </c>
    </row>
    <row r="3233" spans="2:3" x14ac:dyDescent="0.25">
      <c r="B3233" s="28" t="str">
        <f t="shared" si="105"/>
        <v/>
      </c>
      <c r="C3233" s="28">
        <f t="shared" ref="C3233:C3296" si="106">ROUNDDOWN(((ROW(C3233)-ROW(C$7))/C$5)+1,0)</f>
        <v>323</v>
      </c>
    </row>
    <row r="3234" spans="2:3" x14ac:dyDescent="0.25">
      <c r="B3234" s="28" t="str">
        <f t="shared" si="105"/>
        <v/>
      </c>
      <c r="C3234" s="28">
        <f t="shared" si="106"/>
        <v>323</v>
      </c>
    </row>
    <row r="3235" spans="2:3" x14ac:dyDescent="0.25">
      <c r="B3235" s="28" t="str">
        <f t="shared" si="105"/>
        <v/>
      </c>
      <c r="C3235" s="28">
        <f t="shared" si="106"/>
        <v>323</v>
      </c>
    </row>
    <row r="3236" spans="2:3" x14ac:dyDescent="0.25">
      <c r="B3236" s="28" t="str">
        <f t="shared" si="105"/>
        <v/>
      </c>
      <c r="C3236" s="28">
        <f t="shared" si="106"/>
        <v>323</v>
      </c>
    </row>
    <row r="3237" spans="2:3" x14ac:dyDescent="0.25">
      <c r="B3237" s="28" t="str">
        <f t="shared" si="105"/>
        <v/>
      </c>
      <c r="C3237" s="28">
        <f t="shared" si="106"/>
        <v>324</v>
      </c>
    </row>
    <row r="3238" spans="2:3" x14ac:dyDescent="0.25">
      <c r="B3238" s="28" t="str">
        <f t="shared" si="105"/>
        <v/>
      </c>
      <c r="C3238" s="28">
        <f t="shared" si="106"/>
        <v>324</v>
      </c>
    </row>
    <row r="3239" spans="2:3" x14ac:dyDescent="0.25">
      <c r="B3239" s="28" t="str">
        <f t="shared" si="105"/>
        <v/>
      </c>
      <c r="C3239" s="28">
        <f t="shared" si="106"/>
        <v>324</v>
      </c>
    </row>
    <row r="3240" spans="2:3" x14ac:dyDescent="0.25">
      <c r="B3240" s="28" t="str">
        <f t="shared" si="105"/>
        <v/>
      </c>
      <c r="C3240" s="28">
        <f t="shared" si="106"/>
        <v>324</v>
      </c>
    </row>
    <row r="3241" spans="2:3" x14ac:dyDescent="0.25">
      <c r="B3241" s="28" t="str">
        <f t="shared" si="105"/>
        <v/>
      </c>
      <c r="C3241" s="28">
        <f t="shared" si="106"/>
        <v>324</v>
      </c>
    </row>
    <row r="3242" spans="2:3" x14ac:dyDescent="0.25">
      <c r="B3242" s="28" t="str">
        <f t="shared" si="105"/>
        <v/>
      </c>
      <c r="C3242" s="28">
        <f t="shared" si="106"/>
        <v>324</v>
      </c>
    </row>
    <row r="3243" spans="2:3" x14ac:dyDescent="0.25">
      <c r="B3243" s="28" t="str">
        <f t="shared" si="105"/>
        <v/>
      </c>
      <c r="C3243" s="28">
        <f t="shared" si="106"/>
        <v>324</v>
      </c>
    </row>
    <row r="3244" spans="2:3" x14ac:dyDescent="0.25">
      <c r="B3244" s="28" t="str">
        <f t="shared" si="105"/>
        <v/>
      </c>
      <c r="C3244" s="28">
        <f t="shared" si="106"/>
        <v>324</v>
      </c>
    </row>
    <row r="3245" spans="2:3" x14ac:dyDescent="0.25">
      <c r="B3245" s="28" t="str">
        <f t="shared" si="105"/>
        <v/>
      </c>
      <c r="C3245" s="28">
        <f t="shared" si="106"/>
        <v>324</v>
      </c>
    </row>
    <row r="3246" spans="2:3" x14ac:dyDescent="0.25">
      <c r="B3246" s="28" t="str">
        <f t="shared" si="105"/>
        <v/>
      </c>
      <c r="C3246" s="28">
        <f t="shared" si="106"/>
        <v>324</v>
      </c>
    </row>
    <row r="3247" spans="2:3" x14ac:dyDescent="0.25">
      <c r="B3247" s="28" t="str">
        <f t="shared" si="105"/>
        <v/>
      </c>
      <c r="C3247" s="28">
        <f t="shared" si="106"/>
        <v>325</v>
      </c>
    </row>
    <row r="3248" spans="2:3" x14ac:dyDescent="0.25">
      <c r="B3248" s="28" t="str">
        <f t="shared" si="105"/>
        <v/>
      </c>
      <c r="C3248" s="28">
        <f t="shared" si="106"/>
        <v>325</v>
      </c>
    </row>
    <row r="3249" spans="2:3" x14ac:dyDescent="0.25">
      <c r="B3249" s="28" t="str">
        <f t="shared" si="105"/>
        <v/>
      </c>
      <c r="C3249" s="28">
        <f t="shared" si="106"/>
        <v>325</v>
      </c>
    </row>
    <row r="3250" spans="2:3" x14ac:dyDescent="0.25">
      <c r="B3250" s="28" t="str">
        <f t="shared" si="105"/>
        <v/>
      </c>
      <c r="C3250" s="28">
        <f t="shared" si="106"/>
        <v>325</v>
      </c>
    </row>
    <row r="3251" spans="2:3" x14ac:dyDescent="0.25">
      <c r="B3251" s="28" t="str">
        <f t="shared" si="105"/>
        <v/>
      </c>
      <c r="C3251" s="28">
        <f t="shared" si="106"/>
        <v>325</v>
      </c>
    </row>
    <row r="3252" spans="2:3" x14ac:dyDescent="0.25">
      <c r="B3252" s="28" t="str">
        <f t="shared" si="105"/>
        <v/>
      </c>
      <c r="C3252" s="28">
        <f t="shared" si="106"/>
        <v>325</v>
      </c>
    </row>
    <row r="3253" spans="2:3" x14ac:dyDescent="0.25">
      <c r="B3253" s="28" t="str">
        <f t="shared" si="105"/>
        <v/>
      </c>
      <c r="C3253" s="28">
        <f t="shared" si="106"/>
        <v>325</v>
      </c>
    </row>
    <row r="3254" spans="2:3" x14ac:dyDescent="0.25">
      <c r="B3254" s="28" t="str">
        <f t="shared" si="105"/>
        <v/>
      </c>
      <c r="C3254" s="28">
        <f t="shared" si="106"/>
        <v>325</v>
      </c>
    </row>
    <row r="3255" spans="2:3" x14ac:dyDescent="0.25">
      <c r="B3255" s="28" t="str">
        <f t="shared" si="105"/>
        <v/>
      </c>
      <c r="C3255" s="28">
        <f t="shared" si="106"/>
        <v>325</v>
      </c>
    </row>
    <row r="3256" spans="2:3" x14ac:dyDescent="0.25">
      <c r="B3256" s="28" t="str">
        <f t="shared" si="105"/>
        <v/>
      </c>
      <c r="C3256" s="28">
        <f t="shared" si="106"/>
        <v>325</v>
      </c>
    </row>
    <row r="3257" spans="2:3" x14ac:dyDescent="0.25">
      <c r="B3257" s="28" t="str">
        <f t="shared" si="105"/>
        <v/>
      </c>
      <c r="C3257" s="28">
        <f t="shared" si="106"/>
        <v>326</v>
      </c>
    </row>
    <row r="3258" spans="2:3" x14ac:dyDescent="0.25">
      <c r="B3258" s="28" t="str">
        <f t="shared" si="105"/>
        <v/>
      </c>
      <c r="C3258" s="28">
        <f t="shared" si="106"/>
        <v>326</v>
      </c>
    </row>
    <row r="3259" spans="2:3" x14ac:dyDescent="0.25">
      <c r="B3259" s="28" t="str">
        <f t="shared" si="105"/>
        <v/>
      </c>
      <c r="C3259" s="28">
        <f t="shared" si="106"/>
        <v>326</v>
      </c>
    </row>
    <row r="3260" spans="2:3" x14ac:dyDescent="0.25">
      <c r="B3260" s="28" t="str">
        <f t="shared" si="105"/>
        <v/>
      </c>
      <c r="C3260" s="28">
        <f t="shared" si="106"/>
        <v>326</v>
      </c>
    </row>
    <row r="3261" spans="2:3" x14ac:dyDescent="0.25">
      <c r="B3261" s="28" t="str">
        <f t="shared" si="105"/>
        <v/>
      </c>
      <c r="C3261" s="28">
        <f t="shared" si="106"/>
        <v>326</v>
      </c>
    </row>
    <row r="3262" spans="2:3" x14ac:dyDescent="0.25">
      <c r="B3262" s="28" t="str">
        <f t="shared" si="105"/>
        <v/>
      </c>
      <c r="C3262" s="28">
        <f t="shared" si="106"/>
        <v>326</v>
      </c>
    </row>
    <row r="3263" spans="2:3" x14ac:dyDescent="0.25">
      <c r="B3263" s="28" t="str">
        <f t="shared" si="105"/>
        <v/>
      </c>
      <c r="C3263" s="28">
        <f t="shared" si="106"/>
        <v>326</v>
      </c>
    </row>
    <row r="3264" spans="2:3" x14ac:dyDescent="0.25">
      <c r="B3264" s="28" t="str">
        <f t="shared" si="105"/>
        <v/>
      </c>
      <c r="C3264" s="28">
        <f t="shared" si="106"/>
        <v>326</v>
      </c>
    </row>
    <row r="3265" spans="2:3" x14ac:dyDescent="0.25">
      <c r="B3265" s="28" t="str">
        <f t="shared" si="105"/>
        <v/>
      </c>
      <c r="C3265" s="28">
        <f t="shared" si="106"/>
        <v>326</v>
      </c>
    </row>
    <row r="3266" spans="2:3" x14ac:dyDescent="0.25">
      <c r="B3266" s="28" t="str">
        <f t="shared" si="105"/>
        <v/>
      </c>
      <c r="C3266" s="28">
        <f t="shared" si="106"/>
        <v>326</v>
      </c>
    </row>
    <row r="3267" spans="2:3" x14ac:dyDescent="0.25">
      <c r="B3267" s="28" t="str">
        <f t="shared" si="105"/>
        <v/>
      </c>
      <c r="C3267" s="28">
        <f t="shared" si="106"/>
        <v>327</v>
      </c>
    </row>
    <row r="3268" spans="2:3" x14ac:dyDescent="0.25">
      <c r="B3268" s="28" t="str">
        <f t="shared" si="105"/>
        <v/>
      </c>
      <c r="C3268" s="28">
        <f t="shared" si="106"/>
        <v>327</v>
      </c>
    </row>
    <row r="3269" spans="2:3" x14ac:dyDescent="0.25">
      <c r="B3269" s="28" t="str">
        <f t="shared" si="105"/>
        <v/>
      </c>
      <c r="C3269" s="28">
        <f t="shared" si="106"/>
        <v>327</v>
      </c>
    </row>
    <row r="3270" spans="2:3" x14ac:dyDescent="0.25">
      <c r="B3270" s="28" t="str">
        <f t="shared" si="105"/>
        <v/>
      </c>
      <c r="C3270" s="28">
        <f t="shared" si="106"/>
        <v>327</v>
      </c>
    </row>
    <row r="3271" spans="2:3" x14ac:dyDescent="0.25">
      <c r="B3271" s="28" t="str">
        <f t="shared" si="105"/>
        <v/>
      </c>
      <c r="C3271" s="28">
        <f t="shared" si="106"/>
        <v>327</v>
      </c>
    </row>
    <row r="3272" spans="2:3" x14ac:dyDescent="0.25">
      <c r="B3272" s="28" t="str">
        <f t="shared" ref="B3272:B3335" si="107">IF(C3272&lt; $D$4+1,MOD(((ROW(B3272)-ROW(B$7))),$C$5)+1,"")</f>
        <v/>
      </c>
      <c r="C3272" s="28">
        <f t="shared" si="106"/>
        <v>327</v>
      </c>
    </row>
    <row r="3273" spans="2:3" x14ac:dyDescent="0.25">
      <c r="B3273" s="28" t="str">
        <f t="shared" si="107"/>
        <v/>
      </c>
      <c r="C3273" s="28">
        <f t="shared" si="106"/>
        <v>327</v>
      </c>
    </row>
    <row r="3274" spans="2:3" x14ac:dyDescent="0.25">
      <c r="B3274" s="28" t="str">
        <f t="shared" si="107"/>
        <v/>
      </c>
      <c r="C3274" s="28">
        <f t="shared" si="106"/>
        <v>327</v>
      </c>
    </row>
    <row r="3275" spans="2:3" x14ac:dyDescent="0.25">
      <c r="B3275" s="28" t="str">
        <f t="shared" si="107"/>
        <v/>
      </c>
      <c r="C3275" s="28">
        <f t="shared" si="106"/>
        <v>327</v>
      </c>
    </row>
    <row r="3276" spans="2:3" x14ac:dyDescent="0.25">
      <c r="B3276" s="28" t="str">
        <f t="shared" si="107"/>
        <v/>
      </c>
      <c r="C3276" s="28">
        <f t="shared" si="106"/>
        <v>327</v>
      </c>
    </row>
    <row r="3277" spans="2:3" x14ac:dyDescent="0.25">
      <c r="B3277" s="28" t="str">
        <f t="shared" si="107"/>
        <v/>
      </c>
      <c r="C3277" s="28">
        <f t="shared" si="106"/>
        <v>328</v>
      </c>
    </row>
    <row r="3278" spans="2:3" x14ac:dyDescent="0.25">
      <c r="B3278" s="28" t="str">
        <f t="shared" si="107"/>
        <v/>
      </c>
      <c r="C3278" s="28">
        <f t="shared" si="106"/>
        <v>328</v>
      </c>
    </row>
    <row r="3279" spans="2:3" x14ac:dyDescent="0.25">
      <c r="B3279" s="28" t="str">
        <f t="shared" si="107"/>
        <v/>
      </c>
      <c r="C3279" s="28">
        <f t="shared" si="106"/>
        <v>328</v>
      </c>
    </row>
    <row r="3280" spans="2:3" x14ac:dyDescent="0.25">
      <c r="B3280" s="28" t="str">
        <f t="shared" si="107"/>
        <v/>
      </c>
      <c r="C3280" s="28">
        <f t="shared" si="106"/>
        <v>328</v>
      </c>
    </row>
    <row r="3281" spans="2:3" x14ac:dyDescent="0.25">
      <c r="B3281" s="28" t="str">
        <f t="shared" si="107"/>
        <v/>
      </c>
      <c r="C3281" s="28">
        <f t="shared" si="106"/>
        <v>328</v>
      </c>
    </row>
    <row r="3282" spans="2:3" x14ac:dyDescent="0.25">
      <c r="B3282" s="28" t="str">
        <f t="shared" si="107"/>
        <v/>
      </c>
      <c r="C3282" s="28">
        <f t="shared" si="106"/>
        <v>328</v>
      </c>
    </row>
    <row r="3283" spans="2:3" x14ac:dyDescent="0.25">
      <c r="B3283" s="28" t="str">
        <f t="shared" si="107"/>
        <v/>
      </c>
      <c r="C3283" s="28">
        <f t="shared" si="106"/>
        <v>328</v>
      </c>
    </row>
    <row r="3284" spans="2:3" x14ac:dyDescent="0.25">
      <c r="B3284" s="28" t="str">
        <f t="shared" si="107"/>
        <v/>
      </c>
      <c r="C3284" s="28">
        <f t="shared" si="106"/>
        <v>328</v>
      </c>
    </row>
    <row r="3285" spans="2:3" x14ac:dyDescent="0.25">
      <c r="B3285" s="28" t="str">
        <f t="shared" si="107"/>
        <v/>
      </c>
      <c r="C3285" s="28">
        <f t="shared" si="106"/>
        <v>328</v>
      </c>
    </row>
    <row r="3286" spans="2:3" x14ac:dyDescent="0.25">
      <c r="B3286" s="28" t="str">
        <f t="shared" si="107"/>
        <v/>
      </c>
      <c r="C3286" s="28">
        <f t="shared" si="106"/>
        <v>328</v>
      </c>
    </row>
    <row r="3287" spans="2:3" x14ac:dyDescent="0.25">
      <c r="B3287" s="28" t="str">
        <f t="shared" si="107"/>
        <v/>
      </c>
      <c r="C3287" s="28">
        <f t="shared" si="106"/>
        <v>329</v>
      </c>
    </row>
    <row r="3288" spans="2:3" x14ac:dyDescent="0.25">
      <c r="B3288" s="28" t="str">
        <f t="shared" si="107"/>
        <v/>
      </c>
      <c r="C3288" s="28">
        <f t="shared" si="106"/>
        <v>329</v>
      </c>
    </row>
    <row r="3289" spans="2:3" x14ac:dyDescent="0.25">
      <c r="B3289" s="28" t="str">
        <f t="shared" si="107"/>
        <v/>
      </c>
      <c r="C3289" s="28">
        <f t="shared" si="106"/>
        <v>329</v>
      </c>
    </row>
    <row r="3290" spans="2:3" x14ac:dyDescent="0.25">
      <c r="B3290" s="28" t="str">
        <f t="shared" si="107"/>
        <v/>
      </c>
      <c r="C3290" s="28">
        <f t="shared" si="106"/>
        <v>329</v>
      </c>
    </row>
    <row r="3291" spans="2:3" x14ac:dyDescent="0.25">
      <c r="B3291" s="28" t="str">
        <f t="shared" si="107"/>
        <v/>
      </c>
      <c r="C3291" s="28">
        <f t="shared" si="106"/>
        <v>329</v>
      </c>
    </row>
    <row r="3292" spans="2:3" x14ac:dyDescent="0.25">
      <c r="B3292" s="28" t="str">
        <f t="shared" si="107"/>
        <v/>
      </c>
      <c r="C3292" s="28">
        <f t="shared" si="106"/>
        <v>329</v>
      </c>
    </row>
    <row r="3293" spans="2:3" x14ac:dyDescent="0.25">
      <c r="B3293" s="28" t="str">
        <f t="shared" si="107"/>
        <v/>
      </c>
      <c r="C3293" s="28">
        <f t="shared" si="106"/>
        <v>329</v>
      </c>
    </row>
    <row r="3294" spans="2:3" x14ac:dyDescent="0.25">
      <c r="B3294" s="28" t="str">
        <f t="shared" si="107"/>
        <v/>
      </c>
      <c r="C3294" s="28">
        <f t="shared" si="106"/>
        <v>329</v>
      </c>
    </row>
    <row r="3295" spans="2:3" x14ac:dyDescent="0.25">
      <c r="B3295" s="28" t="str">
        <f t="shared" si="107"/>
        <v/>
      </c>
      <c r="C3295" s="28">
        <f t="shared" si="106"/>
        <v>329</v>
      </c>
    </row>
    <row r="3296" spans="2:3" x14ac:dyDescent="0.25">
      <c r="B3296" s="28" t="str">
        <f t="shared" si="107"/>
        <v/>
      </c>
      <c r="C3296" s="28">
        <f t="shared" si="106"/>
        <v>329</v>
      </c>
    </row>
    <row r="3297" spans="2:3" x14ac:dyDescent="0.25">
      <c r="B3297" s="28" t="str">
        <f t="shared" si="107"/>
        <v/>
      </c>
      <c r="C3297" s="28">
        <f t="shared" ref="C3297:C3360" si="108">ROUNDDOWN(((ROW(C3297)-ROW(C$7))/C$5)+1,0)</f>
        <v>330</v>
      </c>
    </row>
    <row r="3298" spans="2:3" x14ac:dyDescent="0.25">
      <c r="B3298" s="28" t="str">
        <f t="shared" si="107"/>
        <v/>
      </c>
      <c r="C3298" s="28">
        <f t="shared" si="108"/>
        <v>330</v>
      </c>
    </row>
    <row r="3299" spans="2:3" x14ac:dyDescent="0.25">
      <c r="B3299" s="28" t="str">
        <f t="shared" si="107"/>
        <v/>
      </c>
      <c r="C3299" s="28">
        <f t="shared" si="108"/>
        <v>330</v>
      </c>
    </row>
    <row r="3300" spans="2:3" x14ac:dyDescent="0.25">
      <c r="B3300" s="28" t="str">
        <f t="shared" si="107"/>
        <v/>
      </c>
      <c r="C3300" s="28">
        <f t="shared" si="108"/>
        <v>330</v>
      </c>
    </row>
    <row r="3301" spans="2:3" x14ac:dyDescent="0.25">
      <c r="B3301" s="28" t="str">
        <f t="shared" si="107"/>
        <v/>
      </c>
      <c r="C3301" s="28">
        <f t="shared" si="108"/>
        <v>330</v>
      </c>
    </row>
    <row r="3302" spans="2:3" x14ac:dyDescent="0.25">
      <c r="B3302" s="28" t="str">
        <f t="shared" si="107"/>
        <v/>
      </c>
      <c r="C3302" s="28">
        <f t="shared" si="108"/>
        <v>330</v>
      </c>
    </row>
    <row r="3303" spans="2:3" x14ac:dyDescent="0.25">
      <c r="B3303" s="28" t="str">
        <f t="shared" si="107"/>
        <v/>
      </c>
      <c r="C3303" s="28">
        <f t="shared" si="108"/>
        <v>330</v>
      </c>
    </row>
    <row r="3304" spans="2:3" x14ac:dyDescent="0.25">
      <c r="B3304" s="28" t="str">
        <f t="shared" si="107"/>
        <v/>
      </c>
      <c r="C3304" s="28">
        <f t="shared" si="108"/>
        <v>330</v>
      </c>
    </row>
    <row r="3305" spans="2:3" x14ac:dyDescent="0.25">
      <c r="B3305" s="28" t="str">
        <f t="shared" si="107"/>
        <v/>
      </c>
      <c r="C3305" s="28">
        <f t="shared" si="108"/>
        <v>330</v>
      </c>
    </row>
    <row r="3306" spans="2:3" x14ac:dyDescent="0.25">
      <c r="B3306" s="28" t="str">
        <f t="shared" si="107"/>
        <v/>
      </c>
      <c r="C3306" s="28">
        <f t="shared" si="108"/>
        <v>330</v>
      </c>
    </row>
    <row r="3307" spans="2:3" x14ac:dyDescent="0.25">
      <c r="B3307" s="28" t="str">
        <f t="shared" si="107"/>
        <v/>
      </c>
      <c r="C3307" s="28">
        <f t="shared" si="108"/>
        <v>331</v>
      </c>
    </row>
    <row r="3308" spans="2:3" x14ac:dyDescent="0.25">
      <c r="B3308" s="28" t="str">
        <f t="shared" si="107"/>
        <v/>
      </c>
      <c r="C3308" s="28">
        <f t="shared" si="108"/>
        <v>331</v>
      </c>
    </row>
    <row r="3309" spans="2:3" x14ac:dyDescent="0.25">
      <c r="B3309" s="28" t="str">
        <f t="shared" si="107"/>
        <v/>
      </c>
      <c r="C3309" s="28">
        <f t="shared" si="108"/>
        <v>331</v>
      </c>
    </row>
    <row r="3310" spans="2:3" x14ac:dyDescent="0.25">
      <c r="B3310" s="28" t="str">
        <f t="shared" si="107"/>
        <v/>
      </c>
      <c r="C3310" s="28">
        <f t="shared" si="108"/>
        <v>331</v>
      </c>
    </row>
    <row r="3311" spans="2:3" x14ac:dyDescent="0.25">
      <c r="B3311" s="28" t="str">
        <f t="shared" si="107"/>
        <v/>
      </c>
      <c r="C3311" s="28">
        <f t="shared" si="108"/>
        <v>331</v>
      </c>
    </row>
    <row r="3312" spans="2:3" x14ac:dyDescent="0.25">
      <c r="B3312" s="28" t="str">
        <f t="shared" si="107"/>
        <v/>
      </c>
      <c r="C3312" s="28">
        <f t="shared" si="108"/>
        <v>331</v>
      </c>
    </row>
    <row r="3313" spans="2:3" x14ac:dyDescent="0.25">
      <c r="B3313" s="28" t="str">
        <f t="shared" si="107"/>
        <v/>
      </c>
      <c r="C3313" s="28">
        <f t="shared" si="108"/>
        <v>331</v>
      </c>
    </row>
    <row r="3314" spans="2:3" x14ac:dyDescent="0.25">
      <c r="B3314" s="28" t="str">
        <f t="shared" si="107"/>
        <v/>
      </c>
      <c r="C3314" s="28">
        <f t="shared" si="108"/>
        <v>331</v>
      </c>
    </row>
    <row r="3315" spans="2:3" x14ac:dyDescent="0.25">
      <c r="B3315" s="28" t="str">
        <f t="shared" si="107"/>
        <v/>
      </c>
      <c r="C3315" s="28">
        <f t="shared" si="108"/>
        <v>331</v>
      </c>
    </row>
    <row r="3316" spans="2:3" x14ac:dyDescent="0.25">
      <c r="B3316" s="28" t="str">
        <f t="shared" si="107"/>
        <v/>
      </c>
      <c r="C3316" s="28">
        <f t="shared" si="108"/>
        <v>331</v>
      </c>
    </row>
    <row r="3317" spans="2:3" x14ac:dyDescent="0.25">
      <c r="B3317" s="28" t="str">
        <f t="shared" si="107"/>
        <v/>
      </c>
      <c r="C3317" s="28">
        <f t="shared" si="108"/>
        <v>332</v>
      </c>
    </row>
    <row r="3318" spans="2:3" x14ac:dyDescent="0.25">
      <c r="B3318" s="28" t="str">
        <f t="shared" si="107"/>
        <v/>
      </c>
      <c r="C3318" s="28">
        <f t="shared" si="108"/>
        <v>332</v>
      </c>
    </row>
    <row r="3319" spans="2:3" x14ac:dyDescent="0.25">
      <c r="B3319" s="28" t="str">
        <f t="shared" si="107"/>
        <v/>
      </c>
      <c r="C3319" s="28">
        <f t="shared" si="108"/>
        <v>332</v>
      </c>
    </row>
    <row r="3320" spans="2:3" x14ac:dyDescent="0.25">
      <c r="B3320" s="28" t="str">
        <f t="shared" si="107"/>
        <v/>
      </c>
      <c r="C3320" s="28">
        <f t="shared" si="108"/>
        <v>332</v>
      </c>
    </row>
    <row r="3321" spans="2:3" x14ac:dyDescent="0.25">
      <c r="B3321" s="28" t="str">
        <f t="shared" si="107"/>
        <v/>
      </c>
      <c r="C3321" s="28">
        <f t="shared" si="108"/>
        <v>332</v>
      </c>
    </row>
    <row r="3322" spans="2:3" x14ac:dyDescent="0.25">
      <c r="B3322" s="28" t="str">
        <f t="shared" si="107"/>
        <v/>
      </c>
      <c r="C3322" s="28">
        <f t="shared" si="108"/>
        <v>332</v>
      </c>
    </row>
    <row r="3323" spans="2:3" x14ac:dyDescent="0.25">
      <c r="B3323" s="28" t="str">
        <f t="shared" si="107"/>
        <v/>
      </c>
      <c r="C3323" s="28">
        <f t="shared" si="108"/>
        <v>332</v>
      </c>
    </row>
    <row r="3324" spans="2:3" x14ac:dyDescent="0.25">
      <c r="B3324" s="28" t="str">
        <f t="shared" si="107"/>
        <v/>
      </c>
      <c r="C3324" s="28">
        <f t="shared" si="108"/>
        <v>332</v>
      </c>
    </row>
    <row r="3325" spans="2:3" x14ac:dyDescent="0.25">
      <c r="B3325" s="28" t="str">
        <f t="shared" si="107"/>
        <v/>
      </c>
      <c r="C3325" s="28">
        <f t="shared" si="108"/>
        <v>332</v>
      </c>
    </row>
    <row r="3326" spans="2:3" x14ac:dyDescent="0.25">
      <c r="B3326" s="28" t="str">
        <f t="shared" si="107"/>
        <v/>
      </c>
      <c r="C3326" s="28">
        <f t="shared" si="108"/>
        <v>332</v>
      </c>
    </row>
    <row r="3327" spans="2:3" x14ac:dyDescent="0.25">
      <c r="B3327" s="28" t="str">
        <f t="shared" si="107"/>
        <v/>
      </c>
      <c r="C3327" s="28">
        <f t="shared" si="108"/>
        <v>333</v>
      </c>
    </row>
    <row r="3328" spans="2:3" x14ac:dyDescent="0.25">
      <c r="B3328" s="28" t="str">
        <f t="shared" si="107"/>
        <v/>
      </c>
      <c r="C3328" s="28">
        <f t="shared" si="108"/>
        <v>333</v>
      </c>
    </row>
    <row r="3329" spans="2:3" x14ac:dyDescent="0.25">
      <c r="B3329" s="28" t="str">
        <f t="shared" si="107"/>
        <v/>
      </c>
      <c r="C3329" s="28">
        <f t="shared" si="108"/>
        <v>333</v>
      </c>
    </row>
    <row r="3330" spans="2:3" x14ac:dyDescent="0.25">
      <c r="B3330" s="28" t="str">
        <f t="shared" si="107"/>
        <v/>
      </c>
      <c r="C3330" s="28">
        <f t="shared" si="108"/>
        <v>333</v>
      </c>
    </row>
    <row r="3331" spans="2:3" x14ac:dyDescent="0.25">
      <c r="B3331" s="28" t="str">
        <f t="shared" si="107"/>
        <v/>
      </c>
      <c r="C3331" s="28">
        <f t="shared" si="108"/>
        <v>333</v>
      </c>
    </row>
    <row r="3332" spans="2:3" x14ac:dyDescent="0.25">
      <c r="B3332" s="28" t="str">
        <f t="shared" si="107"/>
        <v/>
      </c>
      <c r="C3332" s="28">
        <f t="shared" si="108"/>
        <v>333</v>
      </c>
    </row>
    <row r="3333" spans="2:3" x14ac:dyDescent="0.25">
      <c r="B3333" s="28" t="str">
        <f t="shared" si="107"/>
        <v/>
      </c>
      <c r="C3333" s="28">
        <f t="shared" si="108"/>
        <v>333</v>
      </c>
    </row>
    <row r="3334" spans="2:3" x14ac:dyDescent="0.25">
      <c r="B3334" s="28" t="str">
        <f t="shared" si="107"/>
        <v/>
      </c>
      <c r="C3334" s="28">
        <f t="shared" si="108"/>
        <v>333</v>
      </c>
    </row>
    <row r="3335" spans="2:3" x14ac:dyDescent="0.25">
      <c r="B3335" s="28" t="str">
        <f t="shared" si="107"/>
        <v/>
      </c>
      <c r="C3335" s="28">
        <f t="shared" si="108"/>
        <v>333</v>
      </c>
    </row>
    <row r="3336" spans="2:3" x14ac:dyDescent="0.25">
      <c r="B3336" s="28" t="str">
        <f t="shared" ref="B3336:B3399" si="109">IF(C3336&lt; $D$4+1,MOD(((ROW(B3336)-ROW(B$7))),$C$5)+1,"")</f>
        <v/>
      </c>
      <c r="C3336" s="28">
        <f t="shared" si="108"/>
        <v>333</v>
      </c>
    </row>
    <row r="3337" spans="2:3" x14ac:dyDescent="0.25">
      <c r="B3337" s="28" t="str">
        <f t="shared" si="109"/>
        <v/>
      </c>
      <c r="C3337" s="28">
        <f t="shared" si="108"/>
        <v>334</v>
      </c>
    </row>
    <row r="3338" spans="2:3" x14ac:dyDescent="0.25">
      <c r="B3338" s="28" t="str">
        <f t="shared" si="109"/>
        <v/>
      </c>
      <c r="C3338" s="28">
        <f t="shared" si="108"/>
        <v>334</v>
      </c>
    </row>
    <row r="3339" spans="2:3" x14ac:dyDescent="0.25">
      <c r="B3339" s="28" t="str">
        <f t="shared" si="109"/>
        <v/>
      </c>
      <c r="C3339" s="28">
        <f t="shared" si="108"/>
        <v>334</v>
      </c>
    </row>
    <row r="3340" spans="2:3" x14ac:dyDescent="0.25">
      <c r="B3340" s="28" t="str">
        <f t="shared" si="109"/>
        <v/>
      </c>
      <c r="C3340" s="28">
        <f t="shared" si="108"/>
        <v>334</v>
      </c>
    </row>
    <row r="3341" spans="2:3" x14ac:dyDescent="0.25">
      <c r="B3341" s="28" t="str">
        <f t="shared" si="109"/>
        <v/>
      </c>
      <c r="C3341" s="28">
        <f t="shared" si="108"/>
        <v>334</v>
      </c>
    </row>
    <row r="3342" spans="2:3" x14ac:dyDescent="0.25">
      <c r="B3342" s="28" t="str">
        <f t="shared" si="109"/>
        <v/>
      </c>
      <c r="C3342" s="28">
        <f t="shared" si="108"/>
        <v>334</v>
      </c>
    </row>
    <row r="3343" spans="2:3" x14ac:dyDescent="0.25">
      <c r="B3343" s="28" t="str">
        <f t="shared" si="109"/>
        <v/>
      </c>
      <c r="C3343" s="28">
        <f t="shared" si="108"/>
        <v>334</v>
      </c>
    </row>
    <row r="3344" spans="2:3" x14ac:dyDescent="0.25">
      <c r="B3344" s="28" t="str">
        <f t="shared" si="109"/>
        <v/>
      </c>
      <c r="C3344" s="28">
        <f t="shared" si="108"/>
        <v>334</v>
      </c>
    </row>
    <row r="3345" spans="2:3" x14ac:dyDescent="0.25">
      <c r="B3345" s="28" t="str">
        <f t="shared" si="109"/>
        <v/>
      </c>
      <c r="C3345" s="28">
        <f t="shared" si="108"/>
        <v>334</v>
      </c>
    </row>
    <row r="3346" spans="2:3" x14ac:dyDescent="0.25">
      <c r="B3346" s="28" t="str">
        <f t="shared" si="109"/>
        <v/>
      </c>
      <c r="C3346" s="28">
        <f t="shared" si="108"/>
        <v>334</v>
      </c>
    </row>
    <row r="3347" spans="2:3" x14ac:dyDescent="0.25">
      <c r="B3347" s="28" t="str">
        <f t="shared" si="109"/>
        <v/>
      </c>
      <c r="C3347" s="28">
        <f t="shared" si="108"/>
        <v>335</v>
      </c>
    </row>
    <row r="3348" spans="2:3" x14ac:dyDescent="0.25">
      <c r="B3348" s="28" t="str">
        <f t="shared" si="109"/>
        <v/>
      </c>
      <c r="C3348" s="28">
        <f t="shared" si="108"/>
        <v>335</v>
      </c>
    </row>
    <row r="3349" spans="2:3" x14ac:dyDescent="0.25">
      <c r="B3349" s="28" t="str">
        <f t="shared" si="109"/>
        <v/>
      </c>
      <c r="C3349" s="28">
        <f t="shared" si="108"/>
        <v>335</v>
      </c>
    </row>
    <row r="3350" spans="2:3" x14ac:dyDescent="0.25">
      <c r="B3350" s="28" t="str">
        <f t="shared" si="109"/>
        <v/>
      </c>
      <c r="C3350" s="28">
        <f t="shared" si="108"/>
        <v>335</v>
      </c>
    </row>
    <row r="3351" spans="2:3" x14ac:dyDescent="0.25">
      <c r="B3351" s="28" t="str">
        <f t="shared" si="109"/>
        <v/>
      </c>
      <c r="C3351" s="28">
        <f t="shared" si="108"/>
        <v>335</v>
      </c>
    </row>
    <row r="3352" spans="2:3" x14ac:dyDescent="0.25">
      <c r="B3352" s="28" t="str">
        <f t="shared" si="109"/>
        <v/>
      </c>
      <c r="C3352" s="28">
        <f t="shared" si="108"/>
        <v>335</v>
      </c>
    </row>
    <row r="3353" spans="2:3" x14ac:dyDescent="0.25">
      <c r="B3353" s="28" t="str">
        <f t="shared" si="109"/>
        <v/>
      </c>
      <c r="C3353" s="28">
        <f t="shared" si="108"/>
        <v>335</v>
      </c>
    </row>
    <row r="3354" spans="2:3" x14ac:dyDescent="0.25">
      <c r="B3354" s="28" t="str">
        <f t="shared" si="109"/>
        <v/>
      </c>
      <c r="C3354" s="28">
        <f t="shared" si="108"/>
        <v>335</v>
      </c>
    </row>
    <row r="3355" spans="2:3" x14ac:dyDescent="0.25">
      <c r="B3355" s="28" t="str">
        <f t="shared" si="109"/>
        <v/>
      </c>
      <c r="C3355" s="28">
        <f t="shared" si="108"/>
        <v>335</v>
      </c>
    </row>
    <row r="3356" spans="2:3" x14ac:dyDescent="0.25">
      <c r="B3356" s="28" t="str">
        <f t="shared" si="109"/>
        <v/>
      </c>
      <c r="C3356" s="28">
        <f t="shared" si="108"/>
        <v>335</v>
      </c>
    </row>
    <row r="3357" spans="2:3" x14ac:dyDescent="0.25">
      <c r="B3357" s="28" t="str">
        <f t="shared" si="109"/>
        <v/>
      </c>
      <c r="C3357" s="28">
        <f t="shared" si="108"/>
        <v>336</v>
      </c>
    </row>
    <row r="3358" spans="2:3" x14ac:dyDescent="0.25">
      <c r="B3358" s="28" t="str">
        <f t="shared" si="109"/>
        <v/>
      </c>
      <c r="C3358" s="28">
        <f t="shared" si="108"/>
        <v>336</v>
      </c>
    </row>
    <row r="3359" spans="2:3" x14ac:dyDescent="0.25">
      <c r="B3359" s="28" t="str">
        <f t="shared" si="109"/>
        <v/>
      </c>
      <c r="C3359" s="28">
        <f t="shared" si="108"/>
        <v>336</v>
      </c>
    </row>
    <row r="3360" spans="2:3" x14ac:dyDescent="0.25">
      <c r="B3360" s="28" t="str">
        <f t="shared" si="109"/>
        <v/>
      </c>
      <c r="C3360" s="28">
        <f t="shared" si="108"/>
        <v>336</v>
      </c>
    </row>
    <row r="3361" spans="2:3" x14ac:dyDescent="0.25">
      <c r="B3361" s="28" t="str">
        <f t="shared" si="109"/>
        <v/>
      </c>
      <c r="C3361" s="28">
        <f t="shared" ref="C3361:C3424" si="110">ROUNDDOWN(((ROW(C3361)-ROW(C$7))/C$5)+1,0)</f>
        <v>336</v>
      </c>
    </row>
    <row r="3362" spans="2:3" x14ac:dyDescent="0.25">
      <c r="B3362" s="28" t="str">
        <f t="shared" si="109"/>
        <v/>
      </c>
      <c r="C3362" s="28">
        <f t="shared" si="110"/>
        <v>336</v>
      </c>
    </row>
    <row r="3363" spans="2:3" x14ac:dyDescent="0.25">
      <c r="B3363" s="28" t="str">
        <f t="shared" si="109"/>
        <v/>
      </c>
      <c r="C3363" s="28">
        <f t="shared" si="110"/>
        <v>336</v>
      </c>
    </row>
    <row r="3364" spans="2:3" x14ac:dyDescent="0.25">
      <c r="B3364" s="28" t="str">
        <f t="shared" si="109"/>
        <v/>
      </c>
      <c r="C3364" s="28">
        <f t="shared" si="110"/>
        <v>336</v>
      </c>
    </row>
    <row r="3365" spans="2:3" x14ac:dyDescent="0.25">
      <c r="B3365" s="28" t="str">
        <f t="shared" si="109"/>
        <v/>
      </c>
      <c r="C3365" s="28">
        <f t="shared" si="110"/>
        <v>336</v>
      </c>
    </row>
    <row r="3366" spans="2:3" x14ac:dyDescent="0.25">
      <c r="B3366" s="28" t="str">
        <f t="shared" si="109"/>
        <v/>
      </c>
      <c r="C3366" s="28">
        <f t="shared" si="110"/>
        <v>336</v>
      </c>
    </row>
    <row r="3367" spans="2:3" x14ac:dyDescent="0.25">
      <c r="B3367" s="28" t="str">
        <f t="shared" si="109"/>
        <v/>
      </c>
      <c r="C3367" s="28">
        <f t="shared" si="110"/>
        <v>337</v>
      </c>
    </row>
    <row r="3368" spans="2:3" x14ac:dyDescent="0.25">
      <c r="B3368" s="28" t="str">
        <f t="shared" si="109"/>
        <v/>
      </c>
      <c r="C3368" s="28">
        <f t="shared" si="110"/>
        <v>337</v>
      </c>
    </row>
    <row r="3369" spans="2:3" x14ac:dyDescent="0.25">
      <c r="B3369" s="28" t="str">
        <f t="shared" si="109"/>
        <v/>
      </c>
      <c r="C3369" s="28">
        <f t="shared" si="110"/>
        <v>337</v>
      </c>
    </row>
    <row r="3370" spans="2:3" x14ac:dyDescent="0.25">
      <c r="B3370" s="28" t="str">
        <f t="shared" si="109"/>
        <v/>
      </c>
      <c r="C3370" s="28">
        <f t="shared" si="110"/>
        <v>337</v>
      </c>
    </row>
    <row r="3371" spans="2:3" x14ac:dyDescent="0.25">
      <c r="B3371" s="28" t="str">
        <f t="shared" si="109"/>
        <v/>
      </c>
      <c r="C3371" s="28">
        <f t="shared" si="110"/>
        <v>337</v>
      </c>
    </row>
    <row r="3372" spans="2:3" x14ac:dyDescent="0.25">
      <c r="B3372" s="28" t="str">
        <f t="shared" si="109"/>
        <v/>
      </c>
      <c r="C3372" s="28">
        <f t="shared" si="110"/>
        <v>337</v>
      </c>
    </row>
    <row r="3373" spans="2:3" x14ac:dyDescent="0.25">
      <c r="B3373" s="28" t="str">
        <f t="shared" si="109"/>
        <v/>
      </c>
      <c r="C3373" s="28">
        <f t="shared" si="110"/>
        <v>337</v>
      </c>
    </row>
    <row r="3374" spans="2:3" x14ac:dyDescent="0.25">
      <c r="B3374" s="28" t="str">
        <f t="shared" si="109"/>
        <v/>
      </c>
      <c r="C3374" s="28">
        <f t="shared" si="110"/>
        <v>337</v>
      </c>
    </row>
    <row r="3375" spans="2:3" x14ac:dyDescent="0.25">
      <c r="B3375" s="28" t="str">
        <f t="shared" si="109"/>
        <v/>
      </c>
      <c r="C3375" s="28">
        <f t="shared" si="110"/>
        <v>337</v>
      </c>
    </row>
    <row r="3376" spans="2:3" x14ac:dyDescent="0.25">
      <c r="B3376" s="28" t="str">
        <f t="shared" si="109"/>
        <v/>
      </c>
      <c r="C3376" s="28">
        <f t="shared" si="110"/>
        <v>337</v>
      </c>
    </row>
    <row r="3377" spans="2:3" x14ac:dyDescent="0.25">
      <c r="B3377" s="28" t="str">
        <f t="shared" si="109"/>
        <v/>
      </c>
      <c r="C3377" s="28">
        <f t="shared" si="110"/>
        <v>338</v>
      </c>
    </row>
    <row r="3378" spans="2:3" x14ac:dyDescent="0.25">
      <c r="B3378" s="28" t="str">
        <f t="shared" si="109"/>
        <v/>
      </c>
      <c r="C3378" s="28">
        <f t="shared" si="110"/>
        <v>338</v>
      </c>
    </row>
    <row r="3379" spans="2:3" x14ac:dyDescent="0.25">
      <c r="B3379" s="28" t="str">
        <f t="shared" si="109"/>
        <v/>
      </c>
      <c r="C3379" s="28">
        <f t="shared" si="110"/>
        <v>338</v>
      </c>
    </row>
    <row r="3380" spans="2:3" x14ac:dyDescent="0.25">
      <c r="B3380" s="28" t="str">
        <f t="shared" si="109"/>
        <v/>
      </c>
      <c r="C3380" s="28">
        <f t="shared" si="110"/>
        <v>338</v>
      </c>
    </row>
    <row r="3381" spans="2:3" x14ac:dyDescent="0.25">
      <c r="B3381" s="28" t="str">
        <f t="shared" si="109"/>
        <v/>
      </c>
      <c r="C3381" s="28">
        <f t="shared" si="110"/>
        <v>338</v>
      </c>
    </row>
    <row r="3382" spans="2:3" x14ac:dyDescent="0.25">
      <c r="B3382" s="28" t="str">
        <f t="shared" si="109"/>
        <v/>
      </c>
      <c r="C3382" s="28">
        <f t="shared" si="110"/>
        <v>338</v>
      </c>
    </row>
    <row r="3383" spans="2:3" x14ac:dyDescent="0.25">
      <c r="B3383" s="28" t="str">
        <f t="shared" si="109"/>
        <v/>
      </c>
      <c r="C3383" s="28">
        <f t="shared" si="110"/>
        <v>338</v>
      </c>
    </row>
    <row r="3384" spans="2:3" x14ac:dyDescent="0.25">
      <c r="B3384" s="28" t="str">
        <f t="shared" si="109"/>
        <v/>
      </c>
      <c r="C3384" s="28">
        <f t="shared" si="110"/>
        <v>338</v>
      </c>
    </row>
    <row r="3385" spans="2:3" x14ac:dyDescent="0.25">
      <c r="B3385" s="28" t="str">
        <f t="shared" si="109"/>
        <v/>
      </c>
      <c r="C3385" s="28">
        <f t="shared" si="110"/>
        <v>338</v>
      </c>
    </row>
    <row r="3386" spans="2:3" x14ac:dyDescent="0.25">
      <c r="B3386" s="28" t="str">
        <f t="shared" si="109"/>
        <v/>
      </c>
      <c r="C3386" s="28">
        <f t="shared" si="110"/>
        <v>338</v>
      </c>
    </row>
    <row r="3387" spans="2:3" x14ac:dyDescent="0.25">
      <c r="B3387" s="28" t="str">
        <f t="shared" si="109"/>
        <v/>
      </c>
      <c r="C3387" s="28">
        <f t="shared" si="110"/>
        <v>339</v>
      </c>
    </row>
    <row r="3388" spans="2:3" x14ac:dyDescent="0.25">
      <c r="B3388" s="28" t="str">
        <f t="shared" si="109"/>
        <v/>
      </c>
      <c r="C3388" s="28">
        <f t="shared" si="110"/>
        <v>339</v>
      </c>
    </row>
    <row r="3389" spans="2:3" x14ac:dyDescent="0.25">
      <c r="B3389" s="28" t="str">
        <f t="shared" si="109"/>
        <v/>
      </c>
      <c r="C3389" s="28">
        <f t="shared" si="110"/>
        <v>339</v>
      </c>
    </row>
    <row r="3390" spans="2:3" x14ac:dyDescent="0.25">
      <c r="B3390" s="28" t="str">
        <f t="shared" si="109"/>
        <v/>
      </c>
      <c r="C3390" s="28">
        <f t="shared" si="110"/>
        <v>339</v>
      </c>
    </row>
    <row r="3391" spans="2:3" x14ac:dyDescent="0.25">
      <c r="B3391" s="28" t="str">
        <f t="shared" si="109"/>
        <v/>
      </c>
      <c r="C3391" s="28">
        <f t="shared" si="110"/>
        <v>339</v>
      </c>
    </row>
    <row r="3392" spans="2:3" x14ac:dyDescent="0.25">
      <c r="B3392" s="28" t="str">
        <f t="shared" si="109"/>
        <v/>
      </c>
      <c r="C3392" s="28">
        <f t="shared" si="110"/>
        <v>339</v>
      </c>
    </row>
    <row r="3393" spans="2:3" x14ac:dyDescent="0.25">
      <c r="B3393" s="28" t="str">
        <f t="shared" si="109"/>
        <v/>
      </c>
      <c r="C3393" s="28">
        <f t="shared" si="110"/>
        <v>339</v>
      </c>
    </row>
    <row r="3394" spans="2:3" x14ac:dyDescent="0.25">
      <c r="B3394" s="28" t="str">
        <f t="shared" si="109"/>
        <v/>
      </c>
      <c r="C3394" s="28">
        <f t="shared" si="110"/>
        <v>339</v>
      </c>
    </row>
    <row r="3395" spans="2:3" x14ac:dyDescent="0.25">
      <c r="B3395" s="28" t="str">
        <f t="shared" si="109"/>
        <v/>
      </c>
      <c r="C3395" s="28">
        <f t="shared" si="110"/>
        <v>339</v>
      </c>
    </row>
    <row r="3396" spans="2:3" x14ac:dyDescent="0.25">
      <c r="B3396" s="28" t="str">
        <f t="shared" si="109"/>
        <v/>
      </c>
      <c r="C3396" s="28">
        <f t="shared" si="110"/>
        <v>339</v>
      </c>
    </row>
    <row r="3397" spans="2:3" x14ac:dyDescent="0.25">
      <c r="B3397" s="28" t="str">
        <f t="shared" si="109"/>
        <v/>
      </c>
      <c r="C3397" s="28">
        <f t="shared" si="110"/>
        <v>340</v>
      </c>
    </row>
    <row r="3398" spans="2:3" x14ac:dyDescent="0.25">
      <c r="B3398" s="28" t="str">
        <f t="shared" si="109"/>
        <v/>
      </c>
      <c r="C3398" s="28">
        <f t="shared" si="110"/>
        <v>340</v>
      </c>
    </row>
    <row r="3399" spans="2:3" x14ac:dyDescent="0.25">
      <c r="B3399" s="28" t="str">
        <f t="shared" si="109"/>
        <v/>
      </c>
      <c r="C3399" s="28">
        <f t="shared" si="110"/>
        <v>340</v>
      </c>
    </row>
    <row r="3400" spans="2:3" x14ac:dyDescent="0.25">
      <c r="B3400" s="28" t="str">
        <f t="shared" ref="B3400:B3463" si="111">IF(C3400&lt; $D$4+1,MOD(((ROW(B3400)-ROW(B$7))),$C$5)+1,"")</f>
        <v/>
      </c>
      <c r="C3400" s="28">
        <f t="shared" si="110"/>
        <v>340</v>
      </c>
    </row>
    <row r="3401" spans="2:3" x14ac:dyDescent="0.25">
      <c r="B3401" s="28" t="str">
        <f t="shared" si="111"/>
        <v/>
      </c>
      <c r="C3401" s="28">
        <f t="shared" si="110"/>
        <v>340</v>
      </c>
    </row>
    <row r="3402" spans="2:3" x14ac:dyDescent="0.25">
      <c r="B3402" s="28" t="str">
        <f t="shared" si="111"/>
        <v/>
      </c>
      <c r="C3402" s="28">
        <f t="shared" si="110"/>
        <v>340</v>
      </c>
    </row>
    <row r="3403" spans="2:3" x14ac:dyDescent="0.25">
      <c r="B3403" s="28" t="str">
        <f t="shared" si="111"/>
        <v/>
      </c>
      <c r="C3403" s="28">
        <f t="shared" si="110"/>
        <v>340</v>
      </c>
    </row>
    <row r="3404" spans="2:3" x14ac:dyDescent="0.25">
      <c r="B3404" s="28" t="str">
        <f t="shared" si="111"/>
        <v/>
      </c>
      <c r="C3404" s="28">
        <f t="shared" si="110"/>
        <v>340</v>
      </c>
    </row>
    <row r="3405" spans="2:3" x14ac:dyDescent="0.25">
      <c r="B3405" s="28" t="str">
        <f t="shared" si="111"/>
        <v/>
      </c>
      <c r="C3405" s="28">
        <f t="shared" si="110"/>
        <v>340</v>
      </c>
    </row>
    <row r="3406" spans="2:3" x14ac:dyDescent="0.25">
      <c r="B3406" s="28" t="str">
        <f t="shared" si="111"/>
        <v/>
      </c>
      <c r="C3406" s="28">
        <f t="shared" si="110"/>
        <v>340</v>
      </c>
    </row>
    <row r="3407" spans="2:3" x14ac:dyDescent="0.25">
      <c r="B3407" s="28" t="str">
        <f t="shared" si="111"/>
        <v/>
      </c>
      <c r="C3407" s="28">
        <f t="shared" si="110"/>
        <v>341</v>
      </c>
    </row>
    <row r="3408" spans="2:3" x14ac:dyDescent="0.25">
      <c r="B3408" s="28" t="str">
        <f t="shared" si="111"/>
        <v/>
      </c>
      <c r="C3408" s="28">
        <f t="shared" si="110"/>
        <v>341</v>
      </c>
    </row>
    <row r="3409" spans="2:3" x14ac:dyDescent="0.25">
      <c r="B3409" s="28" t="str">
        <f t="shared" si="111"/>
        <v/>
      </c>
      <c r="C3409" s="28">
        <f t="shared" si="110"/>
        <v>341</v>
      </c>
    </row>
    <row r="3410" spans="2:3" x14ac:dyDescent="0.25">
      <c r="B3410" s="28" t="str">
        <f t="shared" si="111"/>
        <v/>
      </c>
      <c r="C3410" s="28">
        <f t="shared" si="110"/>
        <v>341</v>
      </c>
    </row>
    <row r="3411" spans="2:3" x14ac:dyDescent="0.25">
      <c r="B3411" s="28" t="str">
        <f t="shared" si="111"/>
        <v/>
      </c>
      <c r="C3411" s="28">
        <f t="shared" si="110"/>
        <v>341</v>
      </c>
    </row>
    <row r="3412" spans="2:3" x14ac:dyDescent="0.25">
      <c r="B3412" s="28" t="str">
        <f t="shared" si="111"/>
        <v/>
      </c>
      <c r="C3412" s="28">
        <f t="shared" si="110"/>
        <v>341</v>
      </c>
    </row>
    <row r="3413" spans="2:3" x14ac:dyDescent="0.25">
      <c r="B3413" s="28" t="str">
        <f t="shared" si="111"/>
        <v/>
      </c>
      <c r="C3413" s="28">
        <f t="shared" si="110"/>
        <v>341</v>
      </c>
    </row>
    <row r="3414" spans="2:3" x14ac:dyDescent="0.25">
      <c r="B3414" s="28" t="str">
        <f t="shared" si="111"/>
        <v/>
      </c>
      <c r="C3414" s="28">
        <f t="shared" si="110"/>
        <v>341</v>
      </c>
    </row>
    <row r="3415" spans="2:3" x14ac:dyDescent="0.25">
      <c r="B3415" s="28" t="str">
        <f t="shared" si="111"/>
        <v/>
      </c>
      <c r="C3415" s="28">
        <f t="shared" si="110"/>
        <v>341</v>
      </c>
    </row>
    <row r="3416" spans="2:3" x14ac:dyDescent="0.25">
      <c r="B3416" s="28" t="str">
        <f t="shared" si="111"/>
        <v/>
      </c>
      <c r="C3416" s="28">
        <f t="shared" si="110"/>
        <v>341</v>
      </c>
    </row>
    <row r="3417" spans="2:3" x14ac:dyDescent="0.25">
      <c r="B3417" s="28" t="str">
        <f t="shared" si="111"/>
        <v/>
      </c>
      <c r="C3417" s="28">
        <f t="shared" si="110"/>
        <v>342</v>
      </c>
    </row>
    <row r="3418" spans="2:3" x14ac:dyDescent="0.25">
      <c r="B3418" s="28" t="str">
        <f t="shared" si="111"/>
        <v/>
      </c>
      <c r="C3418" s="28">
        <f t="shared" si="110"/>
        <v>342</v>
      </c>
    </row>
    <row r="3419" spans="2:3" x14ac:dyDescent="0.25">
      <c r="B3419" s="28" t="str">
        <f t="shared" si="111"/>
        <v/>
      </c>
      <c r="C3419" s="28">
        <f t="shared" si="110"/>
        <v>342</v>
      </c>
    </row>
    <row r="3420" spans="2:3" x14ac:dyDescent="0.25">
      <c r="B3420" s="28" t="str">
        <f t="shared" si="111"/>
        <v/>
      </c>
      <c r="C3420" s="28">
        <f t="shared" si="110"/>
        <v>342</v>
      </c>
    </row>
    <row r="3421" spans="2:3" x14ac:dyDescent="0.25">
      <c r="B3421" s="28" t="str">
        <f t="shared" si="111"/>
        <v/>
      </c>
      <c r="C3421" s="28">
        <f t="shared" si="110"/>
        <v>342</v>
      </c>
    </row>
    <row r="3422" spans="2:3" x14ac:dyDescent="0.25">
      <c r="B3422" s="28" t="str">
        <f t="shared" si="111"/>
        <v/>
      </c>
      <c r="C3422" s="28">
        <f t="shared" si="110"/>
        <v>342</v>
      </c>
    </row>
    <row r="3423" spans="2:3" x14ac:dyDescent="0.25">
      <c r="B3423" s="28" t="str">
        <f t="shared" si="111"/>
        <v/>
      </c>
      <c r="C3423" s="28">
        <f t="shared" si="110"/>
        <v>342</v>
      </c>
    </row>
    <row r="3424" spans="2:3" x14ac:dyDescent="0.25">
      <c r="B3424" s="28" t="str">
        <f t="shared" si="111"/>
        <v/>
      </c>
      <c r="C3424" s="28">
        <f t="shared" si="110"/>
        <v>342</v>
      </c>
    </row>
    <row r="3425" spans="2:3" x14ac:dyDescent="0.25">
      <c r="B3425" s="28" t="str">
        <f t="shared" si="111"/>
        <v/>
      </c>
      <c r="C3425" s="28">
        <f t="shared" ref="C3425:C3488" si="112">ROUNDDOWN(((ROW(C3425)-ROW(C$7))/C$5)+1,0)</f>
        <v>342</v>
      </c>
    </row>
    <row r="3426" spans="2:3" x14ac:dyDescent="0.25">
      <c r="B3426" s="28" t="str">
        <f t="shared" si="111"/>
        <v/>
      </c>
      <c r="C3426" s="28">
        <f t="shared" si="112"/>
        <v>342</v>
      </c>
    </row>
    <row r="3427" spans="2:3" x14ac:dyDescent="0.25">
      <c r="B3427" s="28" t="str">
        <f t="shared" si="111"/>
        <v/>
      </c>
      <c r="C3427" s="28">
        <f t="shared" si="112"/>
        <v>343</v>
      </c>
    </row>
    <row r="3428" spans="2:3" x14ac:dyDescent="0.25">
      <c r="B3428" s="28" t="str">
        <f t="shared" si="111"/>
        <v/>
      </c>
      <c r="C3428" s="28">
        <f t="shared" si="112"/>
        <v>343</v>
      </c>
    </row>
    <row r="3429" spans="2:3" x14ac:dyDescent="0.25">
      <c r="B3429" s="28" t="str">
        <f t="shared" si="111"/>
        <v/>
      </c>
      <c r="C3429" s="28">
        <f t="shared" si="112"/>
        <v>343</v>
      </c>
    </row>
    <row r="3430" spans="2:3" x14ac:dyDescent="0.25">
      <c r="B3430" s="28" t="str">
        <f t="shared" si="111"/>
        <v/>
      </c>
      <c r="C3430" s="28">
        <f t="shared" si="112"/>
        <v>343</v>
      </c>
    </row>
    <row r="3431" spans="2:3" x14ac:dyDescent="0.25">
      <c r="B3431" s="28" t="str">
        <f t="shared" si="111"/>
        <v/>
      </c>
      <c r="C3431" s="28">
        <f t="shared" si="112"/>
        <v>343</v>
      </c>
    </row>
    <row r="3432" spans="2:3" x14ac:dyDescent="0.25">
      <c r="B3432" s="28" t="str">
        <f t="shared" si="111"/>
        <v/>
      </c>
      <c r="C3432" s="28">
        <f t="shared" si="112"/>
        <v>343</v>
      </c>
    </row>
    <row r="3433" spans="2:3" x14ac:dyDescent="0.25">
      <c r="B3433" s="28" t="str">
        <f t="shared" si="111"/>
        <v/>
      </c>
      <c r="C3433" s="28">
        <f t="shared" si="112"/>
        <v>343</v>
      </c>
    </row>
    <row r="3434" spans="2:3" x14ac:dyDescent="0.25">
      <c r="B3434" s="28" t="str">
        <f t="shared" si="111"/>
        <v/>
      </c>
      <c r="C3434" s="28">
        <f t="shared" si="112"/>
        <v>343</v>
      </c>
    </row>
    <row r="3435" spans="2:3" x14ac:dyDescent="0.25">
      <c r="B3435" s="28" t="str">
        <f t="shared" si="111"/>
        <v/>
      </c>
      <c r="C3435" s="28">
        <f t="shared" si="112"/>
        <v>343</v>
      </c>
    </row>
    <row r="3436" spans="2:3" x14ac:dyDescent="0.25">
      <c r="B3436" s="28" t="str">
        <f t="shared" si="111"/>
        <v/>
      </c>
      <c r="C3436" s="28">
        <f t="shared" si="112"/>
        <v>343</v>
      </c>
    </row>
    <row r="3437" spans="2:3" x14ac:dyDescent="0.25">
      <c r="B3437" s="28" t="str">
        <f t="shared" si="111"/>
        <v/>
      </c>
      <c r="C3437" s="28">
        <f t="shared" si="112"/>
        <v>344</v>
      </c>
    </row>
    <row r="3438" spans="2:3" x14ac:dyDescent="0.25">
      <c r="B3438" s="28" t="str">
        <f t="shared" si="111"/>
        <v/>
      </c>
      <c r="C3438" s="28">
        <f t="shared" si="112"/>
        <v>344</v>
      </c>
    </row>
    <row r="3439" spans="2:3" x14ac:dyDescent="0.25">
      <c r="B3439" s="28" t="str">
        <f t="shared" si="111"/>
        <v/>
      </c>
      <c r="C3439" s="28">
        <f t="shared" si="112"/>
        <v>344</v>
      </c>
    </row>
    <row r="3440" spans="2:3" x14ac:dyDescent="0.25">
      <c r="B3440" s="28" t="str">
        <f t="shared" si="111"/>
        <v/>
      </c>
      <c r="C3440" s="28">
        <f t="shared" si="112"/>
        <v>344</v>
      </c>
    </row>
    <row r="3441" spans="2:3" x14ac:dyDescent="0.25">
      <c r="B3441" s="28" t="str">
        <f t="shared" si="111"/>
        <v/>
      </c>
      <c r="C3441" s="28">
        <f t="shared" si="112"/>
        <v>344</v>
      </c>
    </row>
    <row r="3442" spans="2:3" x14ac:dyDescent="0.25">
      <c r="B3442" s="28" t="str">
        <f t="shared" si="111"/>
        <v/>
      </c>
      <c r="C3442" s="28">
        <f t="shared" si="112"/>
        <v>344</v>
      </c>
    </row>
    <row r="3443" spans="2:3" x14ac:dyDescent="0.25">
      <c r="B3443" s="28" t="str">
        <f t="shared" si="111"/>
        <v/>
      </c>
      <c r="C3443" s="28">
        <f t="shared" si="112"/>
        <v>344</v>
      </c>
    </row>
    <row r="3444" spans="2:3" x14ac:dyDescent="0.25">
      <c r="B3444" s="28" t="str">
        <f t="shared" si="111"/>
        <v/>
      </c>
      <c r="C3444" s="28">
        <f t="shared" si="112"/>
        <v>344</v>
      </c>
    </row>
    <row r="3445" spans="2:3" x14ac:dyDescent="0.25">
      <c r="B3445" s="28" t="str">
        <f t="shared" si="111"/>
        <v/>
      </c>
      <c r="C3445" s="28">
        <f t="shared" si="112"/>
        <v>344</v>
      </c>
    </row>
    <row r="3446" spans="2:3" x14ac:dyDescent="0.25">
      <c r="B3446" s="28" t="str">
        <f t="shared" si="111"/>
        <v/>
      </c>
      <c r="C3446" s="28">
        <f t="shared" si="112"/>
        <v>344</v>
      </c>
    </row>
    <row r="3447" spans="2:3" x14ac:dyDescent="0.25">
      <c r="B3447" s="28" t="str">
        <f t="shared" si="111"/>
        <v/>
      </c>
      <c r="C3447" s="28">
        <f t="shared" si="112"/>
        <v>345</v>
      </c>
    </row>
    <row r="3448" spans="2:3" x14ac:dyDescent="0.25">
      <c r="B3448" s="28" t="str">
        <f t="shared" si="111"/>
        <v/>
      </c>
      <c r="C3448" s="28">
        <f t="shared" si="112"/>
        <v>345</v>
      </c>
    </row>
    <row r="3449" spans="2:3" x14ac:dyDescent="0.25">
      <c r="B3449" s="28" t="str">
        <f t="shared" si="111"/>
        <v/>
      </c>
      <c r="C3449" s="28">
        <f t="shared" si="112"/>
        <v>345</v>
      </c>
    </row>
    <row r="3450" spans="2:3" x14ac:dyDescent="0.25">
      <c r="B3450" s="28" t="str">
        <f t="shared" si="111"/>
        <v/>
      </c>
      <c r="C3450" s="28">
        <f t="shared" si="112"/>
        <v>345</v>
      </c>
    </row>
    <row r="3451" spans="2:3" x14ac:dyDescent="0.25">
      <c r="B3451" s="28" t="str">
        <f t="shared" si="111"/>
        <v/>
      </c>
      <c r="C3451" s="28">
        <f t="shared" si="112"/>
        <v>345</v>
      </c>
    </row>
    <row r="3452" spans="2:3" x14ac:dyDescent="0.25">
      <c r="B3452" s="28" t="str">
        <f t="shared" si="111"/>
        <v/>
      </c>
      <c r="C3452" s="28">
        <f t="shared" si="112"/>
        <v>345</v>
      </c>
    </row>
    <row r="3453" spans="2:3" x14ac:dyDescent="0.25">
      <c r="B3453" s="28" t="str">
        <f t="shared" si="111"/>
        <v/>
      </c>
      <c r="C3453" s="28">
        <f t="shared" si="112"/>
        <v>345</v>
      </c>
    </row>
    <row r="3454" spans="2:3" x14ac:dyDescent="0.25">
      <c r="B3454" s="28" t="str">
        <f t="shared" si="111"/>
        <v/>
      </c>
      <c r="C3454" s="28">
        <f t="shared" si="112"/>
        <v>345</v>
      </c>
    </row>
    <row r="3455" spans="2:3" x14ac:dyDescent="0.25">
      <c r="B3455" s="28" t="str">
        <f t="shared" si="111"/>
        <v/>
      </c>
      <c r="C3455" s="28">
        <f t="shared" si="112"/>
        <v>345</v>
      </c>
    </row>
    <row r="3456" spans="2:3" x14ac:dyDescent="0.25">
      <c r="B3456" s="28" t="str">
        <f t="shared" si="111"/>
        <v/>
      </c>
      <c r="C3456" s="28">
        <f t="shared" si="112"/>
        <v>345</v>
      </c>
    </row>
    <row r="3457" spans="2:3" x14ac:dyDescent="0.25">
      <c r="B3457" s="28" t="str">
        <f t="shared" si="111"/>
        <v/>
      </c>
      <c r="C3457" s="28">
        <f t="shared" si="112"/>
        <v>346</v>
      </c>
    </row>
    <row r="3458" spans="2:3" x14ac:dyDescent="0.25">
      <c r="B3458" s="28" t="str">
        <f t="shared" si="111"/>
        <v/>
      </c>
      <c r="C3458" s="28">
        <f t="shared" si="112"/>
        <v>346</v>
      </c>
    </row>
    <row r="3459" spans="2:3" x14ac:dyDescent="0.25">
      <c r="B3459" s="28" t="str">
        <f t="shared" si="111"/>
        <v/>
      </c>
      <c r="C3459" s="28">
        <f t="shared" si="112"/>
        <v>346</v>
      </c>
    </row>
    <row r="3460" spans="2:3" x14ac:dyDescent="0.25">
      <c r="B3460" s="28" t="str">
        <f t="shared" si="111"/>
        <v/>
      </c>
      <c r="C3460" s="28">
        <f t="shared" si="112"/>
        <v>346</v>
      </c>
    </row>
    <row r="3461" spans="2:3" x14ac:dyDescent="0.25">
      <c r="B3461" s="28" t="str">
        <f t="shared" si="111"/>
        <v/>
      </c>
      <c r="C3461" s="28">
        <f t="shared" si="112"/>
        <v>346</v>
      </c>
    </row>
    <row r="3462" spans="2:3" x14ac:dyDescent="0.25">
      <c r="B3462" s="28" t="str">
        <f t="shared" si="111"/>
        <v/>
      </c>
      <c r="C3462" s="28">
        <f t="shared" si="112"/>
        <v>346</v>
      </c>
    </row>
    <row r="3463" spans="2:3" x14ac:dyDescent="0.25">
      <c r="B3463" s="28" t="str">
        <f t="shared" si="111"/>
        <v/>
      </c>
      <c r="C3463" s="28">
        <f t="shared" si="112"/>
        <v>346</v>
      </c>
    </row>
    <row r="3464" spans="2:3" x14ac:dyDescent="0.25">
      <c r="B3464" s="28" t="str">
        <f t="shared" ref="B3464:B3527" si="113">IF(C3464&lt; $D$4+1,MOD(((ROW(B3464)-ROW(B$7))),$C$5)+1,"")</f>
        <v/>
      </c>
      <c r="C3464" s="28">
        <f t="shared" si="112"/>
        <v>346</v>
      </c>
    </row>
    <row r="3465" spans="2:3" x14ac:dyDescent="0.25">
      <c r="B3465" s="28" t="str">
        <f t="shared" si="113"/>
        <v/>
      </c>
      <c r="C3465" s="28">
        <f t="shared" si="112"/>
        <v>346</v>
      </c>
    </row>
    <row r="3466" spans="2:3" x14ac:dyDescent="0.25">
      <c r="B3466" s="28" t="str">
        <f t="shared" si="113"/>
        <v/>
      </c>
      <c r="C3466" s="28">
        <f t="shared" si="112"/>
        <v>346</v>
      </c>
    </row>
    <row r="3467" spans="2:3" x14ac:dyDescent="0.25">
      <c r="B3467" s="28" t="str">
        <f t="shared" si="113"/>
        <v/>
      </c>
      <c r="C3467" s="28">
        <f t="shared" si="112"/>
        <v>347</v>
      </c>
    </row>
    <row r="3468" spans="2:3" x14ac:dyDescent="0.25">
      <c r="B3468" s="28" t="str">
        <f t="shared" si="113"/>
        <v/>
      </c>
      <c r="C3468" s="28">
        <f t="shared" si="112"/>
        <v>347</v>
      </c>
    </row>
    <row r="3469" spans="2:3" x14ac:dyDescent="0.25">
      <c r="B3469" s="28" t="str">
        <f t="shared" si="113"/>
        <v/>
      </c>
      <c r="C3469" s="28">
        <f t="shared" si="112"/>
        <v>347</v>
      </c>
    </row>
    <row r="3470" spans="2:3" x14ac:dyDescent="0.25">
      <c r="B3470" s="28" t="str">
        <f t="shared" si="113"/>
        <v/>
      </c>
      <c r="C3470" s="28">
        <f t="shared" si="112"/>
        <v>347</v>
      </c>
    </row>
    <row r="3471" spans="2:3" x14ac:dyDescent="0.25">
      <c r="B3471" s="28" t="str">
        <f t="shared" si="113"/>
        <v/>
      </c>
      <c r="C3471" s="28">
        <f t="shared" si="112"/>
        <v>347</v>
      </c>
    </row>
    <row r="3472" spans="2:3" x14ac:dyDescent="0.25">
      <c r="B3472" s="28" t="str">
        <f t="shared" si="113"/>
        <v/>
      </c>
      <c r="C3472" s="28">
        <f t="shared" si="112"/>
        <v>347</v>
      </c>
    </row>
    <row r="3473" spans="2:3" x14ac:dyDescent="0.25">
      <c r="B3473" s="28" t="str">
        <f t="shared" si="113"/>
        <v/>
      </c>
      <c r="C3473" s="28">
        <f t="shared" si="112"/>
        <v>347</v>
      </c>
    </row>
    <row r="3474" spans="2:3" x14ac:dyDescent="0.25">
      <c r="B3474" s="28" t="str">
        <f t="shared" si="113"/>
        <v/>
      </c>
      <c r="C3474" s="28">
        <f t="shared" si="112"/>
        <v>347</v>
      </c>
    </row>
    <row r="3475" spans="2:3" x14ac:dyDescent="0.25">
      <c r="B3475" s="28" t="str">
        <f t="shared" si="113"/>
        <v/>
      </c>
      <c r="C3475" s="28">
        <f t="shared" si="112"/>
        <v>347</v>
      </c>
    </row>
    <row r="3476" spans="2:3" x14ac:dyDescent="0.25">
      <c r="B3476" s="28" t="str">
        <f t="shared" si="113"/>
        <v/>
      </c>
      <c r="C3476" s="28">
        <f t="shared" si="112"/>
        <v>347</v>
      </c>
    </row>
    <row r="3477" spans="2:3" x14ac:dyDescent="0.25">
      <c r="B3477" s="28" t="str">
        <f t="shared" si="113"/>
        <v/>
      </c>
      <c r="C3477" s="28">
        <f t="shared" si="112"/>
        <v>348</v>
      </c>
    </row>
    <row r="3478" spans="2:3" x14ac:dyDescent="0.25">
      <c r="B3478" s="28" t="str">
        <f t="shared" si="113"/>
        <v/>
      </c>
      <c r="C3478" s="28">
        <f t="shared" si="112"/>
        <v>348</v>
      </c>
    </row>
    <row r="3479" spans="2:3" x14ac:dyDescent="0.25">
      <c r="B3479" s="28" t="str">
        <f t="shared" si="113"/>
        <v/>
      </c>
      <c r="C3479" s="28">
        <f t="shared" si="112"/>
        <v>348</v>
      </c>
    </row>
    <row r="3480" spans="2:3" x14ac:dyDescent="0.25">
      <c r="B3480" s="28" t="str">
        <f t="shared" si="113"/>
        <v/>
      </c>
      <c r="C3480" s="28">
        <f t="shared" si="112"/>
        <v>348</v>
      </c>
    </row>
    <row r="3481" spans="2:3" x14ac:dyDescent="0.25">
      <c r="B3481" s="28" t="str">
        <f t="shared" si="113"/>
        <v/>
      </c>
      <c r="C3481" s="28">
        <f t="shared" si="112"/>
        <v>348</v>
      </c>
    </row>
    <row r="3482" spans="2:3" x14ac:dyDescent="0.25">
      <c r="B3482" s="28" t="str">
        <f t="shared" si="113"/>
        <v/>
      </c>
      <c r="C3482" s="28">
        <f t="shared" si="112"/>
        <v>348</v>
      </c>
    </row>
    <row r="3483" spans="2:3" x14ac:dyDescent="0.25">
      <c r="B3483" s="28" t="str">
        <f t="shared" si="113"/>
        <v/>
      </c>
      <c r="C3483" s="28">
        <f t="shared" si="112"/>
        <v>348</v>
      </c>
    </row>
    <row r="3484" spans="2:3" x14ac:dyDescent="0.25">
      <c r="B3484" s="28" t="str">
        <f t="shared" si="113"/>
        <v/>
      </c>
      <c r="C3484" s="28">
        <f t="shared" si="112"/>
        <v>348</v>
      </c>
    </row>
    <row r="3485" spans="2:3" x14ac:dyDescent="0.25">
      <c r="B3485" s="28" t="str">
        <f t="shared" si="113"/>
        <v/>
      </c>
      <c r="C3485" s="28">
        <f t="shared" si="112"/>
        <v>348</v>
      </c>
    </row>
    <row r="3486" spans="2:3" x14ac:dyDescent="0.25">
      <c r="B3486" s="28" t="str">
        <f t="shared" si="113"/>
        <v/>
      </c>
      <c r="C3486" s="28">
        <f t="shared" si="112"/>
        <v>348</v>
      </c>
    </row>
    <row r="3487" spans="2:3" x14ac:dyDescent="0.25">
      <c r="B3487" s="28" t="str">
        <f t="shared" si="113"/>
        <v/>
      </c>
      <c r="C3487" s="28">
        <f t="shared" si="112"/>
        <v>349</v>
      </c>
    </row>
    <row r="3488" spans="2:3" x14ac:dyDescent="0.25">
      <c r="B3488" s="28" t="str">
        <f t="shared" si="113"/>
        <v/>
      </c>
      <c r="C3488" s="28">
        <f t="shared" si="112"/>
        <v>349</v>
      </c>
    </row>
    <row r="3489" spans="2:3" x14ac:dyDescent="0.25">
      <c r="B3489" s="28" t="str">
        <f t="shared" si="113"/>
        <v/>
      </c>
      <c r="C3489" s="28">
        <f t="shared" ref="C3489:C3552" si="114">ROUNDDOWN(((ROW(C3489)-ROW(C$7))/C$5)+1,0)</f>
        <v>349</v>
      </c>
    </row>
    <row r="3490" spans="2:3" x14ac:dyDescent="0.25">
      <c r="B3490" s="28" t="str">
        <f t="shared" si="113"/>
        <v/>
      </c>
      <c r="C3490" s="28">
        <f t="shared" si="114"/>
        <v>349</v>
      </c>
    </row>
    <row r="3491" spans="2:3" x14ac:dyDescent="0.25">
      <c r="B3491" s="28" t="str">
        <f t="shared" si="113"/>
        <v/>
      </c>
      <c r="C3491" s="28">
        <f t="shared" si="114"/>
        <v>349</v>
      </c>
    </row>
    <row r="3492" spans="2:3" x14ac:dyDescent="0.25">
      <c r="B3492" s="28" t="str">
        <f t="shared" si="113"/>
        <v/>
      </c>
      <c r="C3492" s="28">
        <f t="shared" si="114"/>
        <v>349</v>
      </c>
    </row>
    <row r="3493" spans="2:3" x14ac:dyDescent="0.25">
      <c r="B3493" s="28" t="str">
        <f t="shared" si="113"/>
        <v/>
      </c>
      <c r="C3493" s="28">
        <f t="shared" si="114"/>
        <v>349</v>
      </c>
    </row>
    <row r="3494" spans="2:3" x14ac:dyDescent="0.25">
      <c r="B3494" s="28" t="str">
        <f t="shared" si="113"/>
        <v/>
      </c>
      <c r="C3494" s="28">
        <f t="shared" si="114"/>
        <v>349</v>
      </c>
    </row>
    <row r="3495" spans="2:3" x14ac:dyDescent="0.25">
      <c r="B3495" s="28" t="str">
        <f t="shared" si="113"/>
        <v/>
      </c>
      <c r="C3495" s="28">
        <f t="shared" si="114"/>
        <v>349</v>
      </c>
    </row>
    <row r="3496" spans="2:3" x14ac:dyDescent="0.25">
      <c r="B3496" s="28" t="str">
        <f t="shared" si="113"/>
        <v/>
      </c>
      <c r="C3496" s="28">
        <f t="shared" si="114"/>
        <v>349</v>
      </c>
    </row>
    <row r="3497" spans="2:3" x14ac:dyDescent="0.25">
      <c r="B3497" s="28" t="str">
        <f t="shared" si="113"/>
        <v/>
      </c>
      <c r="C3497" s="28">
        <f t="shared" si="114"/>
        <v>350</v>
      </c>
    </row>
    <row r="3498" spans="2:3" x14ac:dyDescent="0.25">
      <c r="B3498" s="28" t="str">
        <f t="shared" si="113"/>
        <v/>
      </c>
      <c r="C3498" s="28">
        <f t="shared" si="114"/>
        <v>350</v>
      </c>
    </row>
    <row r="3499" spans="2:3" x14ac:dyDescent="0.25">
      <c r="B3499" s="28" t="str">
        <f t="shared" si="113"/>
        <v/>
      </c>
      <c r="C3499" s="28">
        <f t="shared" si="114"/>
        <v>350</v>
      </c>
    </row>
    <row r="3500" spans="2:3" x14ac:dyDescent="0.25">
      <c r="B3500" s="28" t="str">
        <f t="shared" si="113"/>
        <v/>
      </c>
      <c r="C3500" s="28">
        <f t="shared" si="114"/>
        <v>350</v>
      </c>
    </row>
    <row r="3501" spans="2:3" x14ac:dyDescent="0.25">
      <c r="B3501" s="28" t="str">
        <f t="shared" si="113"/>
        <v/>
      </c>
      <c r="C3501" s="28">
        <f t="shared" si="114"/>
        <v>350</v>
      </c>
    </row>
    <row r="3502" spans="2:3" x14ac:dyDescent="0.25">
      <c r="B3502" s="28" t="str">
        <f t="shared" si="113"/>
        <v/>
      </c>
      <c r="C3502" s="28">
        <f t="shared" si="114"/>
        <v>350</v>
      </c>
    </row>
    <row r="3503" spans="2:3" x14ac:dyDescent="0.25">
      <c r="B3503" s="28" t="str">
        <f t="shared" si="113"/>
        <v/>
      </c>
      <c r="C3503" s="28">
        <f t="shared" si="114"/>
        <v>350</v>
      </c>
    </row>
    <row r="3504" spans="2:3" x14ac:dyDescent="0.25">
      <c r="B3504" s="28" t="str">
        <f t="shared" si="113"/>
        <v/>
      </c>
      <c r="C3504" s="28">
        <f t="shared" si="114"/>
        <v>350</v>
      </c>
    </row>
    <row r="3505" spans="2:3" x14ac:dyDescent="0.25">
      <c r="B3505" s="28" t="str">
        <f t="shared" si="113"/>
        <v/>
      </c>
      <c r="C3505" s="28">
        <f t="shared" si="114"/>
        <v>350</v>
      </c>
    </row>
    <row r="3506" spans="2:3" x14ac:dyDescent="0.25">
      <c r="B3506" s="28" t="str">
        <f t="shared" si="113"/>
        <v/>
      </c>
      <c r="C3506" s="28">
        <f t="shared" si="114"/>
        <v>350</v>
      </c>
    </row>
    <row r="3507" spans="2:3" x14ac:dyDescent="0.25">
      <c r="B3507" s="28" t="str">
        <f t="shared" si="113"/>
        <v/>
      </c>
      <c r="C3507" s="28">
        <f t="shared" si="114"/>
        <v>351</v>
      </c>
    </row>
    <row r="3508" spans="2:3" x14ac:dyDescent="0.25">
      <c r="B3508" s="28" t="str">
        <f t="shared" si="113"/>
        <v/>
      </c>
      <c r="C3508" s="28">
        <f t="shared" si="114"/>
        <v>351</v>
      </c>
    </row>
    <row r="3509" spans="2:3" x14ac:dyDescent="0.25">
      <c r="B3509" s="28" t="str">
        <f t="shared" si="113"/>
        <v/>
      </c>
      <c r="C3509" s="28">
        <f t="shared" si="114"/>
        <v>351</v>
      </c>
    </row>
    <row r="3510" spans="2:3" x14ac:dyDescent="0.25">
      <c r="B3510" s="28" t="str">
        <f t="shared" si="113"/>
        <v/>
      </c>
      <c r="C3510" s="28">
        <f t="shared" si="114"/>
        <v>351</v>
      </c>
    </row>
    <row r="3511" spans="2:3" x14ac:dyDescent="0.25">
      <c r="B3511" s="28" t="str">
        <f t="shared" si="113"/>
        <v/>
      </c>
      <c r="C3511" s="28">
        <f t="shared" si="114"/>
        <v>351</v>
      </c>
    </row>
    <row r="3512" spans="2:3" x14ac:dyDescent="0.25">
      <c r="B3512" s="28" t="str">
        <f t="shared" si="113"/>
        <v/>
      </c>
      <c r="C3512" s="28">
        <f t="shared" si="114"/>
        <v>351</v>
      </c>
    </row>
    <row r="3513" spans="2:3" x14ac:dyDescent="0.25">
      <c r="B3513" s="28" t="str">
        <f t="shared" si="113"/>
        <v/>
      </c>
      <c r="C3513" s="28">
        <f t="shared" si="114"/>
        <v>351</v>
      </c>
    </row>
    <row r="3514" spans="2:3" x14ac:dyDescent="0.25">
      <c r="B3514" s="28" t="str">
        <f t="shared" si="113"/>
        <v/>
      </c>
      <c r="C3514" s="28">
        <f t="shared" si="114"/>
        <v>351</v>
      </c>
    </row>
    <row r="3515" spans="2:3" x14ac:dyDescent="0.25">
      <c r="B3515" s="28" t="str">
        <f t="shared" si="113"/>
        <v/>
      </c>
      <c r="C3515" s="28">
        <f t="shared" si="114"/>
        <v>351</v>
      </c>
    </row>
    <row r="3516" spans="2:3" x14ac:dyDescent="0.25">
      <c r="B3516" s="28" t="str">
        <f t="shared" si="113"/>
        <v/>
      </c>
      <c r="C3516" s="28">
        <f t="shared" si="114"/>
        <v>351</v>
      </c>
    </row>
    <row r="3517" spans="2:3" x14ac:dyDescent="0.25">
      <c r="B3517" s="28" t="str">
        <f t="shared" si="113"/>
        <v/>
      </c>
      <c r="C3517" s="28">
        <f t="shared" si="114"/>
        <v>352</v>
      </c>
    </row>
    <row r="3518" spans="2:3" x14ac:dyDescent="0.25">
      <c r="B3518" s="28" t="str">
        <f t="shared" si="113"/>
        <v/>
      </c>
      <c r="C3518" s="28">
        <f t="shared" si="114"/>
        <v>352</v>
      </c>
    </row>
    <row r="3519" spans="2:3" x14ac:dyDescent="0.25">
      <c r="B3519" s="28" t="str">
        <f t="shared" si="113"/>
        <v/>
      </c>
      <c r="C3519" s="28">
        <f t="shared" si="114"/>
        <v>352</v>
      </c>
    </row>
    <row r="3520" spans="2:3" x14ac:dyDescent="0.25">
      <c r="B3520" s="28" t="str">
        <f t="shared" si="113"/>
        <v/>
      </c>
      <c r="C3520" s="28">
        <f t="shared" si="114"/>
        <v>352</v>
      </c>
    </row>
    <row r="3521" spans="2:3" x14ac:dyDescent="0.25">
      <c r="B3521" s="28" t="str">
        <f t="shared" si="113"/>
        <v/>
      </c>
      <c r="C3521" s="28">
        <f t="shared" si="114"/>
        <v>352</v>
      </c>
    </row>
    <row r="3522" spans="2:3" x14ac:dyDescent="0.25">
      <c r="B3522" s="28" t="str">
        <f t="shared" si="113"/>
        <v/>
      </c>
      <c r="C3522" s="28">
        <f t="shared" si="114"/>
        <v>352</v>
      </c>
    </row>
    <row r="3523" spans="2:3" x14ac:dyDescent="0.25">
      <c r="B3523" s="28" t="str">
        <f t="shared" si="113"/>
        <v/>
      </c>
      <c r="C3523" s="28">
        <f t="shared" si="114"/>
        <v>352</v>
      </c>
    </row>
    <row r="3524" spans="2:3" x14ac:dyDescent="0.25">
      <c r="B3524" s="28" t="str">
        <f t="shared" si="113"/>
        <v/>
      </c>
      <c r="C3524" s="28">
        <f t="shared" si="114"/>
        <v>352</v>
      </c>
    </row>
    <row r="3525" spans="2:3" x14ac:dyDescent="0.25">
      <c r="B3525" s="28" t="str">
        <f t="shared" si="113"/>
        <v/>
      </c>
      <c r="C3525" s="28">
        <f t="shared" si="114"/>
        <v>352</v>
      </c>
    </row>
    <row r="3526" spans="2:3" x14ac:dyDescent="0.25">
      <c r="B3526" s="28" t="str">
        <f t="shared" si="113"/>
        <v/>
      </c>
      <c r="C3526" s="28">
        <f t="shared" si="114"/>
        <v>352</v>
      </c>
    </row>
    <row r="3527" spans="2:3" x14ac:dyDescent="0.25">
      <c r="B3527" s="28" t="str">
        <f t="shared" si="113"/>
        <v/>
      </c>
      <c r="C3527" s="28">
        <f t="shared" si="114"/>
        <v>353</v>
      </c>
    </row>
    <row r="3528" spans="2:3" x14ac:dyDescent="0.25">
      <c r="B3528" s="28" t="str">
        <f t="shared" ref="B3528:B3591" si="115">IF(C3528&lt; $D$4+1,MOD(((ROW(B3528)-ROW(B$7))),$C$5)+1,"")</f>
        <v/>
      </c>
      <c r="C3528" s="28">
        <f t="shared" si="114"/>
        <v>353</v>
      </c>
    </row>
    <row r="3529" spans="2:3" x14ac:dyDescent="0.25">
      <c r="B3529" s="28" t="str">
        <f t="shared" si="115"/>
        <v/>
      </c>
      <c r="C3529" s="28">
        <f t="shared" si="114"/>
        <v>353</v>
      </c>
    </row>
    <row r="3530" spans="2:3" x14ac:dyDescent="0.25">
      <c r="B3530" s="28" t="str">
        <f t="shared" si="115"/>
        <v/>
      </c>
      <c r="C3530" s="28">
        <f t="shared" si="114"/>
        <v>353</v>
      </c>
    </row>
    <row r="3531" spans="2:3" x14ac:dyDescent="0.25">
      <c r="B3531" s="28" t="str">
        <f t="shared" si="115"/>
        <v/>
      </c>
      <c r="C3531" s="28">
        <f t="shared" si="114"/>
        <v>353</v>
      </c>
    </row>
    <row r="3532" spans="2:3" x14ac:dyDescent="0.25">
      <c r="B3532" s="28" t="str">
        <f t="shared" si="115"/>
        <v/>
      </c>
      <c r="C3532" s="28">
        <f t="shared" si="114"/>
        <v>353</v>
      </c>
    </row>
    <row r="3533" spans="2:3" x14ac:dyDescent="0.25">
      <c r="B3533" s="28" t="str">
        <f t="shared" si="115"/>
        <v/>
      </c>
      <c r="C3533" s="28">
        <f t="shared" si="114"/>
        <v>353</v>
      </c>
    </row>
    <row r="3534" spans="2:3" x14ac:dyDescent="0.25">
      <c r="B3534" s="28" t="str">
        <f t="shared" si="115"/>
        <v/>
      </c>
      <c r="C3534" s="28">
        <f t="shared" si="114"/>
        <v>353</v>
      </c>
    </row>
    <row r="3535" spans="2:3" x14ac:dyDescent="0.25">
      <c r="B3535" s="28" t="str">
        <f t="shared" si="115"/>
        <v/>
      </c>
      <c r="C3535" s="28">
        <f t="shared" si="114"/>
        <v>353</v>
      </c>
    </row>
    <row r="3536" spans="2:3" x14ac:dyDescent="0.25">
      <c r="B3536" s="28" t="str">
        <f t="shared" si="115"/>
        <v/>
      </c>
      <c r="C3536" s="28">
        <f t="shared" si="114"/>
        <v>353</v>
      </c>
    </row>
    <row r="3537" spans="2:3" x14ac:dyDescent="0.25">
      <c r="B3537" s="28" t="str">
        <f t="shared" si="115"/>
        <v/>
      </c>
      <c r="C3537" s="28">
        <f t="shared" si="114"/>
        <v>354</v>
      </c>
    </row>
    <row r="3538" spans="2:3" x14ac:dyDescent="0.25">
      <c r="B3538" s="28" t="str">
        <f t="shared" si="115"/>
        <v/>
      </c>
      <c r="C3538" s="28">
        <f t="shared" si="114"/>
        <v>354</v>
      </c>
    </row>
    <row r="3539" spans="2:3" x14ac:dyDescent="0.25">
      <c r="B3539" s="28" t="str">
        <f t="shared" si="115"/>
        <v/>
      </c>
      <c r="C3539" s="28">
        <f t="shared" si="114"/>
        <v>354</v>
      </c>
    </row>
    <row r="3540" spans="2:3" x14ac:dyDescent="0.25">
      <c r="B3540" s="28" t="str">
        <f t="shared" si="115"/>
        <v/>
      </c>
      <c r="C3540" s="28">
        <f t="shared" si="114"/>
        <v>354</v>
      </c>
    </row>
    <row r="3541" spans="2:3" x14ac:dyDescent="0.25">
      <c r="B3541" s="28" t="str">
        <f t="shared" si="115"/>
        <v/>
      </c>
      <c r="C3541" s="28">
        <f t="shared" si="114"/>
        <v>354</v>
      </c>
    </row>
    <row r="3542" spans="2:3" x14ac:dyDescent="0.25">
      <c r="B3542" s="28" t="str">
        <f t="shared" si="115"/>
        <v/>
      </c>
      <c r="C3542" s="28">
        <f t="shared" si="114"/>
        <v>354</v>
      </c>
    </row>
    <row r="3543" spans="2:3" x14ac:dyDescent="0.25">
      <c r="B3543" s="28" t="str">
        <f t="shared" si="115"/>
        <v/>
      </c>
      <c r="C3543" s="28">
        <f t="shared" si="114"/>
        <v>354</v>
      </c>
    </row>
    <row r="3544" spans="2:3" x14ac:dyDescent="0.25">
      <c r="B3544" s="28" t="str">
        <f t="shared" si="115"/>
        <v/>
      </c>
      <c r="C3544" s="28">
        <f t="shared" si="114"/>
        <v>354</v>
      </c>
    </row>
    <row r="3545" spans="2:3" x14ac:dyDescent="0.25">
      <c r="B3545" s="28" t="str">
        <f t="shared" si="115"/>
        <v/>
      </c>
      <c r="C3545" s="28">
        <f t="shared" si="114"/>
        <v>354</v>
      </c>
    </row>
    <row r="3546" spans="2:3" x14ac:dyDescent="0.25">
      <c r="B3546" s="28" t="str">
        <f t="shared" si="115"/>
        <v/>
      </c>
      <c r="C3546" s="28">
        <f t="shared" si="114"/>
        <v>354</v>
      </c>
    </row>
    <row r="3547" spans="2:3" x14ac:dyDescent="0.25">
      <c r="B3547" s="28" t="str">
        <f t="shared" si="115"/>
        <v/>
      </c>
      <c r="C3547" s="28">
        <f t="shared" si="114"/>
        <v>355</v>
      </c>
    </row>
    <row r="3548" spans="2:3" x14ac:dyDescent="0.25">
      <c r="B3548" s="28" t="str">
        <f t="shared" si="115"/>
        <v/>
      </c>
      <c r="C3548" s="28">
        <f t="shared" si="114"/>
        <v>355</v>
      </c>
    </row>
    <row r="3549" spans="2:3" x14ac:dyDescent="0.25">
      <c r="B3549" s="28" t="str">
        <f t="shared" si="115"/>
        <v/>
      </c>
      <c r="C3549" s="28">
        <f t="shared" si="114"/>
        <v>355</v>
      </c>
    </row>
    <row r="3550" spans="2:3" x14ac:dyDescent="0.25">
      <c r="B3550" s="28" t="str">
        <f t="shared" si="115"/>
        <v/>
      </c>
      <c r="C3550" s="28">
        <f t="shared" si="114"/>
        <v>355</v>
      </c>
    </row>
    <row r="3551" spans="2:3" x14ac:dyDescent="0.25">
      <c r="B3551" s="28" t="str">
        <f t="shared" si="115"/>
        <v/>
      </c>
      <c r="C3551" s="28">
        <f t="shared" si="114"/>
        <v>355</v>
      </c>
    </row>
    <row r="3552" spans="2:3" x14ac:dyDescent="0.25">
      <c r="B3552" s="28" t="str">
        <f t="shared" si="115"/>
        <v/>
      </c>
      <c r="C3552" s="28">
        <f t="shared" si="114"/>
        <v>355</v>
      </c>
    </row>
    <row r="3553" spans="2:3" x14ac:dyDescent="0.25">
      <c r="B3553" s="28" t="str">
        <f t="shared" si="115"/>
        <v/>
      </c>
      <c r="C3553" s="28">
        <f t="shared" ref="C3553:C3616" si="116">ROUNDDOWN(((ROW(C3553)-ROW(C$7))/C$5)+1,0)</f>
        <v>355</v>
      </c>
    </row>
    <row r="3554" spans="2:3" x14ac:dyDescent="0.25">
      <c r="B3554" s="28" t="str">
        <f t="shared" si="115"/>
        <v/>
      </c>
      <c r="C3554" s="28">
        <f t="shared" si="116"/>
        <v>355</v>
      </c>
    </row>
    <row r="3555" spans="2:3" x14ac:dyDescent="0.25">
      <c r="B3555" s="28" t="str">
        <f t="shared" si="115"/>
        <v/>
      </c>
      <c r="C3555" s="28">
        <f t="shared" si="116"/>
        <v>355</v>
      </c>
    </row>
    <row r="3556" spans="2:3" x14ac:dyDescent="0.25">
      <c r="B3556" s="28" t="str">
        <f t="shared" si="115"/>
        <v/>
      </c>
      <c r="C3556" s="28">
        <f t="shared" si="116"/>
        <v>355</v>
      </c>
    </row>
    <row r="3557" spans="2:3" x14ac:dyDescent="0.25">
      <c r="B3557" s="28" t="str">
        <f t="shared" si="115"/>
        <v/>
      </c>
      <c r="C3557" s="28">
        <f t="shared" si="116"/>
        <v>356</v>
      </c>
    </row>
    <row r="3558" spans="2:3" x14ac:dyDescent="0.25">
      <c r="B3558" s="28" t="str">
        <f t="shared" si="115"/>
        <v/>
      </c>
      <c r="C3558" s="28">
        <f t="shared" si="116"/>
        <v>356</v>
      </c>
    </row>
    <row r="3559" spans="2:3" x14ac:dyDescent="0.25">
      <c r="B3559" s="28" t="str">
        <f t="shared" si="115"/>
        <v/>
      </c>
      <c r="C3559" s="28">
        <f t="shared" si="116"/>
        <v>356</v>
      </c>
    </row>
    <row r="3560" spans="2:3" x14ac:dyDescent="0.25">
      <c r="B3560" s="28" t="str">
        <f t="shared" si="115"/>
        <v/>
      </c>
      <c r="C3560" s="28">
        <f t="shared" si="116"/>
        <v>356</v>
      </c>
    </row>
    <row r="3561" spans="2:3" x14ac:dyDescent="0.25">
      <c r="B3561" s="28" t="str">
        <f t="shared" si="115"/>
        <v/>
      </c>
      <c r="C3561" s="28">
        <f t="shared" si="116"/>
        <v>356</v>
      </c>
    </row>
    <row r="3562" spans="2:3" x14ac:dyDescent="0.25">
      <c r="B3562" s="28" t="str">
        <f t="shared" si="115"/>
        <v/>
      </c>
      <c r="C3562" s="28">
        <f t="shared" si="116"/>
        <v>356</v>
      </c>
    </row>
    <row r="3563" spans="2:3" x14ac:dyDescent="0.25">
      <c r="B3563" s="28" t="str">
        <f t="shared" si="115"/>
        <v/>
      </c>
      <c r="C3563" s="28">
        <f t="shared" si="116"/>
        <v>356</v>
      </c>
    </row>
    <row r="3564" spans="2:3" x14ac:dyDescent="0.25">
      <c r="B3564" s="28" t="str">
        <f t="shared" si="115"/>
        <v/>
      </c>
      <c r="C3564" s="28">
        <f t="shared" si="116"/>
        <v>356</v>
      </c>
    </row>
    <row r="3565" spans="2:3" x14ac:dyDescent="0.25">
      <c r="B3565" s="28" t="str">
        <f t="shared" si="115"/>
        <v/>
      </c>
      <c r="C3565" s="28">
        <f t="shared" si="116"/>
        <v>356</v>
      </c>
    </row>
    <row r="3566" spans="2:3" x14ac:dyDescent="0.25">
      <c r="B3566" s="28" t="str">
        <f t="shared" si="115"/>
        <v/>
      </c>
      <c r="C3566" s="28">
        <f t="shared" si="116"/>
        <v>356</v>
      </c>
    </row>
    <row r="3567" spans="2:3" x14ac:dyDescent="0.25">
      <c r="B3567" s="28" t="str">
        <f t="shared" si="115"/>
        <v/>
      </c>
      <c r="C3567" s="28">
        <f t="shared" si="116"/>
        <v>357</v>
      </c>
    </row>
    <row r="3568" spans="2:3" x14ac:dyDescent="0.25">
      <c r="B3568" s="28" t="str">
        <f t="shared" si="115"/>
        <v/>
      </c>
      <c r="C3568" s="28">
        <f t="shared" si="116"/>
        <v>357</v>
      </c>
    </row>
    <row r="3569" spans="2:3" x14ac:dyDescent="0.25">
      <c r="B3569" s="28" t="str">
        <f t="shared" si="115"/>
        <v/>
      </c>
      <c r="C3569" s="28">
        <f t="shared" si="116"/>
        <v>357</v>
      </c>
    </row>
    <row r="3570" spans="2:3" x14ac:dyDescent="0.25">
      <c r="B3570" s="28" t="str">
        <f t="shared" si="115"/>
        <v/>
      </c>
      <c r="C3570" s="28">
        <f t="shared" si="116"/>
        <v>357</v>
      </c>
    </row>
    <row r="3571" spans="2:3" x14ac:dyDescent="0.25">
      <c r="B3571" s="28" t="str">
        <f t="shared" si="115"/>
        <v/>
      </c>
      <c r="C3571" s="28">
        <f t="shared" si="116"/>
        <v>357</v>
      </c>
    </row>
    <row r="3572" spans="2:3" x14ac:dyDescent="0.25">
      <c r="B3572" s="28" t="str">
        <f t="shared" si="115"/>
        <v/>
      </c>
      <c r="C3572" s="28">
        <f t="shared" si="116"/>
        <v>357</v>
      </c>
    </row>
    <row r="3573" spans="2:3" x14ac:dyDescent="0.25">
      <c r="B3573" s="28" t="str">
        <f t="shared" si="115"/>
        <v/>
      </c>
      <c r="C3573" s="28">
        <f t="shared" si="116"/>
        <v>357</v>
      </c>
    </row>
    <row r="3574" spans="2:3" x14ac:dyDescent="0.25">
      <c r="B3574" s="28" t="str">
        <f t="shared" si="115"/>
        <v/>
      </c>
      <c r="C3574" s="28">
        <f t="shared" si="116"/>
        <v>357</v>
      </c>
    </row>
    <row r="3575" spans="2:3" x14ac:dyDescent="0.25">
      <c r="B3575" s="28" t="str">
        <f t="shared" si="115"/>
        <v/>
      </c>
      <c r="C3575" s="28">
        <f t="shared" si="116"/>
        <v>357</v>
      </c>
    </row>
    <row r="3576" spans="2:3" x14ac:dyDescent="0.25">
      <c r="B3576" s="28" t="str">
        <f t="shared" si="115"/>
        <v/>
      </c>
      <c r="C3576" s="28">
        <f t="shared" si="116"/>
        <v>357</v>
      </c>
    </row>
    <row r="3577" spans="2:3" x14ac:dyDescent="0.25">
      <c r="B3577" s="28" t="str">
        <f t="shared" si="115"/>
        <v/>
      </c>
      <c r="C3577" s="28">
        <f t="shared" si="116"/>
        <v>358</v>
      </c>
    </row>
    <row r="3578" spans="2:3" x14ac:dyDescent="0.25">
      <c r="B3578" s="28" t="str">
        <f t="shared" si="115"/>
        <v/>
      </c>
      <c r="C3578" s="28">
        <f t="shared" si="116"/>
        <v>358</v>
      </c>
    </row>
    <row r="3579" spans="2:3" x14ac:dyDescent="0.25">
      <c r="B3579" s="28" t="str">
        <f t="shared" si="115"/>
        <v/>
      </c>
      <c r="C3579" s="28">
        <f t="shared" si="116"/>
        <v>358</v>
      </c>
    </row>
    <row r="3580" spans="2:3" x14ac:dyDescent="0.25">
      <c r="B3580" s="28" t="str">
        <f t="shared" si="115"/>
        <v/>
      </c>
      <c r="C3580" s="28">
        <f t="shared" si="116"/>
        <v>358</v>
      </c>
    </row>
    <row r="3581" spans="2:3" x14ac:dyDescent="0.25">
      <c r="B3581" s="28" t="str">
        <f t="shared" si="115"/>
        <v/>
      </c>
      <c r="C3581" s="28">
        <f t="shared" si="116"/>
        <v>358</v>
      </c>
    </row>
    <row r="3582" spans="2:3" x14ac:dyDescent="0.25">
      <c r="B3582" s="28" t="str">
        <f t="shared" si="115"/>
        <v/>
      </c>
      <c r="C3582" s="28">
        <f t="shared" si="116"/>
        <v>358</v>
      </c>
    </row>
    <row r="3583" spans="2:3" x14ac:dyDescent="0.25">
      <c r="B3583" s="28" t="str">
        <f t="shared" si="115"/>
        <v/>
      </c>
      <c r="C3583" s="28">
        <f t="shared" si="116"/>
        <v>358</v>
      </c>
    </row>
    <row r="3584" spans="2:3" x14ac:dyDescent="0.25">
      <c r="B3584" s="28" t="str">
        <f t="shared" si="115"/>
        <v/>
      </c>
      <c r="C3584" s="28">
        <f t="shared" si="116"/>
        <v>358</v>
      </c>
    </row>
    <row r="3585" spans="2:3" x14ac:dyDescent="0.25">
      <c r="B3585" s="28" t="str">
        <f t="shared" si="115"/>
        <v/>
      </c>
      <c r="C3585" s="28">
        <f t="shared" si="116"/>
        <v>358</v>
      </c>
    </row>
    <row r="3586" spans="2:3" x14ac:dyDescent="0.25">
      <c r="B3586" s="28" t="str">
        <f t="shared" si="115"/>
        <v/>
      </c>
      <c r="C3586" s="28">
        <f t="shared" si="116"/>
        <v>358</v>
      </c>
    </row>
    <row r="3587" spans="2:3" x14ac:dyDescent="0.25">
      <c r="B3587" s="28" t="str">
        <f t="shared" si="115"/>
        <v/>
      </c>
      <c r="C3587" s="28">
        <f t="shared" si="116"/>
        <v>359</v>
      </c>
    </row>
    <row r="3588" spans="2:3" x14ac:dyDescent="0.25">
      <c r="B3588" s="28" t="str">
        <f t="shared" si="115"/>
        <v/>
      </c>
      <c r="C3588" s="28">
        <f t="shared" si="116"/>
        <v>359</v>
      </c>
    </row>
    <row r="3589" spans="2:3" x14ac:dyDescent="0.25">
      <c r="B3589" s="28" t="str">
        <f t="shared" si="115"/>
        <v/>
      </c>
      <c r="C3589" s="28">
        <f t="shared" si="116"/>
        <v>359</v>
      </c>
    </row>
    <row r="3590" spans="2:3" x14ac:dyDescent="0.25">
      <c r="B3590" s="28" t="str">
        <f t="shared" si="115"/>
        <v/>
      </c>
      <c r="C3590" s="28">
        <f t="shared" si="116"/>
        <v>359</v>
      </c>
    </row>
    <row r="3591" spans="2:3" x14ac:dyDescent="0.25">
      <c r="B3591" s="28" t="str">
        <f t="shared" si="115"/>
        <v/>
      </c>
      <c r="C3591" s="28">
        <f t="shared" si="116"/>
        <v>359</v>
      </c>
    </row>
    <row r="3592" spans="2:3" x14ac:dyDescent="0.25">
      <c r="B3592" s="28" t="str">
        <f t="shared" ref="B3592:B3655" si="117">IF(C3592&lt; $D$4+1,MOD(((ROW(B3592)-ROW(B$7))),$C$5)+1,"")</f>
        <v/>
      </c>
      <c r="C3592" s="28">
        <f t="shared" si="116"/>
        <v>359</v>
      </c>
    </row>
    <row r="3593" spans="2:3" x14ac:dyDescent="0.25">
      <c r="B3593" s="28" t="str">
        <f t="shared" si="117"/>
        <v/>
      </c>
      <c r="C3593" s="28">
        <f t="shared" si="116"/>
        <v>359</v>
      </c>
    </row>
    <row r="3594" spans="2:3" x14ac:dyDescent="0.25">
      <c r="B3594" s="28" t="str">
        <f t="shared" si="117"/>
        <v/>
      </c>
      <c r="C3594" s="28">
        <f t="shared" si="116"/>
        <v>359</v>
      </c>
    </row>
    <row r="3595" spans="2:3" x14ac:dyDescent="0.25">
      <c r="B3595" s="28" t="str">
        <f t="shared" si="117"/>
        <v/>
      </c>
      <c r="C3595" s="28">
        <f t="shared" si="116"/>
        <v>359</v>
      </c>
    </row>
    <row r="3596" spans="2:3" x14ac:dyDescent="0.25">
      <c r="B3596" s="28" t="str">
        <f t="shared" si="117"/>
        <v/>
      </c>
      <c r="C3596" s="28">
        <f t="shared" si="116"/>
        <v>359</v>
      </c>
    </row>
    <row r="3597" spans="2:3" x14ac:dyDescent="0.25">
      <c r="B3597" s="28" t="str">
        <f t="shared" si="117"/>
        <v/>
      </c>
      <c r="C3597" s="28">
        <f t="shared" si="116"/>
        <v>360</v>
      </c>
    </row>
    <row r="3598" spans="2:3" x14ac:dyDescent="0.25">
      <c r="B3598" s="28" t="str">
        <f t="shared" si="117"/>
        <v/>
      </c>
      <c r="C3598" s="28">
        <f t="shared" si="116"/>
        <v>360</v>
      </c>
    </row>
    <row r="3599" spans="2:3" x14ac:dyDescent="0.25">
      <c r="B3599" s="28" t="str">
        <f t="shared" si="117"/>
        <v/>
      </c>
      <c r="C3599" s="28">
        <f t="shared" si="116"/>
        <v>360</v>
      </c>
    </row>
    <row r="3600" spans="2:3" x14ac:dyDescent="0.25">
      <c r="B3600" s="28" t="str">
        <f t="shared" si="117"/>
        <v/>
      </c>
      <c r="C3600" s="28">
        <f t="shared" si="116"/>
        <v>360</v>
      </c>
    </row>
    <row r="3601" spans="2:3" x14ac:dyDescent="0.25">
      <c r="B3601" s="28" t="str">
        <f t="shared" si="117"/>
        <v/>
      </c>
      <c r="C3601" s="28">
        <f t="shared" si="116"/>
        <v>360</v>
      </c>
    </row>
    <row r="3602" spans="2:3" x14ac:dyDescent="0.25">
      <c r="B3602" s="28" t="str">
        <f t="shared" si="117"/>
        <v/>
      </c>
      <c r="C3602" s="28">
        <f t="shared" si="116"/>
        <v>360</v>
      </c>
    </row>
    <row r="3603" spans="2:3" x14ac:dyDescent="0.25">
      <c r="B3603" s="28" t="str">
        <f t="shared" si="117"/>
        <v/>
      </c>
      <c r="C3603" s="28">
        <f t="shared" si="116"/>
        <v>360</v>
      </c>
    </row>
    <row r="3604" spans="2:3" x14ac:dyDescent="0.25">
      <c r="B3604" s="28" t="str">
        <f t="shared" si="117"/>
        <v/>
      </c>
      <c r="C3604" s="28">
        <f t="shared" si="116"/>
        <v>360</v>
      </c>
    </row>
    <row r="3605" spans="2:3" x14ac:dyDescent="0.25">
      <c r="B3605" s="28" t="str">
        <f t="shared" si="117"/>
        <v/>
      </c>
      <c r="C3605" s="28">
        <f t="shared" si="116"/>
        <v>360</v>
      </c>
    </row>
    <row r="3606" spans="2:3" x14ac:dyDescent="0.25">
      <c r="B3606" s="28" t="str">
        <f t="shared" si="117"/>
        <v/>
      </c>
      <c r="C3606" s="28">
        <f t="shared" si="116"/>
        <v>360</v>
      </c>
    </row>
    <row r="3607" spans="2:3" x14ac:dyDescent="0.25">
      <c r="B3607" s="28" t="str">
        <f t="shared" si="117"/>
        <v/>
      </c>
      <c r="C3607" s="28">
        <f t="shared" si="116"/>
        <v>361</v>
      </c>
    </row>
    <row r="3608" spans="2:3" x14ac:dyDescent="0.25">
      <c r="B3608" s="28" t="str">
        <f t="shared" si="117"/>
        <v/>
      </c>
      <c r="C3608" s="28">
        <f t="shared" si="116"/>
        <v>361</v>
      </c>
    </row>
    <row r="3609" spans="2:3" x14ac:dyDescent="0.25">
      <c r="B3609" s="28" t="str">
        <f t="shared" si="117"/>
        <v/>
      </c>
      <c r="C3609" s="28">
        <f t="shared" si="116"/>
        <v>361</v>
      </c>
    </row>
    <row r="3610" spans="2:3" x14ac:dyDescent="0.25">
      <c r="B3610" s="28" t="str">
        <f t="shared" si="117"/>
        <v/>
      </c>
      <c r="C3610" s="28">
        <f t="shared" si="116"/>
        <v>361</v>
      </c>
    </row>
    <row r="3611" spans="2:3" x14ac:dyDescent="0.25">
      <c r="B3611" s="28" t="str">
        <f t="shared" si="117"/>
        <v/>
      </c>
      <c r="C3611" s="28">
        <f t="shared" si="116"/>
        <v>361</v>
      </c>
    </row>
    <row r="3612" spans="2:3" x14ac:dyDescent="0.25">
      <c r="B3612" s="28" t="str">
        <f t="shared" si="117"/>
        <v/>
      </c>
      <c r="C3612" s="28">
        <f t="shared" si="116"/>
        <v>361</v>
      </c>
    </row>
    <row r="3613" spans="2:3" x14ac:dyDescent="0.25">
      <c r="B3613" s="28" t="str">
        <f t="shared" si="117"/>
        <v/>
      </c>
      <c r="C3613" s="28">
        <f t="shared" si="116"/>
        <v>361</v>
      </c>
    </row>
    <row r="3614" spans="2:3" x14ac:dyDescent="0.25">
      <c r="B3614" s="28" t="str">
        <f t="shared" si="117"/>
        <v/>
      </c>
      <c r="C3614" s="28">
        <f t="shared" si="116"/>
        <v>361</v>
      </c>
    </row>
    <row r="3615" spans="2:3" x14ac:dyDescent="0.25">
      <c r="B3615" s="28" t="str">
        <f t="shared" si="117"/>
        <v/>
      </c>
      <c r="C3615" s="28">
        <f t="shared" si="116"/>
        <v>361</v>
      </c>
    </row>
    <row r="3616" spans="2:3" x14ac:dyDescent="0.25">
      <c r="B3616" s="28" t="str">
        <f t="shared" si="117"/>
        <v/>
      </c>
      <c r="C3616" s="28">
        <f t="shared" si="116"/>
        <v>361</v>
      </c>
    </row>
    <row r="3617" spans="2:3" x14ac:dyDescent="0.25">
      <c r="B3617" s="28" t="str">
        <f t="shared" si="117"/>
        <v/>
      </c>
      <c r="C3617" s="28">
        <f t="shared" ref="C3617:C3680" si="118">ROUNDDOWN(((ROW(C3617)-ROW(C$7))/C$5)+1,0)</f>
        <v>362</v>
      </c>
    </row>
    <row r="3618" spans="2:3" x14ac:dyDescent="0.25">
      <c r="B3618" s="28" t="str">
        <f t="shared" si="117"/>
        <v/>
      </c>
      <c r="C3618" s="28">
        <f t="shared" si="118"/>
        <v>362</v>
      </c>
    </row>
    <row r="3619" spans="2:3" x14ac:dyDescent="0.25">
      <c r="B3619" s="28" t="str">
        <f t="shared" si="117"/>
        <v/>
      </c>
      <c r="C3619" s="28">
        <f t="shared" si="118"/>
        <v>362</v>
      </c>
    </row>
    <row r="3620" spans="2:3" x14ac:dyDescent="0.25">
      <c r="B3620" s="28" t="str">
        <f t="shared" si="117"/>
        <v/>
      </c>
      <c r="C3620" s="28">
        <f t="shared" si="118"/>
        <v>362</v>
      </c>
    </row>
    <row r="3621" spans="2:3" x14ac:dyDescent="0.25">
      <c r="B3621" s="28" t="str">
        <f t="shared" si="117"/>
        <v/>
      </c>
      <c r="C3621" s="28">
        <f t="shared" si="118"/>
        <v>362</v>
      </c>
    </row>
    <row r="3622" spans="2:3" x14ac:dyDescent="0.25">
      <c r="B3622" s="28" t="str">
        <f t="shared" si="117"/>
        <v/>
      </c>
      <c r="C3622" s="28">
        <f t="shared" si="118"/>
        <v>362</v>
      </c>
    </row>
    <row r="3623" spans="2:3" x14ac:dyDescent="0.25">
      <c r="B3623" s="28" t="str">
        <f t="shared" si="117"/>
        <v/>
      </c>
      <c r="C3623" s="28">
        <f t="shared" si="118"/>
        <v>362</v>
      </c>
    </row>
    <row r="3624" spans="2:3" x14ac:dyDescent="0.25">
      <c r="B3624" s="28" t="str">
        <f t="shared" si="117"/>
        <v/>
      </c>
      <c r="C3624" s="28">
        <f t="shared" si="118"/>
        <v>362</v>
      </c>
    </row>
    <row r="3625" spans="2:3" x14ac:dyDescent="0.25">
      <c r="B3625" s="28" t="str">
        <f t="shared" si="117"/>
        <v/>
      </c>
      <c r="C3625" s="28">
        <f t="shared" si="118"/>
        <v>362</v>
      </c>
    </row>
    <row r="3626" spans="2:3" x14ac:dyDescent="0.25">
      <c r="B3626" s="28" t="str">
        <f t="shared" si="117"/>
        <v/>
      </c>
      <c r="C3626" s="28">
        <f t="shared" si="118"/>
        <v>362</v>
      </c>
    </row>
    <row r="3627" spans="2:3" x14ac:dyDescent="0.25">
      <c r="B3627" s="28" t="str">
        <f t="shared" si="117"/>
        <v/>
      </c>
      <c r="C3627" s="28">
        <f t="shared" si="118"/>
        <v>363</v>
      </c>
    </row>
    <row r="3628" spans="2:3" x14ac:dyDescent="0.25">
      <c r="B3628" s="28" t="str">
        <f t="shared" si="117"/>
        <v/>
      </c>
      <c r="C3628" s="28">
        <f t="shared" si="118"/>
        <v>363</v>
      </c>
    </row>
    <row r="3629" spans="2:3" x14ac:dyDescent="0.25">
      <c r="B3629" s="28" t="str">
        <f t="shared" si="117"/>
        <v/>
      </c>
      <c r="C3629" s="28">
        <f t="shared" si="118"/>
        <v>363</v>
      </c>
    </row>
    <row r="3630" spans="2:3" x14ac:dyDescent="0.25">
      <c r="B3630" s="28" t="str">
        <f t="shared" si="117"/>
        <v/>
      </c>
      <c r="C3630" s="28">
        <f t="shared" si="118"/>
        <v>363</v>
      </c>
    </row>
    <row r="3631" spans="2:3" x14ac:dyDescent="0.25">
      <c r="B3631" s="28" t="str">
        <f t="shared" si="117"/>
        <v/>
      </c>
      <c r="C3631" s="28">
        <f t="shared" si="118"/>
        <v>363</v>
      </c>
    </row>
    <row r="3632" spans="2:3" x14ac:dyDescent="0.25">
      <c r="B3632" s="28" t="str">
        <f t="shared" si="117"/>
        <v/>
      </c>
      <c r="C3632" s="28">
        <f t="shared" si="118"/>
        <v>363</v>
      </c>
    </row>
    <row r="3633" spans="2:3" x14ac:dyDescent="0.25">
      <c r="B3633" s="28" t="str">
        <f t="shared" si="117"/>
        <v/>
      </c>
      <c r="C3633" s="28">
        <f t="shared" si="118"/>
        <v>363</v>
      </c>
    </row>
    <row r="3634" spans="2:3" x14ac:dyDescent="0.25">
      <c r="B3634" s="28" t="str">
        <f t="shared" si="117"/>
        <v/>
      </c>
      <c r="C3634" s="28">
        <f t="shared" si="118"/>
        <v>363</v>
      </c>
    </row>
    <row r="3635" spans="2:3" x14ac:dyDescent="0.25">
      <c r="B3635" s="28" t="str">
        <f t="shared" si="117"/>
        <v/>
      </c>
      <c r="C3635" s="28">
        <f t="shared" si="118"/>
        <v>363</v>
      </c>
    </row>
    <row r="3636" spans="2:3" x14ac:dyDescent="0.25">
      <c r="B3636" s="28" t="str">
        <f t="shared" si="117"/>
        <v/>
      </c>
      <c r="C3636" s="28">
        <f t="shared" si="118"/>
        <v>363</v>
      </c>
    </row>
    <row r="3637" spans="2:3" x14ac:dyDescent="0.25">
      <c r="B3637" s="28" t="str">
        <f t="shared" si="117"/>
        <v/>
      </c>
      <c r="C3637" s="28">
        <f t="shared" si="118"/>
        <v>364</v>
      </c>
    </row>
    <row r="3638" spans="2:3" x14ac:dyDescent="0.25">
      <c r="B3638" s="28" t="str">
        <f t="shared" si="117"/>
        <v/>
      </c>
      <c r="C3638" s="28">
        <f t="shared" si="118"/>
        <v>364</v>
      </c>
    </row>
    <row r="3639" spans="2:3" x14ac:dyDescent="0.25">
      <c r="B3639" s="28" t="str">
        <f t="shared" si="117"/>
        <v/>
      </c>
      <c r="C3639" s="28">
        <f t="shared" si="118"/>
        <v>364</v>
      </c>
    </row>
    <row r="3640" spans="2:3" x14ac:dyDescent="0.25">
      <c r="B3640" s="28" t="str">
        <f t="shared" si="117"/>
        <v/>
      </c>
      <c r="C3640" s="28">
        <f t="shared" si="118"/>
        <v>364</v>
      </c>
    </row>
    <row r="3641" spans="2:3" x14ac:dyDescent="0.25">
      <c r="B3641" s="28" t="str">
        <f t="shared" si="117"/>
        <v/>
      </c>
      <c r="C3641" s="28">
        <f t="shared" si="118"/>
        <v>364</v>
      </c>
    </row>
    <row r="3642" spans="2:3" x14ac:dyDescent="0.25">
      <c r="B3642" s="28" t="str">
        <f t="shared" si="117"/>
        <v/>
      </c>
      <c r="C3642" s="28">
        <f t="shared" si="118"/>
        <v>364</v>
      </c>
    </row>
    <row r="3643" spans="2:3" x14ac:dyDescent="0.25">
      <c r="B3643" s="28" t="str">
        <f t="shared" si="117"/>
        <v/>
      </c>
      <c r="C3643" s="28">
        <f t="shared" si="118"/>
        <v>364</v>
      </c>
    </row>
    <row r="3644" spans="2:3" x14ac:dyDescent="0.25">
      <c r="B3644" s="28" t="str">
        <f t="shared" si="117"/>
        <v/>
      </c>
      <c r="C3644" s="28">
        <f t="shared" si="118"/>
        <v>364</v>
      </c>
    </row>
    <row r="3645" spans="2:3" x14ac:dyDescent="0.25">
      <c r="B3645" s="28" t="str">
        <f t="shared" si="117"/>
        <v/>
      </c>
      <c r="C3645" s="28">
        <f t="shared" si="118"/>
        <v>364</v>
      </c>
    </row>
    <row r="3646" spans="2:3" x14ac:dyDescent="0.25">
      <c r="B3646" s="28" t="str">
        <f t="shared" si="117"/>
        <v/>
      </c>
      <c r="C3646" s="28">
        <f t="shared" si="118"/>
        <v>364</v>
      </c>
    </row>
    <row r="3647" spans="2:3" x14ac:dyDescent="0.25">
      <c r="B3647" s="28" t="str">
        <f t="shared" si="117"/>
        <v/>
      </c>
      <c r="C3647" s="28">
        <f t="shared" si="118"/>
        <v>365</v>
      </c>
    </row>
    <row r="3648" spans="2:3" x14ac:dyDescent="0.25">
      <c r="B3648" s="28" t="str">
        <f t="shared" si="117"/>
        <v/>
      </c>
      <c r="C3648" s="28">
        <f t="shared" si="118"/>
        <v>365</v>
      </c>
    </row>
    <row r="3649" spans="2:3" x14ac:dyDescent="0.25">
      <c r="B3649" s="28" t="str">
        <f t="shared" si="117"/>
        <v/>
      </c>
      <c r="C3649" s="28">
        <f t="shared" si="118"/>
        <v>365</v>
      </c>
    </row>
    <row r="3650" spans="2:3" x14ac:dyDescent="0.25">
      <c r="B3650" s="28" t="str">
        <f t="shared" si="117"/>
        <v/>
      </c>
      <c r="C3650" s="28">
        <f t="shared" si="118"/>
        <v>365</v>
      </c>
    </row>
    <row r="3651" spans="2:3" x14ac:dyDescent="0.25">
      <c r="B3651" s="28" t="str">
        <f t="shared" si="117"/>
        <v/>
      </c>
      <c r="C3651" s="28">
        <f t="shared" si="118"/>
        <v>365</v>
      </c>
    </row>
    <row r="3652" spans="2:3" x14ac:dyDescent="0.25">
      <c r="B3652" s="28" t="str">
        <f t="shared" si="117"/>
        <v/>
      </c>
      <c r="C3652" s="28">
        <f t="shared" si="118"/>
        <v>365</v>
      </c>
    </row>
    <row r="3653" spans="2:3" x14ac:dyDescent="0.25">
      <c r="B3653" s="28" t="str">
        <f t="shared" si="117"/>
        <v/>
      </c>
      <c r="C3653" s="28">
        <f t="shared" si="118"/>
        <v>365</v>
      </c>
    </row>
    <row r="3654" spans="2:3" x14ac:dyDescent="0.25">
      <c r="B3654" s="28" t="str">
        <f t="shared" si="117"/>
        <v/>
      </c>
      <c r="C3654" s="28">
        <f t="shared" si="118"/>
        <v>365</v>
      </c>
    </row>
    <row r="3655" spans="2:3" x14ac:dyDescent="0.25">
      <c r="B3655" s="28" t="str">
        <f t="shared" si="117"/>
        <v/>
      </c>
      <c r="C3655" s="28">
        <f t="shared" si="118"/>
        <v>365</v>
      </c>
    </row>
    <row r="3656" spans="2:3" x14ac:dyDescent="0.25">
      <c r="B3656" s="28" t="str">
        <f t="shared" ref="B3656:B3719" si="119">IF(C3656&lt; $D$4+1,MOD(((ROW(B3656)-ROW(B$7))),$C$5)+1,"")</f>
        <v/>
      </c>
      <c r="C3656" s="28">
        <f t="shared" si="118"/>
        <v>365</v>
      </c>
    </row>
    <row r="3657" spans="2:3" x14ac:dyDescent="0.25">
      <c r="B3657" s="28" t="str">
        <f t="shared" si="119"/>
        <v/>
      </c>
      <c r="C3657" s="28">
        <f t="shared" si="118"/>
        <v>366</v>
      </c>
    </row>
    <row r="3658" spans="2:3" x14ac:dyDescent="0.25">
      <c r="B3658" s="28" t="str">
        <f t="shared" si="119"/>
        <v/>
      </c>
      <c r="C3658" s="28">
        <f t="shared" si="118"/>
        <v>366</v>
      </c>
    </row>
    <row r="3659" spans="2:3" x14ac:dyDescent="0.25">
      <c r="B3659" s="28" t="str">
        <f t="shared" si="119"/>
        <v/>
      </c>
      <c r="C3659" s="28">
        <f t="shared" si="118"/>
        <v>366</v>
      </c>
    </row>
    <row r="3660" spans="2:3" x14ac:dyDescent="0.25">
      <c r="B3660" s="28" t="str">
        <f t="shared" si="119"/>
        <v/>
      </c>
      <c r="C3660" s="28">
        <f t="shared" si="118"/>
        <v>366</v>
      </c>
    </row>
    <row r="3661" spans="2:3" x14ac:dyDescent="0.25">
      <c r="B3661" s="28" t="str">
        <f t="shared" si="119"/>
        <v/>
      </c>
      <c r="C3661" s="28">
        <f t="shared" si="118"/>
        <v>366</v>
      </c>
    </row>
    <row r="3662" spans="2:3" x14ac:dyDescent="0.25">
      <c r="B3662" s="28" t="str">
        <f t="shared" si="119"/>
        <v/>
      </c>
      <c r="C3662" s="28">
        <f t="shared" si="118"/>
        <v>366</v>
      </c>
    </row>
    <row r="3663" spans="2:3" x14ac:dyDescent="0.25">
      <c r="B3663" s="28" t="str">
        <f t="shared" si="119"/>
        <v/>
      </c>
      <c r="C3663" s="28">
        <f t="shared" si="118"/>
        <v>366</v>
      </c>
    </row>
    <row r="3664" spans="2:3" x14ac:dyDescent="0.25">
      <c r="B3664" s="28" t="str">
        <f t="shared" si="119"/>
        <v/>
      </c>
      <c r="C3664" s="28">
        <f t="shared" si="118"/>
        <v>366</v>
      </c>
    </row>
    <row r="3665" spans="2:3" x14ac:dyDescent="0.25">
      <c r="B3665" s="28" t="str">
        <f t="shared" si="119"/>
        <v/>
      </c>
      <c r="C3665" s="28">
        <f t="shared" si="118"/>
        <v>366</v>
      </c>
    </row>
    <row r="3666" spans="2:3" x14ac:dyDescent="0.25">
      <c r="B3666" s="28" t="str">
        <f t="shared" si="119"/>
        <v/>
      </c>
      <c r="C3666" s="28">
        <f t="shared" si="118"/>
        <v>366</v>
      </c>
    </row>
    <row r="3667" spans="2:3" x14ac:dyDescent="0.25">
      <c r="B3667" s="28" t="str">
        <f t="shared" si="119"/>
        <v/>
      </c>
      <c r="C3667" s="28">
        <f t="shared" si="118"/>
        <v>367</v>
      </c>
    </row>
    <row r="3668" spans="2:3" x14ac:dyDescent="0.25">
      <c r="B3668" s="28" t="str">
        <f t="shared" si="119"/>
        <v/>
      </c>
      <c r="C3668" s="28">
        <f t="shared" si="118"/>
        <v>367</v>
      </c>
    </row>
    <row r="3669" spans="2:3" x14ac:dyDescent="0.25">
      <c r="B3669" s="28" t="str">
        <f t="shared" si="119"/>
        <v/>
      </c>
      <c r="C3669" s="28">
        <f t="shared" si="118"/>
        <v>367</v>
      </c>
    </row>
    <row r="3670" spans="2:3" x14ac:dyDescent="0.25">
      <c r="B3670" s="28" t="str">
        <f t="shared" si="119"/>
        <v/>
      </c>
      <c r="C3670" s="28">
        <f t="shared" si="118"/>
        <v>367</v>
      </c>
    </row>
    <row r="3671" spans="2:3" x14ac:dyDescent="0.25">
      <c r="B3671" s="28" t="str">
        <f t="shared" si="119"/>
        <v/>
      </c>
      <c r="C3671" s="28">
        <f t="shared" si="118"/>
        <v>367</v>
      </c>
    </row>
    <row r="3672" spans="2:3" x14ac:dyDescent="0.25">
      <c r="B3672" s="28" t="str">
        <f t="shared" si="119"/>
        <v/>
      </c>
      <c r="C3672" s="28">
        <f t="shared" si="118"/>
        <v>367</v>
      </c>
    </row>
    <row r="3673" spans="2:3" x14ac:dyDescent="0.25">
      <c r="B3673" s="28" t="str">
        <f t="shared" si="119"/>
        <v/>
      </c>
      <c r="C3673" s="28">
        <f t="shared" si="118"/>
        <v>367</v>
      </c>
    </row>
    <row r="3674" spans="2:3" x14ac:dyDescent="0.25">
      <c r="B3674" s="28" t="str">
        <f t="shared" si="119"/>
        <v/>
      </c>
      <c r="C3674" s="28">
        <f t="shared" si="118"/>
        <v>367</v>
      </c>
    </row>
    <row r="3675" spans="2:3" x14ac:dyDescent="0.25">
      <c r="B3675" s="28" t="str">
        <f t="shared" si="119"/>
        <v/>
      </c>
      <c r="C3675" s="28">
        <f t="shared" si="118"/>
        <v>367</v>
      </c>
    </row>
    <row r="3676" spans="2:3" x14ac:dyDescent="0.25">
      <c r="B3676" s="28" t="str">
        <f t="shared" si="119"/>
        <v/>
      </c>
      <c r="C3676" s="28">
        <f t="shared" si="118"/>
        <v>367</v>
      </c>
    </row>
    <row r="3677" spans="2:3" x14ac:dyDescent="0.25">
      <c r="B3677" s="28" t="str">
        <f t="shared" si="119"/>
        <v/>
      </c>
      <c r="C3677" s="28">
        <f t="shared" si="118"/>
        <v>368</v>
      </c>
    </row>
    <row r="3678" spans="2:3" x14ac:dyDescent="0.25">
      <c r="B3678" s="28" t="str">
        <f t="shared" si="119"/>
        <v/>
      </c>
      <c r="C3678" s="28">
        <f t="shared" si="118"/>
        <v>368</v>
      </c>
    </row>
    <row r="3679" spans="2:3" x14ac:dyDescent="0.25">
      <c r="B3679" s="28" t="str">
        <f t="shared" si="119"/>
        <v/>
      </c>
      <c r="C3679" s="28">
        <f t="shared" si="118"/>
        <v>368</v>
      </c>
    </row>
    <row r="3680" spans="2:3" x14ac:dyDescent="0.25">
      <c r="B3680" s="28" t="str">
        <f t="shared" si="119"/>
        <v/>
      </c>
      <c r="C3680" s="28">
        <f t="shared" si="118"/>
        <v>368</v>
      </c>
    </row>
    <row r="3681" spans="2:3" x14ac:dyDescent="0.25">
      <c r="B3681" s="28" t="str">
        <f t="shared" si="119"/>
        <v/>
      </c>
      <c r="C3681" s="28">
        <f t="shared" ref="C3681:C3744" si="120">ROUNDDOWN(((ROW(C3681)-ROW(C$7))/C$5)+1,0)</f>
        <v>368</v>
      </c>
    </row>
    <row r="3682" spans="2:3" x14ac:dyDescent="0.25">
      <c r="B3682" s="28" t="str">
        <f t="shared" si="119"/>
        <v/>
      </c>
      <c r="C3682" s="28">
        <f t="shared" si="120"/>
        <v>368</v>
      </c>
    </row>
    <row r="3683" spans="2:3" x14ac:dyDescent="0.25">
      <c r="B3683" s="28" t="str">
        <f t="shared" si="119"/>
        <v/>
      </c>
      <c r="C3683" s="28">
        <f t="shared" si="120"/>
        <v>368</v>
      </c>
    </row>
    <row r="3684" spans="2:3" x14ac:dyDescent="0.25">
      <c r="B3684" s="28" t="str">
        <f t="shared" si="119"/>
        <v/>
      </c>
      <c r="C3684" s="28">
        <f t="shared" si="120"/>
        <v>368</v>
      </c>
    </row>
    <row r="3685" spans="2:3" x14ac:dyDescent="0.25">
      <c r="B3685" s="28" t="str">
        <f t="shared" si="119"/>
        <v/>
      </c>
      <c r="C3685" s="28">
        <f t="shared" si="120"/>
        <v>368</v>
      </c>
    </row>
    <row r="3686" spans="2:3" x14ac:dyDescent="0.25">
      <c r="B3686" s="28" t="str">
        <f t="shared" si="119"/>
        <v/>
      </c>
      <c r="C3686" s="28">
        <f t="shared" si="120"/>
        <v>368</v>
      </c>
    </row>
    <row r="3687" spans="2:3" x14ac:dyDescent="0.25">
      <c r="B3687" s="28" t="str">
        <f t="shared" si="119"/>
        <v/>
      </c>
      <c r="C3687" s="28">
        <f t="shared" si="120"/>
        <v>369</v>
      </c>
    </row>
    <row r="3688" spans="2:3" x14ac:dyDescent="0.25">
      <c r="B3688" s="28" t="str">
        <f t="shared" si="119"/>
        <v/>
      </c>
      <c r="C3688" s="28">
        <f t="shared" si="120"/>
        <v>369</v>
      </c>
    </row>
    <row r="3689" spans="2:3" x14ac:dyDescent="0.25">
      <c r="B3689" s="28" t="str">
        <f t="shared" si="119"/>
        <v/>
      </c>
      <c r="C3689" s="28">
        <f t="shared" si="120"/>
        <v>369</v>
      </c>
    </row>
    <row r="3690" spans="2:3" x14ac:dyDescent="0.25">
      <c r="B3690" s="28" t="str">
        <f t="shared" si="119"/>
        <v/>
      </c>
      <c r="C3690" s="28">
        <f t="shared" si="120"/>
        <v>369</v>
      </c>
    </row>
    <row r="3691" spans="2:3" x14ac:dyDescent="0.25">
      <c r="B3691" s="28" t="str">
        <f t="shared" si="119"/>
        <v/>
      </c>
      <c r="C3691" s="28">
        <f t="shared" si="120"/>
        <v>369</v>
      </c>
    </row>
    <row r="3692" spans="2:3" x14ac:dyDescent="0.25">
      <c r="B3692" s="28" t="str">
        <f t="shared" si="119"/>
        <v/>
      </c>
      <c r="C3692" s="28">
        <f t="shared" si="120"/>
        <v>369</v>
      </c>
    </row>
    <row r="3693" spans="2:3" x14ac:dyDescent="0.25">
      <c r="B3693" s="28" t="str">
        <f t="shared" si="119"/>
        <v/>
      </c>
      <c r="C3693" s="28">
        <f t="shared" si="120"/>
        <v>369</v>
      </c>
    </row>
    <row r="3694" spans="2:3" x14ac:dyDescent="0.25">
      <c r="B3694" s="28" t="str">
        <f t="shared" si="119"/>
        <v/>
      </c>
      <c r="C3694" s="28">
        <f t="shared" si="120"/>
        <v>369</v>
      </c>
    </row>
    <row r="3695" spans="2:3" x14ac:dyDescent="0.25">
      <c r="B3695" s="28" t="str">
        <f t="shared" si="119"/>
        <v/>
      </c>
      <c r="C3695" s="28">
        <f t="shared" si="120"/>
        <v>369</v>
      </c>
    </row>
    <row r="3696" spans="2:3" x14ac:dyDescent="0.25">
      <c r="B3696" s="28" t="str">
        <f t="shared" si="119"/>
        <v/>
      </c>
      <c r="C3696" s="28">
        <f t="shared" si="120"/>
        <v>369</v>
      </c>
    </row>
    <row r="3697" spans="2:3" x14ac:dyDescent="0.25">
      <c r="B3697" s="28" t="str">
        <f t="shared" si="119"/>
        <v/>
      </c>
      <c r="C3697" s="28">
        <f t="shared" si="120"/>
        <v>370</v>
      </c>
    </row>
    <row r="3698" spans="2:3" x14ac:dyDescent="0.25">
      <c r="B3698" s="28" t="str">
        <f t="shared" si="119"/>
        <v/>
      </c>
      <c r="C3698" s="28">
        <f t="shared" si="120"/>
        <v>370</v>
      </c>
    </row>
    <row r="3699" spans="2:3" x14ac:dyDescent="0.25">
      <c r="B3699" s="28" t="str">
        <f t="shared" si="119"/>
        <v/>
      </c>
      <c r="C3699" s="28">
        <f t="shared" si="120"/>
        <v>370</v>
      </c>
    </row>
    <row r="3700" spans="2:3" x14ac:dyDescent="0.25">
      <c r="B3700" s="28" t="str">
        <f t="shared" si="119"/>
        <v/>
      </c>
      <c r="C3700" s="28">
        <f t="shared" si="120"/>
        <v>370</v>
      </c>
    </row>
    <row r="3701" spans="2:3" x14ac:dyDescent="0.25">
      <c r="B3701" s="28" t="str">
        <f t="shared" si="119"/>
        <v/>
      </c>
      <c r="C3701" s="28">
        <f t="shared" si="120"/>
        <v>370</v>
      </c>
    </row>
    <row r="3702" spans="2:3" x14ac:dyDescent="0.25">
      <c r="B3702" s="28" t="str">
        <f t="shared" si="119"/>
        <v/>
      </c>
      <c r="C3702" s="28">
        <f t="shared" si="120"/>
        <v>370</v>
      </c>
    </row>
    <row r="3703" spans="2:3" x14ac:dyDescent="0.25">
      <c r="B3703" s="28" t="str">
        <f t="shared" si="119"/>
        <v/>
      </c>
      <c r="C3703" s="28">
        <f t="shared" si="120"/>
        <v>370</v>
      </c>
    </row>
    <row r="3704" spans="2:3" x14ac:dyDescent="0.25">
      <c r="B3704" s="28" t="str">
        <f t="shared" si="119"/>
        <v/>
      </c>
      <c r="C3704" s="28">
        <f t="shared" si="120"/>
        <v>370</v>
      </c>
    </row>
    <row r="3705" spans="2:3" x14ac:dyDescent="0.25">
      <c r="B3705" s="28" t="str">
        <f t="shared" si="119"/>
        <v/>
      </c>
      <c r="C3705" s="28">
        <f t="shared" si="120"/>
        <v>370</v>
      </c>
    </row>
    <row r="3706" spans="2:3" x14ac:dyDescent="0.25">
      <c r="B3706" s="28" t="str">
        <f t="shared" si="119"/>
        <v/>
      </c>
      <c r="C3706" s="28">
        <f t="shared" si="120"/>
        <v>370</v>
      </c>
    </row>
    <row r="3707" spans="2:3" x14ac:dyDescent="0.25">
      <c r="B3707" s="28" t="str">
        <f t="shared" si="119"/>
        <v/>
      </c>
      <c r="C3707" s="28">
        <f t="shared" si="120"/>
        <v>371</v>
      </c>
    </row>
    <row r="3708" spans="2:3" x14ac:dyDescent="0.25">
      <c r="B3708" s="28" t="str">
        <f t="shared" si="119"/>
        <v/>
      </c>
      <c r="C3708" s="28">
        <f t="shared" si="120"/>
        <v>371</v>
      </c>
    </row>
    <row r="3709" spans="2:3" x14ac:dyDescent="0.25">
      <c r="B3709" s="28" t="str">
        <f t="shared" si="119"/>
        <v/>
      </c>
      <c r="C3709" s="28">
        <f t="shared" si="120"/>
        <v>371</v>
      </c>
    </row>
    <row r="3710" spans="2:3" x14ac:dyDescent="0.25">
      <c r="B3710" s="28" t="str">
        <f t="shared" si="119"/>
        <v/>
      </c>
      <c r="C3710" s="28">
        <f t="shared" si="120"/>
        <v>371</v>
      </c>
    </row>
    <row r="3711" spans="2:3" x14ac:dyDescent="0.25">
      <c r="B3711" s="28" t="str">
        <f t="shared" si="119"/>
        <v/>
      </c>
      <c r="C3711" s="28">
        <f t="shared" si="120"/>
        <v>371</v>
      </c>
    </row>
    <row r="3712" spans="2:3" x14ac:dyDescent="0.25">
      <c r="B3712" s="28" t="str">
        <f t="shared" si="119"/>
        <v/>
      </c>
      <c r="C3712" s="28">
        <f t="shared" si="120"/>
        <v>371</v>
      </c>
    </row>
    <row r="3713" spans="2:3" x14ac:dyDescent="0.25">
      <c r="B3713" s="28" t="str">
        <f t="shared" si="119"/>
        <v/>
      </c>
      <c r="C3713" s="28">
        <f t="shared" si="120"/>
        <v>371</v>
      </c>
    </row>
    <row r="3714" spans="2:3" x14ac:dyDescent="0.25">
      <c r="B3714" s="28" t="str">
        <f t="shared" si="119"/>
        <v/>
      </c>
      <c r="C3714" s="28">
        <f t="shared" si="120"/>
        <v>371</v>
      </c>
    </row>
    <row r="3715" spans="2:3" x14ac:dyDescent="0.25">
      <c r="B3715" s="28" t="str">
        <f t="shared" si="119"/>
        <v/>
      </c>
      <c r="C3715" s="28">
        <f t="shared" si="120"/>
        <v>371</v>
      </c>
    </row>
    <row r="3716" spans="2:3" x14ac:dyDescent="0.25">
      <c r="B3716" s="28" t="str">
        <f t="shared" si="119"/>
        <v/>
      </c>
      <c r="C3716" s="28">
        <f t="shared" si="120"/>
        <v>371</v>
      </c>
    </row>
    <row r="3717" spans="2:3" x14ac:dyDescent="0.25">
      <c r="B3717" s="28" t="str">
        <f t="shared" si="119"/>
        <v/>
      </c>
      <c r="C3717" s="28">
        <f t="shared" si="120"/>
        <v>372</v>
      </c>
    </row>
    <row r="3718" spans="2:3" x14ac:dyDescent="0.25">
      <c r="B3718" s="28" t="str">
        <f t="shared" si="119"/>
        <v/>
      </c>
      <c r="C3718" s="28">
        <f t="shared" si="120"/>
        <v>372</v>
      </c>
    </row>
    <row r="3719" spans="2:3" x14ac:dyDescent="0.25">
      <c r="B3719" s="28" t="str">
        <f t="shared" si="119"/>
        <v/>
      </c>
      <c r="C3719" s="28">
        <f t="shared" si="120"/>
        <v>372</v>
      </c>
    </row>
    <row r="3720" spans="2:3" x14ac:dyDescent="0.25">
      <c r="B3720" s="28" t="str">
        <f t="shared" ref="B3720:B3783" si="121">IF(C3720&lt; $D$4+1,MOD(((ROW(B3720)-ROW(B$7))),$C$5)+1,"")</f>
        <v/>
      </c>
      <c r="C3720" s="28">
        <f t="shared" si="120"/>
        <v>372</v>
      </c>
    </row>
    <row r="3721" spans="2:3" x14ac:dyDescent="0.25">
      <c r="B3721" s="28" t="str">
        <f t="shared" si="121"/>
        <v/>
      </c>
      <c r="C3721" s="28">
        <f t="shared" si="120"/>
        <v>372</v>
      </c>
    </row>
    <row r="3722" spans="2:3" x14ac:dyDescent="0.25">
      <c r="B3722" s="28" t="str">
        <f t="shared" si="121"/>
        <v/>
      </c>
      <c r="C3722" s="28">
        <f t="shared" si="120"/>
        <v>372</v>
      </c>
    </row>
    <row r="3723" spans="2:3" x14ac:dyDescent="0.25">
      <c r="B3723" s="28" t="str">
        <f t="shared" si="121"/>
        <v/>
      </c>
      <c r="C3723" s="28">
        <f t="shared" si="120"/>
        <v>372</v>
      </c>
    </row>
    <row r="3724" spans="2:3" x14ac:dyDescent="0.25">
      <c r="B3724" s="28" t="str">
        <f t="shared" si="121"/>
        <v/>
      </c>
      <c r="C3724" s="28">
        <f t="shared" si="120"/>
        <v>372</v>
      </c>
    </row>
    <row r="3725" spans="2:3" x14ac:dyDescent="0.25">
      <c r="B3725" s="28" t="str">
        <f t="shared" si="121"/>
        <v/>
      </c>
      <c r="C3725" s="28">
        <f t="shared" si="120"/>
        <v>372</v>
      </c>
    </row>
    <row r="3726" spans="2:3" x14ac:dyDescent="0.25">
      <c r="B3726" s="28" t="str">
        <f t="shared" si="121"/>
        <v/>
      </c>
      <c r="C3726" s="28">
        <f t="shared" si="120"/>
        <v>372</v>
      </c>
    </row>
    <row r="3727" spans="2:3" x14ac:dyDescent="0.25">
      <c r="B3727" s="28" t="str">
        <f t="shared" si="121"/>
        <v/>
      </c>
      <c r="C3727" s="28">
        <f t="shared" si="120"/>
        <v>373</v>
      </c>
    </row>
    <row r="3728" spans="2:3" x14ac:dyDescent="0.25">
      <c r="B3728" s="28" t="str">
        <f t="shared" si="121"/>
        <v/>
      </c>
      <c r="C3728" s="28">
        <f t="shared" si="120"/>
        <v>373</v>
      </c>
    </row>
    <row r="3729" spans="2:3" x14ac:dyDescent="0.25">
      <c r="B3729" s="28" t="str">
        <f t="shared" si="121"/>
        <v/>
      </c>
      <c r="C3729" s="28">
        <f t="shared" si="120"/>
        <v>373</v>
      </c>
    </row>
    <row r="3730" spans="2:3" x14ac:dyDescent="0.25">
      <c r="B3730" s="28" t="str">
        <f t="shared" si="121"/>
        <v/>
      </c>
      <c r="C3730" s="28">
        <f t="shared" si="120"/>
        <v>373</v>
      </c>
    </row>
    <row r="3731" spans="2:3" x14ac:dyDescent="0.25">
      <c r="B3731" s="28" t="str">
        <f t="shared" si="121"/>
        <v/>
      </c>
      <c r="C3731" s="28">
        <f t="shared" si="120"/>
        <v>373</v>
      </c>
    </row>
    <row r="3732" spans="2:3" x14ac:dyDescent="0.25">
      <c r="B3732" s="28" t="str">
        <f t="shared" si="121"/>
        <v/>
      </c>
      <c r="C3732" s="28">
        <f t="shared" si="120"/>
        <v>373</v>
      </c>
    </row>
    <row r="3733" spans="2:3" x14ac:dyDescent="0.25">
      <c r="B3733" s="28" t="str">
        <f t="shared" si="121"/>
        <v/>
      </c>
      <c r="C3733" s="28">
        <f t="shared" si="120"/>
        <v>373</v>
      </c>
    </row>
    <row r="3734" spans="2:3" x14ac:dyDescent="0.25">
      <c r="B3734" s="28" t="str">
        <f t="shared" si="121"/>
        <v/>
      </c>
      <c r="C3734" s="28">
        <f t="shared" si="120"/>
        <v>373</v>
      </c>
    </row>
    <row r="3735" spans="2:3" x14ac:dyDescent="0.25">
      <c r="B3735" s="28" t="str">
        <f t="shared" si="121"/>
        <v/>
      </c>
      <c r="C3735" s="28">
        <f t="shared" si="120"/>
        <v>373</v>
      </c>
    </row>
    <row r="3736" spans="2:3" x14ac:dyDescent="0.25">
      <c r="B3736" s="28" t="str">
        <f t="shared" si="121"/>
        <v/>
      </c>
      <c r="C3736" s="28">
        <f t="shared" si="120"/>
        <v>373</v>
      </c>
    </row>
    <row r="3737" spans="2:3" x14ac:dyDescent="0.25">
      <c r="B3737" s="28" t="str">
        <f t="shared" si="121"/>
        <v/>
      </c>
      <c r="C3737" s="28">
        <f t="shared" si="120"/>
        <v>374</v>
      </c>
    </row>
    <row r="3738" spans="2:3" x14ac:dyDescent="0.25">
      <c r="B3738" s="28" t="str">
        <f t="shared" si="121"/>
        <v/>
      </c>
      <c r="C3738" s="28">
        <f t="shared" si="120"/>
        <v>374</v>
      </c>
    </row>
    <row r="3739" spans="2:3" x14ac:dyDescent="0.25">
      <c r="B3739" s="28" t="str">
        <f t="shared" si="121"/>
        <v/>
      </c>
      <c r="C3739" s="28">
        <f t="shared" si="120"/>
        <v>374</v>
      </c>
    </row>
    <row r="3740" spans="2:3" x14ac:dyDescent="0.25">
      <c r="B3740" s="28" t="str">
        <f t="shared" si="121"/>
        <v/>
      </c>
      <c r="C3740" s="28">
        <f t="shared" si="120"/>
        <v>374</v>
      </c>
    </row>
    <row r="3741" spans="2:3" x14ac:dyDescent="0.25">
      <c r="B3741" s="28" t="str">
        <f t="shared" si="121"/>
        <v/>
      </c>
      <c r="C3741" s="28">
        <f t="shared" si="120"/>
        <v>374</v>
      </c>
    </row>
    <row r="3742" spans="2:3" x14ac:dyDescent="0.25">
      <c r="B3742" s="28" t="str">
        <f t="shared" si="121"/>
        <v/>
      </c>
      <c r="C3742" s="28">
        <f t="shared" si="120"/>
        <v>374</v>
      </c>
    </row>
    <row r="3743" spans="2:3" x14ac:dyDescent="0.25">
      <c r="B3743" s="28" t="str">
        <f t="shared" si="121"/>
        <v/>
      </c>
      <c r="C3743" s="28">
        <f t="shared" si="120"/>
        <v>374</v>
      </c>
    </row>
    <row r="3744" spans="2:3" x14ac:dyDescent="0.25">
      <c r="B3744" s="28" t="str">
        <f t="shared" si="121"/>
        <v/>
      </c>
      <c r="C3744" s="28">
        <f t="shared" si="120"/>
        <v>374</v>
      </c>
    </row>
    <row r="3745" spans="2:3" x14ac:dyDescent="0.25">
      <c r="B3745" s="28" t="str">
        <f t="shared" si="121"/>
        <v/>
      </c>
      <c r="C3745" s="28">
        <f t="shared" ref="C3745:C3808" si="122">ROUNDDOWN(((ROW(C3745)-ROW(C$7))/C$5)+1,0)</f>
        <v>374</v>
      </c>
    </row>
    <row r="3746" spans="2:3" x14ac:dyDescent="0.25">
      <c r="B3746" s="28" t="str">
        <f t="shared" si="121"/>
        <v/>
      </c>
      <c r="C3746" s="28">
        <f t="shared" si="122"/>
        <v>374</v>
      </c>
    </row>
    <row r="3747" spans="2:3" x14ac:dyDescent="0.25">
      <c r="B3747" s="28" t="str">
        <f t="shared" si="121"/>
        <v/>
      </c>
      <c r="C3747" s="28">
        <f t="shared" si="122"/>
        <v>375</v>
      </c>
    </row>
    <row r="3748" spans="2:3" x14ac:dyDescent="0.25">
      <c r="B3748" s="28" t="str">
        <f t="shared" si="121"/>
        <v/>
      </c>
      <c r="C3748" s="28">
        <f t="shared" si="122"/>
        <v>375</v>
      </c>
    </row>
    <row r="3749" spans="2:3" x14ac:dyDescent="0.25">
      <c r="B3749" s="28" t="str">
        <f t="shared" si="121"/>
        <v/>
      </c>
      <c r="C3749" s="28">
        <f t="shared" si="122"/>
        <v>375</v>
      </c>
    </row>
    <row r="3750" spans="2:3" x14ac:dyDescent="0.25">
      <c r="B3750" s="28" t="str">
        <f t="shared" si="121"/>
        <v/>
      </c>
      <c r="C3750" s="28">
        <f t="shared" si="122"/>
        <v>375</v>
      </c>
    </row>
    <row r="3751" spans="2:3" x14ac:dyDescent="0.25">
      <c r="B3751" s="28" t="str">
        <f t="shared" si="121"/>
        <v/>
      </c>
      <c r="C3751" s="28">
        <f t="shared" si="122"/>
        <v>375</v>
      </c>
    </row>
    <row r="3752" spans="2:3" x14ac:dyDescent="0.25">
      <c r="B3752" s="28" t="str">
        <f t="shared" si="121"/>
        <v/>
      </c>
      <c r="C3752" s="28">
        <f t="shared" si="122"/>
        <v>375</v>
      </c>
    </row>
    <row r="3753" spans="2:3" x14ac:dyDescent="0.25">
      <c r="B3753" s="28" t="str">
        <f t="shared" si="121"/>
        <v/>
      </c>
      <c r="C3753" s="28">
        <f t="shared" si="122"/>
        <v>375</v>
      </c>
    </row>
    <row r="3754" spans="2:3" x14ac:dyDescent="0.25">
      <c r="B3754" s="28" t="str">
        <f t="shared" si="121"/>
        <v/>
      </c>
      <c r="C3754" s="28">
        <f t="shared" si="122"/>
        <v>375</v>
      </c>
    </row>
    <row r="3755" spans="2:3" x14ac:dyDescent="0.25">
      <c r="B3755" s="28" t="str">
        <f t="shared" si="121"/>
        <v/>
      </c>
      <c r="C3755" s="28">
        <f t="shared" si="122"/>
        <v>375</v>
      </c>
    </row>
    <row r="3756" spans="2:3" x14ac:dyDescent="0.25">
      <c r="B3756" s="28" t="str">
        <f t="shared" si="121"/>
        <v/>
      </c>
      <c r="C3756" s="28">
        <f t="shared" si="122"/>
        <v>375</v>
      </c>
    </row>
    <row r="3757" spans="2:3" x14ac:dyDescent="0.25">
      <c r="B3757" s="28" t="str">
        <f t="shared" si="121"/>
        <v/>
      </c>
      <c r="C3757" s="28">
        <f t="shared" si="122"/>
        <v>376</v>
      </c>
    </row>
    <row r="3758" spans="2:3" x14ac:dyDescent="0.25">
      <c r="B3758" s="28" t="str">
        <f t="shared" si="121"/>
        <v/>
      </c>
      <c r="C3758" s="28">
        <f t="shared" si="122"/>
        <v>376</v>
      </c>
    </row>
    <row r="3759" spans="2:3" x14ac:dyDescent="0.25">
      <c r="B3759" s="28" t="str">
        <f t="shared" si="121"/>
        <v/>
      </c>
      <c r="C3759" s="28">
        <f t="shared" si="122"/>
        <v>376</v>
      </c>
    </row>
    <row r="3760" spans="2:3" x14ac:dyDescent="0.25">
      <c r="B3760" s="28" t="str">
        <f t="shared" si="121"/>
        <v/>
      </c>
      <c r="C3760" s="28">
        <f t="shared" si="122"/>
        <v>376</v>
      </c>
    </row>
    <row r="3761" spans="2:3" x14ac:dyDescent="0.25">
      <c r="B3761" s="28" t="str">
        <f t="shared" si="121"/>
        <v/>
      </c>
      <c r="C3761" s="28">
        <f t="shared" si="122"/>
        <v>376</v>
      </c>
    </row>
    <row r="3762" spans="2:3" x14ac:dyDescent="0.25">
      <c r="B3762" s="28" t="str">
        <f t="shared" si="121"/>
        <v/>
      </c>
      <c r="C3762" s="28">
        <f t="shared" si="122"/>
        <v>376</v>
      </c>
    </row>
    <row r="3763" spans="2:3" x14ac:dyDescent="0.25">
      <c r="B3763" s="28" t="str">
        <f t="shared" si="121"/>
        <v/>
      </c>
      <c r="C3763" s="28">
        <f t="shared" si="122"/>
        <v>376</v>
      </c>
    </row>
    <row r="3764" spans="2:3" x14ac:dyDescent="0.25">
      <c r="B3764" s="28" t="str">
        <f t="shared" si="121"/>
        <v/>
      </c>
      <c r="C3764" s="28">
        <f t="shared" si="122"/>
        <v>376</v>
      </c>
    </row>
    <row r="3765" spans="2:3" x14ac:dyDescent="0.25">
      <c r="B3765" s="28" t="str">
        <f t="shared" si="121"/>
        <v/>
      </c>
      <c r="C3765" s="28">
        <f t="shared" si="122"/>
        <v>376</v>
      </c>
    </row>
    <row r="3766" spans="2:3" x14ac:dyDescent="0.25">
      <c r="B3766" s="28" t="str">
        <f t="shared" si="121"/>
        <v/>
      </c>
      <c r="C3766" s="28">
        <f t="shared" si="122"/>
        <v>376</v>
      </c>
    </row>
    <row r="3767" spans="2:3" x14ac:dyDescent="0.25">
      <c r="B3767" s="28" t="str">
        <f t="shared" si="121"/>
        <v/>
      </c>
      <c r="C3767" s="28">
        <f t="shared" si="122"/>
        <v>377</v>
      </c>
    </row>
    <row r="3768" spans="2:3" x14ac:dyDescent="0.25">
      <c r="B3768" s="28" t="str">
        <f t="shared" si="121"/>
        <v/>
      </c>
      <c r="C3768" s="28">
        <f t="shared" si="122"/>
        <v>377</v>
      </c>
    </row>
    <row r="3769" spans="2:3" x14ac:dyDescent="0.25">
      <c r="B3769" s="28" t="str">
        <f t="shared" si="121"/>
        <v/>
      </c>
      <c r="C3769" s="28">
        <f t="shared" si="122"/>
        <v>377</v>
      </c>
    </row>
    <row r="3770" spans="2:3" x14ac:dyDescent="0.25">
      <c r="B3770" s="28" t="str">
        <f t="shared" si="121"/>
        <v/>
      </c>
      <c r="C3770" s="28">
        <f t="shared" si="122"/>
        <v>377</v>
      </c>
    </row>
    <row r="3771" spans="2:3" x14ac:dyDescent="0.25">
      <c r="B3771" s="28" t="str">
        <f t="shared" si="121"/>
        <v/>
      </c>
      <c r="C3771" s="28">
        <f t="shared" si="122"/>
        <v>377</v>
      </c>
    </row>
    <row r="3772" spans="2:3" x14ac:dyDescent="0.25">
      <c r="B3772" s="28" t="str">
        <f t="shared" si="121"/>
        <v/>
      </c>
      <c r="C3772" s="28">
        <f t="shared" si="122"/>
        <v>377</v>
      </c>
    </row>
    <row r="3773" spans="2:3" x14ac:dyDescent="0.25">
      <c r="B3773" s="28" t="str">
        <f t="shared" si="121"/>
        <v/>
      </c>
      <c r="C3773" s="28">
        <f t="shared" si="122"/>
        <v>377</v>
      </c>
    </row>
    <row r="3774" spans="2:3" x14ac:dyDescent="0.25">
      <c r="B3774" s="28" t="str">
        <f t="shared" si="121"/>
        <v/>
      </c>
      <c r="C3774" s="28">
        <f t="shared" si="122"/>
        <v>377</v>
      </c>
    </row>
    <row r="3775" spans="2:3" x14ac:dyDescent="0.25">
      <c r="B3775" s="28" t="str">
        <f t="shared" si="121"/>
        <v/>
      </c>
      <c r="C3775" s="28">
        <f t="shared" si="122"/>
        <v>377</v>
      </c>
    </row>
    <row r="3776" spans="2:3" x14ac:dyDescent="0.25">
      <c r="B3776" s="28" t="str">
        <f t="shared" si="121"/>
        <v/>
      </c>
      <c r="C3776" s="28">
        <f t="shared" si="122"/>
        <v>377</v>
      </c>
    </row>
    <row r="3777" spans="2:3" x14ac:dyDescent="0.25">
      <c r="B3777" s="28" t="str">
        <f t="shared" si="121"/>
        <v/>
      </c>
      <c r="C3777" s="28">
        <f t="shared" si="122"/>
        <v>378</v>
      </c>
    </row>
    <row r="3778" spans="2:3" x14ac:dyDescent="0.25">
      <c r="B3778" s="28" t="str">
        <f t="shared" si="121"/>
        <v/>
      </c>
      <c r="C3778" s="28">
        <f t="shared" si="122"/>
        <v>378</v>
      </c>
    </row>
    <row r="3779" spans="2:3" x14ac:dyDescent="0.25">
      <c r="B3779" s="28" t="str">
        <f t="shared" si="121"/>
        <v/>
      </c>
      <c r="C3779" s="28">
        <f t="shared" si="122"/>
        <v>378</v>
      </c>
    </row>
    <row r="3780" spans="2:3" x14ac:dyDescent="0.25">
      <c r="B3780" s="28" t="str">
        <f t="shared" si="121"/>
        <v/>
      </c>
      <c r="C3780" s="28">
        <f t="shared" si="122"/>
        <v>378</v>
      </c>
    </row>
    <row r="3781" spans="2:3" x14ac:dyDescent="0.25">
      <c r="B3781" s="28" t="str">
        <f t="shared" si="121"/>
        <v/>
      </c>
      <c r="C3781" s="28">
        <f t="shared" si="122"/>
        <v>378</v>
      </c>
    </row>
    <row r="3782" spans="2:3" x14ac:dyDescent="0.25">
      <c r="B3782" s="28" t="str">
        <f t="shared" si="121"/>
        <v/>
      </c>
      <c r="C3782" s="28">
        <f t="shared" si="122"/>
        <v>378</v>
      </c>
    </row>
    <row r="3783" spans="2:3" x14ac:dyDescent="0.25">
      <c r="B3783" s="28" t="str">
        <f t="shared" si="121"/>
        <v/>
      </c>
      <c r="C3783" s="28">
        <f t="shared" si="122"/>
        <v>378</v>
      </c>
    </row>
    <row r="3784" spans="2:3" x14ac:dyDescent="0.25">
      <c r="B3784" s="28" t="str">
        <f t="shared" ref="B3784:B3847" si="123">IF(C3784&lt; $D$4+1,MOD(((ROW(B3784)-ROW(B$7))),$C$5)+1,"")</f>
        <v/>
      </c>
      <c r="C3784" s="28">
        <f t="shared" si="122"/>
        <v>378</v>
      </c>
    </row>
    <row r="3785" spans="2:3" x14ac:dyDescent="0.25">
      <c r="B3785" s="28" t="str">
        <f t="shared" si="123"/>
        <v/>
      </c>
      <c r="C3785" s="28">
        <f t="shared" si="122"/>
        <v>378</v>
      </c>
    </row>
    <row r="3786" spans="2:3" x14ac:dyDescent="0.25">
      <c r="B3786" s="28" t="str">
        <f t="shared" si="123"/>
        <v/>
      </c>
      <c r="C3786" s="28">
        <f t="shared" si="122"/>
        <v>378</v>
      </c>
    </row>
    <row r="3787" spans="2:3" x14ac:dyDescent="0.25">
      <c r="B3787" s="28" t="str">
        <f t="shared" si="123"/>
        <v/>
      </c>
      <c r="C3787" s="28">
        <f t="shared" si="122"/>
        <v>379</v>
      </c>
    </row>
    <row r="3788" spans="2:3" x14ac:dyDescent="0.25">
      <c r="B3788" s="28" t="str">
        <f t="shared" si="123"/>
        <v/>
      </c>
      <c r="C3788" s="28">
        <f t="shared" si="122"/>
        <v>379</v>
      </c>
    </row>
    <row r="3789" spans="2:3" x14ac:dyDescent="0.25">
      <c r="B3789" s="28" t="str">
        <f t="shared" si="123"/>
        <v/>
      </c>
      <c r="C3789" s="28">
        <f t="shared" si="122"/>
        <v>379</v>
      </c>
    </row>
    <row r="3790" spans="2:3" x14ac:dyDescent="0.25">
      <c r="B3790" s="28" t="str">
        <f t="shared" si="123"/>
        <v/>
      </c>
      <c r="C3790" s="28">
        <f t="shared" si="122"/>
        <v>379</v>
      </c>
    </row>
    <row r="3791" spans="2:3" x14ac:dyDescent="0.25">
      <c r="B3791" s="28" t="str">
        <f t="shared" si="123"/>
        <v/>
      </c>
      <c r="C3791" s="28">
        <f t="shared" si="122"/>
        <v>379</v>
      </c>
    </row>
    <row r="3792" spans="2:3" x14ac:dyDescent="0.25">
      <c r="B3792" s="28" t="str">
        <f t="shared" si="123"/>
        <v/>
      </c>
      <c r="C3792" s="28">
        <f t="shared" si="122"/>
        <v>379</v>
      </c>
    </row>
    <row r="3793" spans="2:3" x14ac:dyDescent="0.25">
      <c r="B3793" s="28" t="str">
        <f t="shared" si="123"/>
        <v/>
      </c>
      <c r="C3793" s="28">
        <f t="shared" si="122"/>
        <v>379</v>
      </c>
    </row>
    <row r="3794" spans="2:3" x14ac:dyDescent="0.25">
      <c r="B3794" s="28" t="str">
        <f t="shared" si="123"/>
        <v/>
      </c>
      <c r="C3794" s="28">
        <f t="shared" si="122"/>
        <v>379</v>
      </c>
    </row>
    <row r="3795" spans="2:3" x14ac:dyDescent="0.25">
      <c r="B3795" s="28" t="str">
        <f t="shared" si="123"/>
        <v/>
      </c>
      <c r="C3795" s="28">
        <f t="shared" si="122"/>
        <v>379</v>
      </c>
    </row>
    <row r="3796" spans="2:3" x14ac:dyDescent="0.25">
      <c r="B3796" s="28" t="str">
        <f t="shared" si="123"/>
        <v/>
      </c>
      <c r="C3796" s="28">
        <f t="shared" si="122"/>
        <v>379</v>
      </c>
    </row>
    <row r="3797" spans="2:3" x14ac:dyDescent="0.25">
      <c r="B3797" s="28" t="str">
        <f t="shared" si="123"/>
        <v/>
      </c>
      <c r="C3797" s="28">
        <f t="shared" si="122"/>
        <v>380</v>
      </c>
    </row>
    <row r="3798" spans="2:3" x14ac:dyDescent="0.25">
      <c r="B3798" s="28" t="str">
        <f t="shared" si="123"/>
        <v/>
      </c>
      <c r="C3798" s="28">
        <f t="shared" si="122"/>
        <v>380</v>
      </c>
    </row>
    <row r="3799" spans="2:3" x14ac:dyDescent="0.25">
      <c r="B3799" s="28" t="str">
        <f t="shared" si="123"/>
        <v/>
      </c>
      <c r="C3799" s="28">
        <f t="shared" si="122"/>
        <v>380</v>
      </c>
    </row>
    <row r="3800" spans="2:3" x14ac:dyDescent="0.25">
      <c r="B3800" s="28" t="str">
        <f t="shared" si="123"/>
        <v/>
      </c>
      <c r="C3800" s="28">
        <f t="shared" si="122"/>
        <v>380</v>
      </c>
    </row>
    <row r="3801" spans="2:3" x14ac:dyDescent="0.25">
      <c r="B3801" s="28" t="str">
        <f t="shared" si="123"/>
        <v/>
      </c>
      <c r="C3801" s="28">
        <f t="shared" si="122"/>
        <v>380</v>
      </c>
    </row>
    <row r="3802" spans="2:3" x14ac:dyDescent="0.25">
      <c r="B3802" s="28" t="str">
        <f t="shared" si="123"/>
        <v/>
      </c>
      <c r="C3802" s="28">
        <f t="shared" si="122"/>
        <v>380</v>
      </c>
    </row>
    <row r="3803" spans="2:3" x14ac:dyDescent="0.25">
      <c r="B3803" s="28" t="str">
        <f t="shared" si="123"/>
        <v/>
      </c>
      <c r="C3803" s="28">
        <f t="shared" si="122"/>
        <v>380</v>
      </c>
    </row>
    <row r="3804" spans="2:3" x14ac:dyDescent="0.25">
      <c r="B3804" s="28" t="str">
        <f t="shared" si="123"/>
        <v/>
      </c>
      <c r="C3804" s="28">
        <f t="shared" si="122"/>
        <v>380</v>
      </c>
    </row>
    <row r="3805" spans="2:3" x14ac:dyDescent="0.25">
      <c r="B3805" s="28" t="str">
        <f t="shared" si="123"/>
        <v/>
      </c>
      <c r="C3805" s="28">
        <f t="shared" si="122"/>
        <v>380</v>
      </c>
    </row>
    <row r="3806" spans="2:3" x14ac:dyDescent="0.25">
      <c r="B3806" s="28" t="str">
        <f t="shared" si="123"/>
        <v/>
      </c>
      <c r="C3806" s="28">
        <f t="shared" si="122"/>
        <v>380</v>
      </c>
    </row>
    <row r="3807" spans="2:3" x14ac:dyDescent="0.25">
      <c r="B3807" s="28" t="str">
        <f t="shared" si="123"/>
        <v/>
      </c>
      <c r="C3807" s="28">
        <f t="shared" si="122"/>
        <v>381</v>
      </c>
    </row>
    <row r="3808" spans="2:3" x14ac:dyDescent="0.25">
      <c r="B3808" s="28" t="str">
        <f t="shared" si="123"/>
        <v/>
      </c>
      <c r="C3808" s="28">
        <f t="shared" si="122"/>
        <v>381</v>
      </c>
    </row>
    <row r="3809" spans="2:3" x14ac:dyDescent="0.25">
      <c r="B3809" s="28" t="str">
        <f t="shared" si="123"/>
        <v/>
      </c>
      <c r="C3809" s="28">
        <f t="shared" ref="C3809:C3872" si="124">ROUNDDOWN(((ROW(C3809)-ROW(C$7))/C$5)+1,0)</f>
        <v>381</v>
      </c>
    </row>
    <row r="3810" spans="2:3" x14ac:dyDescent="0.25">
      <c r="B3810" s="28" t="str">
        <f t="shared" si="123"/>
        <v/>
      </c>
      <c r="C3810" s="28">
        <f t="shared" si="124"/>
        <v>381</v>
      </c>
    </row>
    <row r="3811" spans="2:3" x14ac:dyDescent="0.25">
      <c r="B3811" s="28" t="str">
        <f t="shared" si="123"/>
        <v/>
      </c>
      <c r="C3811" s="28">
        <f t="shared" si="124"/>
        <v>381</v>
      </c>
    </row>
    <row r="3812" spans="2:3" x14ac:dyDescent="0.25">
      <c r="B3812" s="28" t="str">
        <f t="shared" si="123"/>
        <v/>
      </c>
      <c r="C3812" s="28">
        <f t="shared" si="124"/>
        <v>381</v>
      </c>
    </row>
    <row r="3813" spans="2:3" x14ac:dyDescent="0.25">
      <c r="B3813" s="28" t="str">
        <f t="shared" si="123"/>
        <v/>
      </c>
      <c r="C3813" s="28">
        <f t="shared" si="124"/>
        <v>381</v>
      </c>
    </row>
    <row r="3814" spans="2:3" x14ac:dyDescent="0.25">
      <c r="B3814" s="28" t="str">
        <f t="shared" si="123"/>
        <v/>
      </c>
      <c r="C3814" s="28">
        <f t="shared" si="124"/>
        <v>381</v>
      </c>
    </row>
    <row r="3815" spans="2:3" x14ac:dyDescent="0.25">
      <c r="B3815" s="28" t="str">
        <f t="shared" si="123"/>
        <v/>
      </c>
      <c r="C3815" s="28">
        <f t="shared" si="124"/>
        <v>381</v>
      </c>
    </row>
    <row r="3816" spans="2:3" x14ac:dyDescent="0.25">
      <c r="B3816" s="28" t="str">
        <f t="shared" si="123"/>
        <v/>
      </c>
      <c r="C3816" s="28">
        <f t="shared" si="124"/>
        <v>381</v>
      </c>
    </row>
    <row r="3817" spans="2:3" x14ac:dyDescent="0.25">
      <c r="B3817" s="28" t="str">
        <f t="shared" si="123"/>
        <v/>
      </c>
      <c r="C3817" s="28">
        <f t="shared" si="124"/>
        <v>382</v>
      </c>
    </row>
    <row r="3818" spans="2:3" x14ac:dyDescent="0.25">
      <c r="B3818" s="28" t="str">
        <f t="shared" si="123"/>
        <v/>
      </c>
      <c r="C3818" s="28">
        <f t="shared" si="124"/>
        <v>382</v>
      </c>
    </row>
    <row r="3819" spans="2:3" x14ac:dyDescent="0.25">
      <c r="B3819" s="28" t="str">
        <f t="shared" si="123"/>
        <v/>
      </c>
      <c r="C3819" s="28">
        <f t="shared" si="124"/>
        <v>382</v>
      </c>
    </row>
    <row r="3820" spans="2:3" x14ac:dyDescent="0.25">
      <c r="B3820" s="28" t="str">
        <f t="shared" si="123"/>
        <v/>
      </c>
      <c r="C3820" s="28">
        <f t="shared" si="124"/>
        <v>382</v>
      </c>
    </row>
    <row r="3821" spans="2:3" x14ac:dyDescent="0.25">
      <c r="B3821" s="28" t="str">
        <f t="shared" si="123"/>
        <v/>
      </c>
      <c r="C3821" s="28">
        <f t="shared" si="124"/>
        <v>382</v>
      </c>
    </row>
    <row r="3822" spans="2:3" x14ac:dyDescent="0.25">
      <c r="B3822" s="28" t="str">
        <f t="shared" si="123"/>
        <v/>
      </c>
      <c r="C3822" s="28">
        <f t="shared" si="124"/>
        <v>382</v>
      </c>
    </row>
    <row r="3823" spans="2:3" x14ac:dyDescent="0.25">
      <c r="B3823" s="28" t="str">
        <f t="shared" si="123"/>
        <v/>
      </c>
      <c r="C3823" s="28">
        <f t="shared" si="124"/>
        <v>382</v>
      </c>
    </row>
    <row r="3824" spans="2:3" x14ac:dyDescent="0.25">
      <c r="B3824" s="28" t="str">
        <f t="shared" si="123"/>
        <v/>
      </c>
      <c r="C3824" s="28">
        <f t="shared" si="124"/>
        <v>382</v>
      </c>
    </row>
    <row r="3825" spans="2:3" x14ac:dyDescent="0.25">
      <c r="B3825" s="28" t="str">
        <f t="shared" si="123"/>
        <v/>
      </c>
      <c r="C3825" s="28">
        <f t="shared" si="124"/>
        <v>382</v>
      </c>
    </row>
    <row r="3826" spans="2:3" x14ac:dyDescent="0.25">
      <c r="B3826" s="28" t="str">
        <f t="shared" si="123"/>
        <v/>
      </c>
      <c r="C3826" s="28">
        <f t="shared" si="124"/>
        <v>382</v>
      </c>
    </row>
    <row r="3827" spans="2:3" x14ac:dyDescent="0.25">
      <c r="B3827" s="28" t="str">
        <f t="shared" si="123"/>
        <v/>
      </c>
      <c r="C3827" s="28">
        <f t="shared" si="124"/>
        <v>383</v>
      </c>
    </row>
    <row r="3828" spans="2:3" x14ac:dyDescent="0.25">
      <c r="B3828" s="28" t="str">
        <f t="shared" si="123"/>
        <v/>
      </c>
      <c r="C3828" s="28">
        <f t="shared" si="124"/>
        <v>383</v>
      </c>
    </row>
    <row r="3829" spans="2:3" x14ac:dyDescent="0.25">
      <c r="B3829" s="28" t="str">
        <f t="shared" si="123"/>
        <v/>
      </c>
      <c r="C3829" s="28">
        <f t="shared" si="124"/>
        <v>383</v>
      </c>
    </row>
    <row r="3830" spans="2:3" x14ac:dyDescent="0.25">
      <c r="B3830" s="28" t="str">
        <f t="shared" si="123"/>
        <v/>
      </c>
      <c r="C3830" s="28">
        <f t="shared" si="124"/>
        <v>383</v>
      </c>
    </row>
    <row r="3831" spans="2:3" x14ac:dyDescent="0.25">
      <c r="B3831" s="28" t="str">
        <f t="shared" si="123"/>
        <v/>
      </c>
      <c r="C3831" s="28">
        <f t="shared" si="124"/>
        <v>383</v>
      </c>
    </row>
    <row r="3832" spans="2:3" x14ac:dyDescent="0.25">
      <c r="B3832" s="28" t="str">
        <f t="shared" si="123"/>
        <v/>
      </c>
      <c r="C3832" s="28">
        <f t="shared" si="124"/>
        <v>383</v>
      </c>
    </row>
    <row r="3833" spans="2:3" x14ac:dyDescent="0.25">
      <c r="B3833" s="28" t="str">
        <f t="shared" si="123"/>
        <v/>
      </c>
      <c r="C3833" s="28">
        <f t="shared" si="124"/>
        <v>383</v>
      </c>
    </row>
    <row r="3834" spans="2:3" x14ac:dyDescent="0.25">
      <c r="B3834" s="28" t="str">
        <f t="shared" si="123"/>
        <v/>
      </c>
      <c r="C3834" s="28">
        <f t="shared" si="124"/>
        <v>383</v>
      </c>
    </row>
    <row r="3835" spans="2:3" x14ac:dyDescent="0.25">
      <c r="B3835" s="28" t="str">
        <f t="shared" si="123"/>
        <v/>
      </c>
      <c r="C3835" s="28">
        <f t="shared" si="124"/>
        <v>383</v>
      </c>
    </row>
    <row r="3836" spans="2:3" x14ac:dyDescent="0.25">
      <c r="B3836" s="28" t="str">
        <f t="shared" si="123"/>
        <v/>
      </c>
      <c r="C3836" s="28">
        <f t="shared" si="124"/>
        <v>383</v>
      </c>
    </row>
    <row r="3837" spans="2:3" x14ac:dyDescent="0.25">
      <c r="B3837" s="28" t="str">
        <f t="shared" si="123"/>
        <v/>
      </c>
      <c r="C3837" s="28">
        <f t="shared" si="124"/>
        <v>384</v>
      </c>
    </row>
    <row r="3838" spans="2:3" x14ac:dyDescent="0.25">
      <c r="B3838" s="28" t="str">
        <f t="shared" si="123"/>
        <v/>
      </c>
      <c r="C3838" s="28">
        <f t="shared" si="124"/>
        <v>384</v>
      </c>
    </row>
    <row r="3839" spans="2:3" x14ac:dyDescent="0.25">
      <c r="B3839" s="28" t="str">
        <f t="shared" si="123"/>
        <v/>
      </c>
      <c r="C3839" s="28">
        <f t="shared" si="124"/>
        <v>384</v>
      </c>
    </row>
    <row r="3840" spans="2:3" x14ac:dyDescent="0.25">
      <c r="B3840" s="28" t="str">
        <f t="shared" si="123"/>
        <v/>
      </c>
      <c r="C3840" s="28">
        <f t="shared" si="124"/>
        <v>384</v>
      </c>
    </row>
    <row r="3841" spans="2:3" x14ac:dyDescent="0.25">
      <c r="B3841" s="28" t="str">
        <f t="shared" si="123"/>
        <v/>
      </c>
      <c r="C3841" s="28">
        <f t="shared" si="124"/>
        <v>384</v>
      </c>
    </row>
    <row r="3842" spans="2:3" x14ac:dyDescent="0.25">
      <c r="B3842" s="28" t="str">
        <f t="shared" si="123"/>
        <v/>
      </c>
      <c r="C3842" s="28">
        <f t="shared" si="124"/>
        <v>384</v>
      </c>
    </row>
    <row r="3843" spans="2:3" x14ac:dyDescent="0.25">
      <c r="B3843" s="28" t="str">
        <f t="shared" si="123"/>
        <v/>
      </c>
      <c r="C3843" s="28">
        <f t="shared" si="124"/>
        <v>384</v>
      </c>
    </row>
    <row r="3844" spans="2:3" x14ac:dyDescent="0.25">
      <c r="B3844" s="28" t="str">
        <f t="shared" si="123"/>
        <v/>
      </c>
      <c r="C3844" s="28">
        <f t="shared" si="124"/>
        <v>384</v>
      </c>
    </row>
    <row r="3845" spans="2:3" x14ac:dyDescent="0.25">
      <c r="B3845" s="28" t="str">
        <f t="shared" si="123"/>
        <v/>
      </c>
      <c r="C3845" s="28">
        <f t="shared" si="124"/>
        <v>384</v>
      </c>
    </row>
    <row r="3846" spans="2:3" x14ac:dyDescent="0.25">
      <c r="B3846" s="28" t="str">
        <f t="shared" si="123"/>
        <v/>
      </c>
      <c r="C3846" s="28">
        <f t="shared" si="124"/>
        <v>384</v>
      </c>
    </row>
    <row r="3847" spans="2:3" x14ac:dyDescent="0.25">
      <c r="B3847" s="28" t="str">
        <f t="shared" si="123"/>
        <v/>
      </c>
      <c r="C3847" s="28">
        <f t="shared" si="124"/>
        <v>385</v>
      </c>
    </row>
    <row r="3848" spans="2:3" x14ac:dyDescent="0.25">
      <c r="B3848" s="28" t="str">
        <f t="shared" ref="B3848:B3911" si="125">IF(C3848&lt; $D$4+1,MOD(((ROW(B3848)-ROW(B$7))),$C$5)+1,"")</f>
        <v/>
      </c>
      <c r="C3848" s="28">
        <f t="shared" si="124"/>
        <v>385</v>
      </c>
    </row>
    <row r="3849" spans="2:3" x14ac:dyDescent="0.25">
      <c r="B3849" s="28" t="str">
        <f t="shared" si="125"/>
        <v/>
      </c>
      <c r="C3849" s="28">
        <f t="shared" si="124"/>
        <v>385</v>
      </c>
    </row>
    <row r="3850" spans="2:3" x14ac:dyDescent="0.25">
      <c r="B3850" s="28" t="str">
        <f t="shared" si="125"/>
        <v/>
      </c>
      <c r="C3850" s="28">
        <f t="shared" si="124"/>
        <v>385</v>
      </c>
    </row>
    <row r="3851" spans="2:3" x14ac:dyDescent="0.25">
      <c r="B3851" s="28" t="str">
        <f t="shared" si="125"/>
        <v/>
      </c>
      <c r="C3851" s="28">
        <f t="shared" si="124"/>
        <v>385</v>
      </c>
    </row>
    <row r="3852" spans="2:3" x14ac:dyDescent="0.25">
      <c r="B3852" s="28" t="str">
        <f t="shared" si="125"/>
        <v/>
      </c>
      <c r="C3852" s="28">
        <f t="shared" si="124"/>
        <v>385</v>
      </c>
    </row>
    <row r="3853" spans="2:3" x14ac:dyDescent="0.25">
      <c r="B3853" s="28" t="str">
        <f t="shared" si="125"/>
        <v/>
      </c>
      <c r="C3853" s="28">
        <f t="shared" si="124"/>
        <v>385</v>
      </c>
    </row>
    <row r="3854" spans="2:3" x14ac:dyDescent="0.25">
      <c r="B3854" s="28" t="str">
        <f t="shared" si="125"/>
        <v/>
      </c>
      <c r="C3854" s="28">
        <f t="shared" si="124"/>
        <v>385</v>
      </c>
    </row>
    <row r="3855" spans="2:3" x14ac:dyDescent="0.25">
      <c r="B3855" s="28" t="str">
        <f t="shared" si="125"/>
        <v/>
      </c>
      <c r="C3855" s="28">
        <f t="shared" si="124"/>
        <v>385</v>
      </c>
    </row>
    <row r="3856" spans="2:3" x14ac:dyDescent="0.25">
      <c r="B3856" s="28" t="str">
        <f t="shared" si="125"/>
        <v/>
      </c>
      <c r="C3856" s="28">
        <f t="shared" si="124"/>
        <v>385</v>
      </c>
    </row>
    <row r="3857" spans="2:3" x14ac:dyDescent="0.25">
      <c r="B3857" s="28" t="str">
        <f t="shared" si="125"/>
        <v/>
      </c>
      <c r="C3857" s="28">
        <f t="shared" si="124"/>
        <v>386</v>
      </c>
    </row>
    <row r="3858" spans="2:3" x14ac:dyDescent="0.25">
      <c r="B3858" s="28" t="str">
        <f t="shared" si="125"/>
        <v/>
      </c>
      <c r="C3858" s="28">
        <f t="shared" si="124"/>
        <v>386</v>
      </c>
    </row>
    <row r="3859" spans="2:3" x14ac:dyDescent="0.25">
      <c r="B3859" s="28" t="str">
        <f t="shared" si="125"/>
        <v/>
      </c>
      <c r="C3859" s="28">
        <f t="shared" si="124"/>
        <v>386</v>
      </c>
    </row>
    <row r="3860" spans="2:3" x14ac:dyDescent="0.25">
      <c r="B3860" s="28" t="str">
        <f t="shared" si="125"/>
        <v/>
      </c>
      <c r="C3860" s="28">
        <f t="shared" si="124"/>
        <v>386</v>
      </c>
    </row>
    <row r="3861" spans="2:3" x14ac:dyDescent="0.25">
      <c r="B3861" s="28" t="str">
        <f t="shared" si="125"/>
        <v/>
      </c>
      <c r="C3861" s="28">
        <f t="shared" si="124"/>
        <v>386</v>
      </c>
    </row>
    <row r="3862" spans="2:3" x14ac:dyDescent="0.25">
      <c r="B3862" s="28" t="str">
        <f t="shared" si="125"/>
        <v/>
      </c>
      <c r="C3862" s="28">
        <f t="shared" si="124"/>
        <v>386</v>
      </c>
    </row>
    <row r="3863" spans="2:3" x14ac:dyDescent="0.25">
      <c r="B3863" s="28" t="str">
        <f t="shared" si="125"/>
        <v/>
      </c>
      <c r="C3863" s="28">
        <f t="shared" si="124"/>
        <v>386</v>
      </c>
    </row>
    <row r="3864" spans="2:3" x14ac:dyDescent="0.25">
      <c r="B3864" s="28" t="str">
        <f t="shared" si="125"/>
        <v/>
      </c>
      <c r="C3864" s="28">
        <f t="shared" si="124"/>
        <v>386</v>
      </c>
    </row>
    <row r="3865" spans="2:3" x14ac:dyDescent="0.25">
      <c r="B3865" s="28" t="str">
        <f t="shared" si="125"/>
        <v/>
      </c>
      <c r="C3865" s="28">
        <f t="shared" si="124"/>
        <v>386</v>
      </c>
    </row>
    <row r="3866" spans="2:3" x14ac:dyDescent="0.25">
      <c r="B3866" s="28" t="str">
        <f t="shared" si="125"/>
        <v/>
      </c>
      <c r="C3866" s="28">
        <f t="shared" si="124"/>
        <v>386</v>
      </c>
    </row>
    <row r="3867" spans="2:3" x14ac:dyDescent="0.25">
      <c r="B3867" s="28" t="str">
        <f t="shared" si="125"/>
        <v/>
      </c>
      <c r="C3867" s="28">
        <f t="shared" si="124"/>
        <v>387</v>
      </c>
    </row>
    <row r="3868" spans="2:3" x14ac:dyDescent="0.25">
      <c r="B3868" s="28" t="str">
        <f t="shared" si="125"/>
        <v/>
      </c>
      <c r="C3868" s="28">
        <f t="shared" si="124"/>
        <v>387</v>
      </c>
    </row>
    <row r="3869" spans="2:3" x14ac:dyDescent="0.25">
      <c r="B3869" s="28" t="str">
        <f t="shared" si="125"/>
        <v/>
      </c>
      <c r="C3869" s="28">
        <f t="shared" si="124"/>
        <v>387</v>
      </c>
    </row>
    <row r="3870" spans="2:3" x14ac:dyDescent="0.25">
      <c r="B3870" s="28" t="str">
        <f t="shared" si="125"/>
        <v/>
      </c>
      <c r="C3870" s="28">
        <f t="shared" si="124"/>
        <v>387</v>
      </c>
    </row>
    <row r="3871" spans="2:3" x14ac:dyDescent="0.25">
      <c r="B3871" s="28" t="str">
        <f t="shared" si="125"/>
        <v/>
      </c>
      <c r="C3871" s="28">
        <f t="shared" si="124"/>
        <v>387</v>
      </c>
    </row>
    <row r="3872" spans="2:3" x14ac:dyDescent="0.25">
      <c r="B3872" s="28" t="str">
        <f t="shared" si="125"/>
        <v/>
      </c>
      <c r="C3872" s="28">
        <f t="shared" si="124"/>
        <v>387</v>
      </c>
    </row>
    <row r="3873" spans="2:3" x14ac:dyDescent="0.25">
      <c r="B3873" s="28" t="str">
        <f t="shared" si="125"/>
        <v/>
      </c>
      <c r="C3873" s="28">
        <f t="shared" ref="C3873:C3936" si="126">ROUNDDOWN(((ROW(C3873)-ROW(C$7))/C$5)+1,0)</f>
        <v>387</v>
      </c>
    </row>
    <row r="3874" spans="2:3" x14ac:dyDescent="0.25">
      <c r="B3874" s="28" t="str">
        <f t="shared" si="125"/>
        <v/>
      </c>
      <c r="C3874" s="28">
        <f t="shared" si="126"/>
        <v>387</v>
      </c>
    </row>
    <row r="3875" spans="2:3" x14ac:dyDescent="0.25">
      <c r="B3875" s="28" t="str">
        <f t="shared" si="125"/>
        <v/>
      </c>
      <c r="C3875" s="28">
        <f t="shared" si="126"/>
        <v>387</v>
      </c>
    </row>
    <row r="3876" spans="2:3" x14ac:dyDescent="0.25">
      <c r="B3876" s="28" t="str">
        <f t="shared" si="125"/>
        <v/>
      </c>
      <c r="C3876" s="28">
        <f t="shared" si="126"/>
        <v>387</v>
      </c>
    </row>
    <row r="3877" spans="2:3" x14ac:dyDescent="0.25">
      <c r="B3877" s="28" t="str">
        <f t="shared" si="125"/>
        <v/>
      </c>
      <c r="C3877" s="28">
        <f t="shared" si="126"/>
        <v>388</v>
      </c>
    </row>
    <row r="3878" spans="2:3" x14ac:dyDescent="0.25">
      <c r="B3878" s="28" t="str">
        <f t="shared" si="125"/>
        <v/>
      </c>
      <c r="C3878" s="28">
        <f t="shared" si="126"/>
        <v>388</v>
      </c>
    </row>
    <row r="3879" spans="2:3" x14ac:dyDescent="0.25">
      <c r="B3879" s="28" t="str">
        <f t="shared" si="125"/>
        <v/>
      </c>
      <c r="C3879" s="28">
        <f t="shared" si="126"/>
        <v>388</v>
      </c>
    </row>
    <row r="3880" spans="2:3" x14ac:dyDescent="0.25">
      <c r="B3880" s="28" t="str">
        <f t="shared" si="125"/>
        <v/>
      </c>
      <c r="C3880" s="28">
        <f t="shared" si="126"/>
        <v>388</v>
      </c>
    </row>
    <row r="3881" spans="2:3" x14ac:dyDescent="0.25">
      <c r="B3881" s="28" t="str">
        <f t="shared" si="125"/>
        <v/>
      </c>
      <c r="C3881" s="28">
        <f t="shared" si="126"/>
        <v>388</v>
      </c>
    </row>
    <row r="3882" spans="2:3" x14ac:dyDescent="0.25">
      <c r="B3882" s="28" t="str">
        <f t="shared" si="125"/>
        <v/>
      </c>
      <c r="C3882" s="28">
        <f t="shared" si="126"/>
        <v>388</v>
      </c>
    </row>
    <row r="3883" spans="2:3" x14ac:dyDescent="0.25">
      <c r="B3883" s="28" t="str">
        <f t="shared" si="125"/>
        <v/>
      </c>
      <c r="C3883" s="28">
        <f t="shared" si="126"/>
        <v>388</v>
      </c>
    </row>
    <row r="3884" spans="2:3" x14ac:dyDescent="0.25">
      <c r="B3884" s="28" t="str">
        <f t="shared" si="125"/>
        <v/>
      </c>
      <c r="C3884" s="28">
        <f t="shared" si="126"/>
        <v>388</v>
      </c>
    </row>
    <row r="3885" spans="2:3" x14ac:dyDescent="0.25">
      <c r="B3885" s="28" t="str">
        <f t="shared" si="125"/>
        <v/>
      </c>
      <c r="C3885" s="28">
        <f t="shared" si="126"/>
        <v>388</v>
      </c>
    </row>
    <row r="3886" spans="2:3" x14ac:dyDescent="0.25">
      <c r="B3886" s="28" t="str">
        <f t="shared" si="125"/>
        <v/>
      </c>
      <c r="C3886" s="28">
        <f t="shared" si="126"/>
        <v>388</v>
      </c>
    </row>
    <row r="3887" spans="2:3" x14ac:dyDescent="0.25">
      <c r="B3887" s="28" t="str">
        <f t="shared" si="125"/>
        <v/>
      </c>
      <c r="C3887" s="28">
        <f t="shared" si="126"/>
        <v>389</v>
      </c>
    </row>
    <row r="3888" spans="2:3" x14ac:dyDescent="0.25">
      <c r="B3888" s="28" t="str">
        <f t="shared" si="125"/>
        <v/>
      </c>
      <c r="C3888" s="28">
        <f t="shared" si="126"/>
        <v>389</v>
      </c>
    </row>
    <row r="3889" spans="2:3" x14ac:dyDescent="0.25">
      <c r="B3889" s="28" t="str">
        <f t="shared" si="125"/>
        <v/>
      </c>
      <c r="C3889" s="28">
        <f t="shared" si="126"/>
        <v>389</v>
      </c>
    </row>
    <row r="3890" spans="2:3" x14ac:dyDescent="0.25">
      <c r="B3890" s="28" t="str">
        <f t="shared" si="125"/>
        <v/>
      </c>
      <c r="C3890" s="28">
        <f t="shared" si="126"/>
        <v>389</v>
      </c>
    </row>
    <row r="3891" spans="2:3" x14ac:dyDescent="0.25">
      <c r="B3891" s="28" t="str">
        <f t="shared" si="125"/>
        <v/>
      </c>
      <c r="C3891" s="28">
        <f t="shared" si="126"/>
        <v>389</v>
      </c>
    </row>
    <row r="3892" spans="2:3" x14ac:dyDescent="0.25">
      <c r="B3892" s="28" t="str">
        <f t="shared" si="125"/>
        <v/>
      </c>
      <c r="C3892" s="28">
        <f t="shared" si="126"/>
        <v>389</v>
      </c>
    </row>
    <row r="3893" spans="2:3" x14ac:dyDescent="0.25">
      <c r="B3893" s="28" t="str">
        <f t="shared" si="125"/>
        <v/>
      </c>
      <c r="C3893" s="28">
        <f t="shared" si="126"/>
        <v>389</v>
      </c>
    </row>
    <row r="3894" spans="2:3" x14ac:dyDescent="0.25">
      <c r="B3894" s="28" t="str">
        <f t="shared" si="125"/>
        <v/>
      </c>
      <c r="C3894" s="28">
        <f t="shared" si="126"/>
        <v>389</v>
      </c>
    </row>
    <row r="3895" spans="2:3" x14ac:dyDescent="0.25">
      <c r="B3895" s="28" t="str">
        <f t="shared" si="125"/>
        <v/>
      </c>
      <c r="C3895" s="28">
        <f t="shared" si="126"/>
        <v>389</v>
      </c>
    </row>
    <row r="3896" spans="2:3" x14ac:dyDescent="0.25">
      <c r="B3896" s="28" t="str">
        <f t="shared" si="125"/>
        <v/>
      </c>
      <c r="C3896" s="28">
        <f t="shared" si="126"/>
        <v>389</v>
      </c>
    </row>
    <row r="3897" spans="2:3" x14ac:dyDescent="0.25">
      <c r="B3897" s="28" t="str">
        <f t="shared" si="125"/>
        <v/>
      </c>
      <c r="C3897" s="28">
        <f t="shared" si="126"/>
        <v>390</v>
      </c>
    </row>
    <row r="3898" spans="2:3" x14ac:dyDescent="0.25">
      <c r="B3898" s="28" t="str">
        <f t="shared" si="125"/>
        <v/>
      </c>
      <c r="C3898" s="28">
        <f t="shared" si="126"/>
        <v>390</v>
      </c>
    </row>
    <row r="3899" spans="2:3" x14ac:dyDescent="0.25">
      <c r="B3899" s="28" t="str">
        <f t="shared" si="125"/>
        <v/>
      </c>
      <c r="C3899" s="28">
        <f t="shared" si="126"/>
        <v>390</v>
      </c>
    </row>
    <row r="3900" spans="2:3" x14ac:dyDescent="0.25">
      <c r="B3900" s="28" t="str">
        <f t="shared" si="125"/>
        <v/>
      </c>
      <c r="C3900" s="28">
        <f t="shared" si="126"/>
        <v>390</v>
      </c>
    </row>
    <row r="3901" spans="2:3" x14ac:dyDescent="0.25">
      <c r="B3901" s="28" t="str">
        <f t="shared" si="125"/>
        <v/>
      </c>
      <c r="C3901" s="28">
        <f t="shared" si="126"/>
        <v>390</v>
      </c>
    </row>
    <row r="3902" spans="2:3" x14ac:dyDescent="0.25">
      <c r="B3902" s="28" t="str">
        <f t="shared" si="125"/>
        <v/>
      </c>
      <c r="C3902" s="28">
        <f t="shared" si="126"/>
        <v>390</v>
      </c>
    </row>
    <row r="3903" spans="2:3" x14ac:dyDescent="0.25">
      <c r="B3903" s="28" t="str">
        <f t="shared" si="125"/>
        <v/>
      </c>
      <c r="C3903" s="28">
        <f t="shared" si="126"/>
        <v>390</v>
      </c>
    </row>
    <row r="3904" spans="2:3" x14ac:dyDescent="0.25">
      <c r="B3904" s="28" t="str">
        <f t="shared" si="125"/>
        <v/>
      </c>
      <c r="C3904" s="28">
        <f t="shared" si="126"/>
        <v>390</v>
      </c>
    </row>
    <row r="3905" spans="2:3" x14ac:dyDescent="0.25">
      <c r="B3905" s="28" t="str">
        <f t="shared" si="125"/>
        <v/>
      </c>
      <c r="C3905" s="28">
        <f t="shared" si="126"/>
        <v>390</v>
      </c>
    </row>
    <row r="3906" spans="2:3" x14ac:dyDescent="0.25">
      <c r="B3906" s="28" t="str">
        <f t="shared" si="125"/>
        <v/>
      </c>
      <c r="C3906" s="28">
        <f t="shared" si="126"/>
        <v>390</v>
      </c>
    </row>
    <row r="3907" spans="2:3" x14ac:dyDescent="0.25">
      <c r="B3907" s="28" t="str">
        <f t="shared" si="125"/>
        <v/>
      </c>
      <c r="C3907" s="28">
        <f t="shared" si="126"/>
        <v>391</v>
      </c>
    </row>
    <row r="3908" spans="2:3" x14ac:dyDescent="0.25">
      <c r="B3908" s="28" t="str">
        <f t="shared" si="125"/>
        <v/>
      </c>
      <c r="C3908" s="28">
        <f t="shared" si="126"/>
        <v>391</v>
      </c>
    </row>
    <row r="3909" spans="2:3" x14ac:dyDescent="0.25">
      <c r="B3909" s="28" t="str">
        <f t="shared" si="125"/>
        <v/>
      </c>
      <c r="C3909" s="28">
        <f t="shared" si="126"/>
        <v>391</v>
      </c>
    </row>
    <row r="3910" spans="2:3" x14ac:dyDescent="0.25">
      <c r="B3910" s="28" t="str">
        <f t="shared" si="125"/>
        <v/>
      </c>
      <c r="C3910" s="28">
        <f t="shared" si="126"/>
        <v>391</v>
      </c>
    </row>
    <row r="3911" spans="2:3" x14ac:dyDescent="0.25">
      <c r="B3911" s="28" t="str">
        <f t="shared" si="125"/>
        <v/>
      </c>
      <c r="C3911" s="28">
        <f t="shared" si="126"/>
        <v>391</v>
      </c>
    </row>
    <row r="3912" spans="2:3" x14ac:dyDescent="0.25">
      <c r="B3912" s="28" t="str">
        <f t="shared" ref="B3912:B3975" si="127">IF(C3912&lt; $D$4+1,MOD(((ROW(B3912)-ROW(B$7))),$C$5)+1,"")</f>
        <v/>
      </c>
      <c r="C3912" s="28">
        <f t="shared" si="126"/>
        <v>391</v>
      </c>
    </row>
    <row r="3913" spans="2:3" x14ac:dyDescent="0.25">
      <c r="B3913" s="28" t="str">
        <f t="shared" si="127"/>
        <v/>
      </c>
      <c r="C3913" s="28">
        <f t="shared" si="126"/>
        <v>391</v>
      </c>
    </row>
    <row r="3914" spans="2:3" x14ac:dyDescent="0.25">
      <c r="B3914" s="28" t="str">
        <f t="shared" si="127"/>
        <v/>
      </c>
      <c r="C3914" s="28">
        <f t="shared" si="126"/>
        <v>391</v>
      </c>
    </row>
    <row r="3915" spans="2:3" x14ac:dyDescent="0.25">
      <c r="B3915" s="28" t="str">
        <f t="shared" si="127"/>
        <v/>
      </c>
      <c r="C3915" s="28">
        <f t="shared" si="126"/>
        <v>391</v>
      </c>
    </row>
    <row r="3916" spans="2:3" x14ac:dyDescent="0.25">
      <c r="B3916" s="28" t="str">
        <f t="shared" si="127"/>
        <v/>
      </c>
      <c r="C3916" s="28">
        <f t="shared" si="126"/>
        <v>391</v>
      </c>
    </row>
    <row r="3917" spans="2:3" x14ac:dyDescent="0.25">
      <c r="B3917" s="28" t="str">
        <f t="shared" si="127"/>
        <v/>
      </c>
      <c r="C3917" s="28">
        <f t="shared" si="126"/>
        <v>392</v>
      </c>
    </row>
    <row r="3918" spans="2:3" x14ac:dyDescent="0.25">
      <c r="B3918" s="28" t="str">
        <f t="shared" si="127"/>
        <v/>
      </c>
      <c r="C3918" s="28">
        <f t="shared" si="126"/>
        <v>392</v>
      </c>
    </row>
    <row r="3919" spans="2:3" x14ac:dyDescent="0.25">
      <c r="B3919" s="28" t="str">
        <f t="shared" si="127"/>
        <v/>
      </c>
      <c r="C3919" s="28">
        <f t="shared" si="126"/>
        <v>392</v>
      </c>
    </row>
    <row r="3920" spans="2:3" x14ac:dyDescent="0.25">
      <c r="B3920" s="28" t="str">
        <f t="shared" si="127"/>
        <v/>
      </c>
      <c r="C3920" s="28">
        <f t="shared" si="126"/>
        <v>392</v>
      </c>
    </row>
    <row r="3921" spans="2:3" x14ac:dyDescent="0.25">
      <c r="B3921" s="28" t="str">
        <f t="shared" si="127"/>
        <v/>
      </c>
      <c r="C3921" s="28">
        <f t="shared" si="126"/>
        <v>392</v>
      </c>
    </row>
    <row r="3922" spans="2:3" x14ac:dyDescent="0.25">
      <c r="B3922" s="28" t="str">
        <f t="shared" si="127"/>
        <v/>
      </c>
      <c r="C3922" s="28">
        <f t="shared" si="126"/>
        <v>392</v>
      </c>
    </row>
    <row r="3923" spans="2:3" x14ac:dyDescent="0.25">
      <c r="B3923" s="28" t="str">
        <f t="shared" si="127"/>
        <v/>
      </c>
      <c r="C3923" s="28">
        <f t="shared" si="126"/>
        <v>392</v>
      </c>
    </row>
    <row r="3924" spans="2:3" x14ac:dyDescent="0.25">
      <c r="B3924" s="28" t="str">
        <f t="shared" si="127"/>
        <v/>
      </c>
      <c r="C3924" s="28">
        <f t="shared" si="126"/>
        <v>392</v>
      </c>
    </row>
    <row r="3925" spans="2:3" x14ac:dyDescent="0.25">
      <c r="B3925" s="28" t="str">
        <f t="shared" si="127"/>
        <v/>
      </c>
      <c r="C3925" s="28">
        <f t="shared" si="126"/>
        <v>392</v>
      </c>
    </row>
    <row r="3926" spans="2:3" x14ac:dyDescent="0.25">
      <c r="B3926" s="28" t="str">
        <f t="shared" si="127"/>
        <v/>
      </c>
      <c r="C3926" s="28">
        <f t="shared" si="126"/>
        <v>392</v>
      </c>
    </row>
    <row r="3927" spans="2:3" x14ac:dyDescent="0.25">
      <c r="B3927" s="28" t="str">
        <f t="shared" si="127"/>
        <v/>
      </c>
      <c r="C3927" s="28">
        <f t="shared" si="126"/>
        <v>393</v>
      </c>
    </row>
    <row r="3928" spans="2:3" x14ac:dyDescent="0.25">
      <c r="B3928" s="28" t="str">
        <f t="shared" si="127"/>
        <v/>
      </c>
      <c r="C3928" s="28">
        <f t="shared" si="126"/>
        <v>393</v>
      </c>
    </row>
    <row r="3929" spans="2:3" x14ac:dyDescent="0.25">
      <c r="B3929" s="28" t="str">
        <f t="shared" si="127"/>
        <v/>
      </c>
      <c r="C3929" s="28">
        <f t="shared" si="126"/>
        <v>393</v>
      </c>
    </row>
    <row r="3930" spans="2:3" x14ac:dyDescent="0.25">
      <c r="B3930" s="28" t="str">
        <f t="shared" si="127"/>
        <v/>
      </c>
      <c r="C3930" s="28">
        <f t="shared" si="126"/>
        <v>393</v>
      </c>
    </row>
    <row r="3931" spans="2:3" x14ac:dyDescent="0.25">
      <c r="B3931" s="28" t="str">
        <f t="shared" si="127"/>
        <v/>
      </c>
      <c r="C3931" s="28">
        <f t="shared" si="126"/>
        <v>393</v>
      </c>
    </row>
    <row r="3932" spans="2:3" x14ac:dyDescent="0.25">
      <c r="B3932" s="28" t="str">
        <f t="shared" si="127"/>
        <v/>
      </c>
      <c r="C3932" s="28">
        <f t="shared" si="126"/>
        <v>393</v>
      </c>
    </row>
    <row r="3933" spans="2:3" x14ac:dyDescent="0.25">
      <c r="B3933" s="28" t="str">
        <f t="shared" si="127"/>
        <v/>
      </c>
      <c r="C3933" s="28">
        <f t="shared" si="126"/>
        <v>393</v>
      </c>
    </row>
    <row r="3934" spans="2:3" x14ac:dyDescent="0.25">
      <c r="B3934" s="28" t="str">
        <f t="shared" si="127"/>
        <v/>
      </c>
      <c r="C3934" s="28">
        <f t="shared" si="126"/>
        <v>393</v>
      </c>
    </row>
    <row r="3935" spans="2:3" x14ac:dyDescent="0.25">
      <c r="B3935" s="28" t="str">
        <f t="shared" si="127"/>
        <v/>
      </c>
      <c r="C3935" s="28">
        <f t="shared" si="126"/>
        <v>393</v>
      </c>
    </row>
    <row r="3936" spans="2:3" x14ac:dyDescent="0.25">
      <c r="B3936" s="28" t="str">
        <f t="shared" si="127"/>
        <v/>
      </c>
      <c r="C3936" s="28">
        <f t="shared" si="126"/>
        <v>393</v>
      </c>
    </row>
    <row r="3937" spans="2:3" x14ac:dyDescent="0.25">
      <c r="B3937" s="28" t="str">
        <f t="shared" si="127"/>
        <v/>
      </c>
      <c r="C3937" s="28">
        <f t="shared" ref="C3937:C4000" si="128">ROUNDDOWN(((ROW(C3937)-ROW(C$7))/C$5)+1,0)</f>
        <v>394</v>
      </c>
    </row>
    <row r="3938" spans="2:3" x14ac:dyDescent="0.25">
      <c r="B3938" s="28" t="str">
        <f t="shared" si="127"/>
        <v/>
      </c>
      <c r="C3938" s="28">
        <f t="shared" si="128"/>
        <v>394</v>
      </c>
    </row>
    <row r="3939" spans="2:3" x14ac:dyDescent="0.25">
      <c r="B3939" s="28" t="str">
        <f t="shared" si="127"/>
        <v/>
      </c>
      <c r="C3939" s="28">
        <f t="shared" si="128"/>
        <v>394</v>
      </c>
    </row>
    <row r="3940" spans="2:3" x14ac:dyDescent="0.25">
      <c r="B3940" s="28" t="str">
        <f t="shared" si="127"/>
        <v/>
      </c>
      <c r="C3940" s="28">
        <f t="shared" si="128"/>
        <v>394</v>
      </c>
    </row>
    <row r="3941" spans="2:3" x14ac:dyDescent="0.25">
      <c r="B3941" s="28" t="str">
        <f t="shared" si="127"/>
        <v/>
      </c>
      <c r="C3941" s="28">
        <f t="shared" si="128"/>
        <v>394</v>
      </c>
    </row>
    <row r="3942" spans="2:3" x14ac:dyDescent="0.25">
      <c r="B3942" s="28" t="str">
        <f t="shared" si="127"/>
        <v/>
      </c>
      <c r="C3942" s="28">
        <f t="shared" si="128"/>
        <v>394</v>
      </c>
    </row>
    <row r="3943" spans="2:3" x14ac:dyDescent="0.25">
      <c r="B3943" s="28" t="str">
        <f t="shared" si="127"/>
        <v/>
      </c>
      <c r="C3943" s="28">
        <f t="shared" si="128"/>
        <v>394</v>
      </c>
    </row>
    <row r="3944" spans="2:3" x14ac:dyDescent="0.25">
      <c r="B3944" s="28" t="str">
        <f t="shared" si="127"/>
        <v/>
      </c>
      <c r="C3944" s="28">
        <f t="shared" si="128"/>
        <v>394</v>
      </c>
    </row>
    <row r="3945" spans="2:3" x14ac:dyDescent="0.25">
      <c r="B3945" s="28" t="str">
        <f t="shared" si="127"/>
        <v/>
      </c>
      <c r="C3945" s="28">
        <f t="shared" si="128"/>
        <v>394</v>
      </c>
    </row>
    <row r="3946" spans="2:3" x14ac:dyDescent="0.25">
      <c r="B3946" s="28" t="str">
        <f t="shared" si="127"/>
        <v/>
      </c>
      <c r="C3946" s="28">
        <f t="shared" si="128"/>
        <v>394</v>
      </c>
    </row>
    <row r="3947" spans="2:3" x14ac:dyDescent="0.25">
      <c r="B3947" s="28" t="str">
        <f t="shared" si="127"/>
        <v/>
      </c>
      <c r="C3947" s="28">
        <f t="shared" si="128"/>
        <v>395</v>
      </c>
    </row>
    <row r="3948" spans="2:3" x14ac:dyDescent="0.25">
      <c r="B3948" s="28" t="str">
        <f t="shared" si="127"/>
        <v/>
      </c>
      <c r="C3948" s="28">
        <f t="shared" si="128"/>
        <v>395</v>
      </c>
    </row>
    <row r="3949" spans="2:3" x14ac:dyDescent="0.25">
      <c r="B3949" s="28" t="str">
        <f t="shared" si="127"/>
        <v/>
      </c>
      <c r="C3949" s="28">
        <f t="shared" si="128"/>
        <v>395</v>
      </c>
    </row>
    <row r="3950" spans="2:3" x14ac:dyDescent="0.25">
      <c r="B3950" s="28" t="str">
        <f t="shared" si="127"/>
        <v/>
      </c>
      <c r="C3950" s="28">
        <f t="shared" si="128"/>
        <v>395</v>
      </c>
    </row>
    <row r="3951" spans="2:3" x14ac:dyDescent="0.25">
      <c r="B3951" s="28" t="str">
        <f t="shared" si="127"/>
        <v/>
      </c>
      <c r="C3951" s="28">
        <f t="shared" si="128"/>
        <v>395</v>
      </c>
    </row>
    <row r="3952" spans="2:3" x14ac:dyDescent="0.25">
      <c r="B3952" s="28" t="str">
        <f t="shared" si="127"/>
        <v/>
      </c>
      <c r="C3952" s="28">
        <f t="shared" si="128"/>
        <v>395</v>
      </c>
    </row>
    <row r="3953" spans="2:3" x14ac:dyDescent="0.25">
      <c r="B3953" s="28" t="str">
        <f t="shared" si="127"/>
        <v/>
      </c>
      <c r="C3953" s="28">
        <f t="shared" si="128"/>
        <v>395</v>
      </c>
    </row>
    <row r="3954" spans="2:3" x14ac:dyDescent="0.25">
      <c r="B3954" s="28" t="str">
        <f t="shared" si="127"/>
        <v/>
      </c>
      <c r="C3954" s="28">
        <f t="shared" si="128"/>
        <v>395</v>
      </c>
    </row>
    <row r="3955" spans="2:3" x14ac:dyDescent="0.25">
      <c r="B3955" s="28" t="str">
        <f t="shared" si="127"/>
        <v/>
      </c>
      <c r="C3955" s="28">
        <f t="shared" si="128"/>
        <v>395</v>
      </c>
    </row>
    <row r="3956" spans="2:3" x14ac:dyDescent="0.25">
      <c r="B3956" s="28" t="str">
        <f t="shared" si="127"/>
        <v/>
      </c>
      <c r="C3956" s="28">
        <f t="shared" si="128"/>
        <v>395</v>
      </c>
    </row>
    <row r="3957" spans="2:3" x14ac:dyDescent="0.25">
      <c r="B3957" s="28" t="str">
        <f t="shared" si="127"/>
        <v/>
      </c>
      <c r="C3957" s="28">
        <f t="shared" si="128"/>
        <v>396</v>
      </c>
    </row>
    <row r="3958" spans="2:3" x14ac:dyDescent="0.25">
      <c r="B3958" s="28" t="str">
        <f t="shared" si="127"/>
        <v/>
      </c>
      <c r="C3958" s="28">
        <f t="shared" si="128"/>
        <v>396</v>
      </c>
    </row>
    <row r="3959" spans="2:3" x14ac:dyDescent="0.25">
      <c r="B3959" s="28" t="str">
        <f t="shared" si="127"/>
        <v/>
      </c>
      <c r="C3959" s="28">
        <f t="shared" si="128"/>
        <v>396</v>
      </c>
    </row>
    <row r="3960" spans="2:3" x14ac:dyDescent="0.25">
      <c r="B3960" s="28" t="str">
        <f t="shared" si="127"/>
        <v/>
      </c>
      <c r="C3960" s="28">
        <f t="shared" si="128"/>
        <v>396</v>
      </c>
    </row>
    <row r="3961" spans="2:3" x14ac:dyDescent="0.25">
      <c r="B3961" s="28" t="str">
        <f t="shared" si="127"/>
        <v/>
      </c>
      <c r="C3961" s="28">
        <f t="shared" si="128"/>
        <v>396</v>
      </c>
    </row>
    <row r="3962" spans="2:3" x14ac:dyDescent="0.25">
      <c r="B3962" s="28" t="str">
        <f t="shared" si="127"/>
        <v/>
      </c>
      <c r="C3962" s="28">
        <f t="shared" si="128"/>
        <v>396</v>
      </c>
    </row>
    <row r="3963" spans="2:3" x14ac:dyDescent="0.25">
      <c r="B3963" s="28" t="str">
        <f t="shared" si="127"/>
        <v/>
      </c>
      <c r="C3963" s="28">
        <f t="shared" si="128"/>
        <v>396</v>
      </c>
    </row>
    <row r="3964" spans="2:3" x14ac:dyDescent="0.25">
      <c r="B3964" s="28" t="str">
        <f t="shared" si="127"/>
        <v/>
      </c>
      <c r="C3964" s="28">
        <f t="shared" si="128"/>
        <v>396</v>
      </c>
    </row>
    <row r="3965" spans="2:3" x14ac:dyDescent="0.25">
      <c r="B3965" s="28" t="str">
        <f t="shared" si="127"/>
        <v/>
      </c>
      <c r="C3965" s="28">
        <f t="shared" si="128"/>
        <v>396</v>
      </c>
    </row>
    <row r="3966" spans="2:3" x14ac:dyDescent="0.25">
      <c r="B3966" s="28" t="str">
        <f t="shared" si="127"/>
        <v/>
      </c>
      <c r="C3966" s="28">
        <f t="shared" si="128"/>
        <v>396</v>
      </c>
    </row>
    <row r="3967" spans="2:3" x14ac:dyDescent="0.25">
      <c r="B3967" s="28" t="str">
        <f t="shared" si="127"/>
        <v/>
      </c>
      <c r="C3967" s="28">
        <f t="shared" si="128"/>
        <v>397</v>
      </c>
    </row>
    <row r="3968" spans="2:3" x14ac:dyDescent="0.25">
      <c r="B3968" s="28" t="str">
        <f t="shared" si="127"/>
        <v/>
      </c>
      <c r="C3968" s="28">
        <f t="shared" si="128"/>
        <v>397</v>
      </c>
    </row>
    <row r="3969" spans="2:3" x14ac:dyDescent="0.25">
      <c r="B3969" s="28" t="str">
        <f t="shared" si="127"/>
        <v/>
      </c>
      <c r="C3969" s="28">
        <f t="shared" si="128"/>
        <v>397</v>
      </c>
    </row>
    <row r="3970" spans="2:3" x14ac:dyDescent="0.25">
      <c r="B3970" s="28" t="str">
        <f t="shared" si="127"/>
        <v/>
      </c>
      <c r="C3970" s="28">
        <f t="shared" si="128"/>
        <v>397</v>
      </c>
    </row>
    <row r="3971" spans="2:3" x14ac:dyDescent="0.25">
      <c r="B3971" s="28" t="str">
        <f t="shared" si="127"/>
        <v/>
      </c>
      <c r="C3971" s="28">
        <f t="shared" si="128"/>
        <v>397</v>
      </c>
    </row>
    <row r="3972" spans="2:3" x14ac:dyDescent="0.25">
      <c r="B3972" s="28" t="str">
        <f t="shared" si="127"/>
        <v/>
      </c>
      <c r="C3972" s="28">
        <f t="shared" si="128"/>
        <v>397</v>
      </c>
    </row>
    <row r="3973" spans="2:3" x14ac:dyDescent="0.25">
      <c r="B3973" s="28" t="str">
        <f t="shared" si="127"/>
        <v/>
      </c>
      <c r="C3973" s="28">
        <f t="shared" si="128"/>
        <v>397</v>
      </c>
    </row>
    <row r="3974" spans="2:3" x14ac:dyDescent="0.25">
      <c r="B3974" s="28" t="str">
        <f t="shared" si="127"/>
        <v/>
      </c>
      <c r="C3974" s="28">
        <f t="shared" si="128"/>
        <v>397</v>
      </c>
    </row>
    <row r="3975" spans="2:3" x14ac:dyDescent="0.25">
      <c r="B3975" s="28" t="str">
        <f t="shared" si="127"/>
        <v/>
      </c>
      <c r="C3975" s="28">
        <f t="shared" si="128"/>
        <v>397</v>
      </c>
    </row>
    <row r="3976" spans="2:3" x14ac:dyDescent="0.25">
      <c r="B3976" s="28" t="str">
        <f t="shared" ref="B3976:B4039" si="129">IF(C3976&lt; $D$4+1,MOD(((ROW(B3976)-ROW(B$7))),$C$5)+1,"")</f>
        <v/>
      </c>
      <c r="C3976" s="28">
        <f t="shared" si="128"/>
        <v>397</v>
      </c>
    </row>
    <row r="3977" spans="2:3" x14ac:dyDescent="0.25">
      <c r="B3977" s="28" t="str">
        <f t="shared" si="129"/>
        <v/>
      </c>
      <c r="C3977" s="28">
        <f t="shared" si="128"/>
        <v>398</v>
      </c>
    </row>
    <row r="3978" spans="2:3" x14ac:dyDescent="0.25">
      <c r="B3978" s="28" t="str">
        <f t="shared" si="129"/>
        <v/>
      </c>
      <c r="C3978" s="28">
        <f t="shared" si="128"/>
        <v>398</v>
      </c>
    </row>
    <row r="3979" spans="2:3" x14ac:dyDescent="0.25">
      <c r="B3979" s="28" t="str">
        <f t="shared" si="129"/>
        <v/>
      </c>
      <c r="C3979" s="28">
        <f t="shared" si="128"/>
        <v>398</v>
      </c>
    </row>
    <row r="3980" spans="2:3" x14ac:dyDescent="0.25">
      <c r="B3980" s="28" t="str">
        <f t="shared" si="129"/>
        <v/>
      </c>
      <c r="C3980" s="28">
        <f t="shared" si="128"/>
        <v>398</v>
      </c>
    </row>
    <row r="3981" spans="2:3" x14ac:dyDescent="0.25">
      <c r="B3981" s="28" t="str">
        <f t="shared" si="129"/>
        <v/>
      </c>
      <c r="C3981" s="28">
        <f t="shared" si="128"/>
        <v>398</v>
      </c>
    </row>
    <row r="3982" spans="2:3" x14ac:dyDescent="0.25">
      <c r="B3982" s="28" t="str">
        <f t="shared" si="129"/>
        <v/>
      </c>
      <c r="C3982" s="28">
        <f t="shared" si="128"/>
        <v>398</v>
      </c>
    </row>
    <row r="3983" spans="2:3" x14ac:dyDescent="0.25">
      <c r="B3983" s="28" t="str">
        <f t="shared" si="129"/>
        <v/>
      </c>
      <c r="C3983" s="28">
        <f t="shared" si="128"/>
        <v>398</v>
      </c>
    </row>
    <row r="3984" spans="2:3" x14ac:dyDescent="0.25">
      <c r="B3984" s="28" t="str">
        <f t="shared" si="129"/>
        <v/>
      </c>
      <c r="C3984" s="28">
        <f t="shared" si="128"/>
        <v>398</v>
      </c>
    </row>
    <row r="3985" spans="2:3" x14ac:dyDescent="0.25">
      <c r="B3985" s="28" t="str">
        <f t="shared" si="129"/>
        <v/>
      </c>
      <c r="C3985" s="28">
        <f t="shared" si="128"/>
        <v>398</v>
      </c>
    </row>
    <row r="3986" spans="2:3" x14ac:dyDescent="0.25">
      <c r="B3986" s="28" t="str">
        <f t="shared" si="129"/>
        <v/>
      </c>
      <c r="C3986" s="28">
        <f t="shared" si="128"/>
        <v>398</v>
      </c>
    </row>
    <row r="3987" spans="2:3" x14ac:dyDescent="0.25">
      <c r="B3987" s="28" t="str">
        <f t="shared" si="129"/>
        <v/>
      </c>
      <c r="C3987" s="28">
        <f t="shared" si="128"/>
        <v>399</v>
      </c>
    </row>
    <row r="3988" spans="2:3" x14ac:dyDescent="0.25">
      <c r="B3988" s="28" t="str">
        <f t="shared" si="129"/>
        <v/>
      </c>
      <c r="C3988" s="28">
        <f t="shared" si="128"/>
        <v>399</v>
      </c>
    </row>
    <row r="3989" spans="2:3" x14ac:dyDescent="0.25">
      <c r="B3989" s="28" t="str">
        <f t="shared" si="129"/>
        <v/>
      </c>
      <c r="C3989" s="28">
        <f t="shared" si="128"/>
        <v>399</v>
      </c>
    </row>
    <row r="3990" spans="2:3" x14ac:dyDescent="0.25">
      <c r="B3990" s="28" t="str">
        <f t="shared" si="129"/>
        <v/>
      </c>
      <c r="C3990" s="28">
        <f t="shared" si="128"/>
        <v>399</v>
      </c>
    </row>
    <row r="3991" spans="2:3" x14ac:dyDescent="0.25">
      <c r="B3991" s="28" t="str">
        <f t="shared" si="129"/>
        <v/>
      </c>
      <c r="C3991" s="28">
        <f t="shared" si="128"/>
        <v>399</v>
      </c>
    </row>
    <row r="3992" spans="2:3" x14ac:dyDescent="0.25">
      <c r="B3992" s="28" t="str">
        <f t="shared" si="129"/>
        <v/>
      </c>
      <c r="C3992" s="28">
        <f t="shared" si="128"/>
        <v>399</v>
      </c>
    </row>
    <row r="3993" spans="2:3" x14ac:dyDescent="0.25">
      <c r="B3993" s="28" t="str">
        <f t="shared" si="129"/>
        <v/>
      </c>
      <c r="C3993" s="28">
        <f t="shared" si="128"/>
        <v>399</v>
      </c>
    </row>
    <row r="3994" spans="2:3" x14ac:dyDescent="0.25">
      <c r="B3994" s="28" t="str">
        <f t="shared" si="129"/>
        <v/>
      </c>
      <c r="C3994" s="28">
        <f t="shared" si="128"/>
        <v>399</v>
      </c>
    </row>
    <row r="3995" spans="2:3" x14ac:dyDescent="0.25">
      <c r="B3995" s="28" t="str">
        <f t="shared" si="129"/>
        <v/>
      </c>
      <c r="C3995" s="28">
        <f t="shared" si="128"/>
        <v>399</v>
      </c>
    </row>
    <row r="3996" spans="2:3" x14ac:dyDescent="0.25">
      <c r="B3996" s="28" t="str">
        <f t="shared" si="129"/>
        <v/>
      </c>
      <c r="C3996" s="28">
        <f t="shared" si="128"/>
        <v>399</v>
      </c>
    </row>
    <row r="3997" spans="2:3" x14ac:dyDescent="0.25">
      <c r="B3997" s="28" t="str">
        <f t="shared" si="129"/>
        <v/>
      </c>
      <c r="C3997" s="28">
        <f t="shared" si="128"/>
        <v>400</v>
      </c>
    </row>
    <row r="3998" spans="2:3" x14ac:dyDescent="0.25">
      <c r="B3998" s="28" t="str">
        <f t="shared" si="129"/>
        <v/>
      </c>
      <c r="C3998" s="28">
        <f t="shared" si="128"/>
        <v>400</v>
      </c>
    </row>
    <row r="3999" spans="2:3" x14ac:dyDescent="0.25">
      <c r="B3999" s="28" t="str">
        <f t="shared" si="129"/>
        <v/>
      </c>
      <c r="C3999" s="28">
        <f t="shared" si="128"/>
        <v>400</v>
      </c>
    </row>
    <row r="4000" spans="2:3" x14ac:dyDescent="0.25">
      <c r="B4000" s="28" t="str">
        <f t="shared" si="129"/>
        <v/>
      </c>
      <c r="C4000" s="28">
        <f t="shared" si="128"/>
        <v>400</v>
      </c>
    </row>
    <row r="4001" spans="2:3" x14ac:dyDescent="0.25">
      <c r="B4001" s="28" t="str">
        <f t="shared" si="129"/>
        <v/>
      </c>
      <c r="C4001" s="28">
        <f t="shared" ref="C4001:C4064" si="130">ROUNDDOWN(((ROW(C4001)-ROW(C$7))/C$5)+1,0)</f>
        <v>400</v>
      </c>
    </row>
    <row r="4002" spans="2:3" x14ac:dyDescent="0.25">
      <c r="B4002" s="28" t="str">
        <f t="shared" si="129"/>
        <v/>
      </c>
      <c r="C4002" s="28">
        <f t="shared" si="130"/>
        <v>400</v>
      </c>
    </row>
    <row r="4003" spans="2:3" x14ac:dyDescent="0.25">
      <c r="B4003" s="28" t="str">
        <f t="shared" si="129"/>
        <v/>
      </c>
      <c r="C4003" s="28">
        <f t="shared" si="130"/>
        <v>400</v>
      </c>
    </row>
    <row r="4004" spans="2:3" x14ac:dyDescent="0.25">
      <c r="B4004" s="28" t="str">
        <f t="shared" si="129"/>
        <v/>
      </c>
      <c r="C4004" s="28">
        <f t="shared" si="130"/>
        <v>400</v>
      </c>
    </row>
    <row r="4005" spans="2:3" x14ac:dyDescent="0.25">
      <c r="B4005" s="28" t="str">
        <f t="shared" si="129"/>
        <v/>
      </c>
      <c r="C4005" s="28">
        <f t="shared" si="130"/>
        <v>400</v>
      </c>
    </row>
    <row r="4006" spans="2:3" x14ac:dyDescent="0.25">
      <c r="B4006" s="28" t="str">
        <f t="shared" si="129"/>
        <v/>
      </c>
      <c r="C4006" s="28">
        <f t="shared" si="130"/>
        <v>400</v>
      </c>
    </row>
    <row r="4007" spans="2:3" x14ac:dyDescent="0.25">
      <c r="B4007" s="28" t="str">
        <f t="shared" si="129"/>
        <v/>
      </c>
      <c r="C4007" s="28">
        <f t="shared" si="130"/>
        <v>401</v>
      </c>
    </row>
    <row r="4008" spans="2:3" x14ac:dyDescent="0.25">
      <c r="B4008" s="28" t="str">
        <f t="shared" si="129"/>
        <v/>
      </c>
      <c r="C4008" s="28">
        <f t="shared" si="130"/>
        <v>401</v>
      </c>
    </row>
    <row r="4009" spans="2:3" x14ac:dyDescent="0.25">
      <c r="B4009" s="28" t="str">
        <f t="shared" si="129"/>
        <v/>
      </c>
      <c r="C4009" s="28">
        <f t="shared" si="130"/>
        <v>401</v>
      </c>
    </row>
    <row r="4010" spans="2:3" x14ac:dyDescent="0.25">
      <c r="B4010" s="28" t="str">
        <f t="shared" si="129"/>
        <v/>
      </c>
      <c r="C4010" s="28">
        <f t="shared" si="130"/>
        <v>401</v>
      </c>
    </row>
    <row r="4011" spans="2:3" x14ac:dyDescent="0.25">
      <c r="B4011" s="28" t="str">
        <f t="shared" si="129"/>
        <v/>
      </c>
      <c r="C4011" s="28">
        <f t="shared" si="130"/>
        <v>401</v>
      </c>
    </row>
    <row r="4012" spans="2:3" x14ac:dyDescent="0.25">
      <c r="B4012" s="28" t="str">
        <f t="shared" si="129"/>
        <v/>
      </c>
      <c r="C4012" s="28">
        <f t="shared" si="130"/>
        <v>401</v>
      </c>
    </row>
    <row r="4013" spans="2:3" x14ac:dyDescent="0.25">
      <c r="B4013" s="28" t="str">
        <f t="shared" si="129"/>
        <v/>
      </c>
      <c r="C4013" s="28">
        <f t="shared" si="130"/>
        <v>401</v>
      </c>
    </row>
    <row r="4014" spans="2:3" x14ac:dyDescent="0.25">
      <c r="B4014" s="28" t="str">
        <f t="shared" si="129"/>
        <v/>
      </c>
      <c r="C4014" s="28">
        <f t="shared" si="130"/>
        <v>401</v>
      </c>
    </row>
    <row r="4015" spans="2:3" x14ac:dyDescent="0.25">
      <c r="B4015" s="28" t="str">
        <f t="shared" si="129"/>
        <v/>
      </c>
      <c r="C4015" s="28">
        <f t="shared" si="130"/>
        <v>401</v>
      </c>
    </row>
    <row r="4016" spans="2:3" x14ac:dyDescent="0.25">
      <c r="B4016" s="28" t="str">
        <f t="shared" si="129"/>
        <v/>
      </c>
      <c r="C4016" s="28">
        <f t="shared" si="130"/>
        <v>401</v>
      </c>
    </row>
    <row r="4017" spans="2:3" x14ac:dyDescent="0.25">
      <c r="B4017" s="28" t="str">
        <f t="shared" si="129"/>
        <v/>
      </c>
      <c r="C4017" s="28">
        <f t="shared" si="130"/>
        <v>402</v>
      </c>
    </row>
    <row r="4018" spans="2:3" x14ac:dyDescent="0.25">
      <c r="B4018" s="28" t="str">
        <f t="shared" si="129"/>
        <v/>
      </c>
      <c r="C4018" s="28">
        <f t="shared" si="130"/>
        <v>402</v>
      </c>
    </row>
    <row r="4019" spans="2:3" x14ac:dyDescent="0.25">
      <c r="B4019" s="28" t="str">
        <f t="shared" si="129"/>
        <v/>
      </c>
      <c r="C4019" s="28">
        <f t="shared" si="130"/>
        <v>402</v>
      </c>
    </row>
    <row r="4020" spans="2:3" x14ac:dyDescent="0.25">
      <c r="B4020" s="28" t="str">
        <f t="shared" si="129"/>
        <v/>
      </c>
      <c r="C4020" s="28">
        <f t="shared" si="130"/>
        <v>402</v>
      </c>
    </row>
    <row r="4021" spans="2:3" x14ac:dyDescent="0.25">
      <c r="B4021" s="28" t="str">
        <f t="shared" si="129"/>
        <v/>
      </c>
      <c r="C4021" s="28">
        <f t="shared" si="130"/>
        <v>402</v>
      </c>
    </row>
    <row r="4022" spans="2:3" x14ac:dyDescent="0.25">
      <c r="B4022" s="28" t="str">
        <f t="shared" si="129"/>
        <v/>
      </c>
      <c r="C4022" s="28">
        <f t="shared" si="130"/>
        <v>402</v>
      </c>
    </row>
    <row r="4023" spans="2:3" x14ac:dyDescent="0.25">
      <c r="B4023" s="28" t="str">
        <f t="shared" si="129"/>
        <v/>
      </c>
      <c r="C4023" s="28">
        <f t="shared" si="130"/>
        <v>402</v>
      </c>
    </row>
    <row r="4024" spans="2:3" x14ac:dyDescent="0.25">
      <c r="B4024" s="28" t="str">
        <f t="shared" si="129"/>
        <v/>
      </c>
      <c r="C4024" s="28">
        <f t="shared" si="130"/>
        <v>402</v>
      </c>
    </row>
    <row r="4025" spans="2:3" x14ac:dyDescent="0.25">
      <c r="B4025" s="28" t="str">
        <f t="shared" si="129"/>
        <v/>
      </c>
      <c r="C4025" s="28">
        <f t="shared" si="130"/>
        <v>402</v>
      </c>
    </row>
    <row r="4026" spans="2:3" x14ac:dyDescent="0.25">
      <c r="B4026" s="28" t="str">
        <f t="shared" si="129"/>
        <v/>
      </c>
      <c r="C4026" s="28">
        <f t="shared" si="130"/>
        <v>402</v>
      </c>
    </row>
    <row r="4027" spans="2:3" x14ac:dyDescent="0.25">
      <c r="B4027" s="28" t="str">
        <f t="shared" si="129"/>
        <v/>
      </c>
      <c r="C4027" s="28">
        <f t="shared" si="130"/>
        <v>403</v>
      </c>
    </row>
    <row r="4028" spans="2:3" x14ac:dyDescent="0.25">
      <c r="B4028" s="28" t="str">
        <f t="shared" si="129"/>
        <v/>
      </c>
      <c r="C4028" s="28">
        <f t="shared" si="130"/>
        <v>403</v>
      </c>
    </row>
    <row r="4029" spans="2:3" x14ac:dyDescent="0.25">
      <c r="B4029" s="28" t="str">
        <f t="shared" si="129"/>
        <v/>
      </c>
      <c r="C4029" s="28">
        <f t="shared" si="130"/>
        <v>403</v>
      </c>
    </row>
    <row r="4030" spans="2:3" x14ac:dyDescent="0.25">
      <c r="B4030" s="28" t="str">
        <f t="shared" si="129"/>
        <v/>
      </c>
      <c r="C4030" s="28">
        <f t="shared" si="130"/>
        <v>403</v>
      </c>
    </row>
    <row r="4031" spans="2:3" x14ac:dyDescent="0.25">
      <c r="B4031" s="28" t="str">
        <f t="shared" si="129"/>
        <v/>
      </c>
      <c r="C4031" s="28">
        <f t="shared" si="130"/>
        <v>403</v>
      </c>
    </row>
    <row r="4032" spans="2:3" x14ac:dyDescent="0.25">
      <c r="B4032" s="28" t="str">
        <f t="shared" si="129"/>
        <v/>
      </c>
      <c r="C4032" s="28">
        <f t="shared" si="130"/>
        <v>403</v>
      </c>
    </row>
    <row r="4033" spans="2:3" x14ac:dyDescent="0.25">
      <c r="B4033" s="28" t="str">
        <f t="shared" si="129"/>
        <v/>
      </c>
      <c r="C4033" s="28">
        <f t="shared" si="130"/>
        <v>403</v>
      </c>
    </row>
    <row r="4034" spans="2:3" x14ac:dyDescent="0.25">
      <c r="B4034" s="28" t="str">
        <f t="shared" si="129"/>
        <v/>
      </c>
      <c r="C4034" s="28">
        <f t="shared" si="130"/>
        <v>403</v>
      </c>
    </row>
    <row r="4035" spans="2:3" x14ac:dyDescent="0.25">
      <c r="B4035" s="28" t="str">
        <f t="shared" si="129"/>
        <v/>
      </c>
      <c r="C4035" s="28">
        <f t="shared" si="130"/>
        <v>403</v>
      </c>
    </row>
    <row r="4036" spans="2:3" x14ac:dyDescent="0.25">
      <c r="B4036" s="28" t="str">
        <f t="shared" si="129"/>
        <v/>
      </c>
      <c r="C4036" s="28">
        <f t="shared" si="130"/>
        <v>403</v>
      </c>
    </row>
    <row r="4037" spans="2:3" x14ac:dyDescent="0.25">
      <c r="B4037" s="28" t="str">
        <f t="shared" si="129"/>
        <v/>
      </c>
      <c r="C4037" s="28">
        <f t="shared" si="130"/>
        <v>404</v>
      </c>
    </row>
    <row r="4038" spans="2:3" x14ac:dyDescent="0.25">
      <c r="B4038" s="28" t="str">
        <f t="shared" si="129"/>
        <v/>
      </c>
      <c r="C4038" s="28">
        <f t="shared" si="130"/>
        <v>404</v>
      </c>
    </row>
    <row r="4039" spans="2:3" x14ac:dyDescent="0.25">
      <c r="B4039" s="28" t="str">
        <f t="shared" si="129"/>
        <v/>
      </c>
      <c r="C4039" s="28">
        <f t="shared" si="130"/>
        <v>404</v>
      </c>
    </row>
    <row r="4040" spans="2:3" x14ac:dyDescent="0.25">
      <c r="B4040" s="28" t="str">
        <f t="shared" ref="B4040:B4103" si="131">IF(C4040&lt; $D$4+1,MOD(((ROW(B4040)-ROW(B$7))),$C$5)+1,"")</f>
        <v/>
      </c>
      <c r="C4040" s="28">
        <f t="shared" si="130"/>
        <v>404</v>
      </c>
    </row>
    <row r="4041" spans="2:3" x14ac:dyDescent="0.25">
      <c r="B4041" s="28" t="str">
        <f t="shared" si="131"/>
        <v/>
      </c>
      <c r="C4041" s="28">
        <f t="shared" si="130"/>
        <v>404</v>
      </c>
    </row>
    <row r="4042" spans="2:3" x14ac:dyDescent="0.25">
      <c r="B4042" s="28" t="str">
        <f t="shared" si="131"/>
        <v/>
      </c>
      <c r="C4042" s="28">
        <f t="shared" si="130"/>
        <v>404</v>
      </c>
    </row>
    <row r="4043" spans="2:3" x14ac:dyDescent="0.25">
      <c r="B4043" s="28" t="str">
        <f t="shared" si="131"/>
        <v/>
      </c>
      <c r="C4043" s="28">
        <f t="shared" si="130"/>
        <v>404</v>
      </c>
    </row>
    <row r="4044" spans="2:3" x14ac:dyDescent="0.25">
      <c r="B4044" s="28" t="str">
        <f t="shared" si="131"/>
        <v/>
      </c>
      <c r="C4044" s="28">
        <f t="shared" si="130"/>
        <v>404</v>
      </c>
    </row>
    <row r="4045" spans="2:3" x14ac:dyDescent="0.25">
      <c r="B4045" s="28" t="str">
        <f t="shared" si="131"/>
        <v/>
      </c>
      <c r="C4045" s="28">
        <f t="shared" si="130"/>
        <v>404</v>
      </c>
    </row>
    <row r="4046" spans="2:3" x14ac:dyDescent="0.25">
      <c r="B4046" s="28" t="str">
        <f t="shared" si="131"/>
        <v/>
      </c>
      <c r="C4046" s="28">
        <f t="shared" si="130"/>
        <v>404</v>
      </c>
    </row>
    <row r="4047" spans="2:3" x14ac:dyDescent="0.25">
      <c r="B4047" s="28" t="str">
        <f t="shared" si="131"/>
        <v/>
      </c>
      <c r="C4047" s="28">
        <f t="shared" si="130"/>
        <v>405</v>
      </c>
    </row>
    <row r="4048" spans="2:3" x14ac:dyDescent="0.25">
      <c r="B4048" s="28" t="str">
        <f t="shared" si="131"/>
        <v/>
      </c>
      <c r="C4048" s="28">
        <f t="shared" si="130"/>
        <v>405</v>
      </c>
    </row>
    <row r="4049" spans="2:3" x14ac:dyDescent="0.25">
      <c r="B4049" s="28" t="str">
        <f t="shared" si="131"/>
        <v/>
      </c>
      <c r="C4049" s="28">
        <f t="shared" si="130"/>
        <v>405</v>
      </c>
    </row>
    <row r="4050" spans="2:3" x14ac:dyDescent="0.25">
      <c r="B4050" s="28" t="str">
        <f t="shared" si="131"/>
        <v/>
      </c>
      <c r="C4050" s="28">
        <f t="shared" si="130"/>
        <v>405</v>
      </c>
    </row>
    <row r="4051" spans="2:3" x14ac:dyDescent="0.25">
      <c r="B4051" s="28" t="str">
        <f t="shared" si="131"/>
        <v/>
      </c>
      <c r="C4051" s="28">
        <f t="shared" si="130"/>
        <v>405</v>
      </c>
    </row>
    <row r="4052" spans="2:3" x14ac:dyDescent="0.25">
      <c r="B4052" s="28" t="str">
        <f t="shared" si="131"/>
        <v/>
      </c>
      <c r="C4052" s="28">
        <f t="shared" si="130"/>
        <v>405</v>
      </c>
    </row>
    <row r="4053" spans="2:3" x14ac:dyDescent="0.25">
      <c r="B4053" s="28" t="str">
        <f t="shared" si="131"/>
        <v/>
      </c>
      <c r="C4053" s="28">
        <f t="shared" si="130"/>
        <v>405</v>
      </c>
    </row>
    <row r="4054" spans="2:3" x14ac:dyDescent="0.25">
      <c r="B4054" s="28" t="str">
        <f t="shared" si="131"/>
        <v/>
      </c>
      <c r="C4054" s="28">
        <f t="shared" si="130"/>
        <v>405</v>
      </c>
    </row>
    <row r="4055" spans="2:3" x14ac:dyDescent="0.25">
      <c r="B4055" s="28" t="str">
        <f t="shared" si="131"/>
        <v/>
      </c>
      <c r="C4055" s="28">
        <f t="shared" si="130"/>
        <v>405</v>
      </c>
    </row>
    <row r="4056" spans="2:3" x14ac:dyDescent="0.25">
      <c r="B4056" s="28" t="str">
        <f t="shared" si="131"/>
        <v/>
      </c>
      <c r="C4056" s="28">
        <f t="shared" si="130"/>
        <v>405</v>
      </c>
    </row>
    <row r="4057" spans="2:3" x14ac:dyDescent="0.25">
      <c r="B4057" s="28" t="str">
        <f t="shared" si="131"/>
        <v/>
      </c>
      <c r="C4057" s="28">
        <f t="shared" si="130"/>
        <v>406</v>
      </c>
    </row>
    <row r="4058" spans="2:3" x14ac:dyDescent="0.25">
      <c r="B4058" s="28" t="str">
        <f t="shared" si="131"/>
        <v/>
      </c>
      <c r="C4058" s="28">
        <f t="shared" si="130"/>
        <v>406</v>
      </c>
    </row>
    <row r="4059" spans="2:3" x14ac:dyDescent="0.25">
      <c r="B4059" s="28" t="str">
        <f t="shared" si="131"/>
        <v/>
      </c>
      <c r="C4059" s="28">
        <f t="shared" si="130"/>
        <v>406</v>
      </c>
    </row>
    <row r="4060" spans="2:3" x14ac:dyDescent="0.25">
      <c r="B4060" s="28" t="str">
        <f t="shared" si="131"/>
        <v/>
      </c>
      <c r="C4060" s="28">
        <f t="shared" si="130"/>
        <v>406</v>
      </c>
    </row>
    <row r="4061" spans="2:3" x14ac:dyDescent="0.25">
      <c r="B4061" s="28" t="str">
        <f t="shared" si="131"/>
        <v/>
      </c>
      <c r="C4061" s="28">
        <f t="shared" si="130"/>
        <v>406</v>
      </c>
    </row>
    <row r="4062" spans="2:3" x14ac:dyDescent="0.25">
      <c r="B4062" s="28" t="str">
        <f t="shared" si="131"/>
        <v/>
      </c>
      <c r="C4062" s="28">
        <f t="shared" si="130"/>
        <v>406</v>
      </c>
    </row>
    <row r="4063" spans="2:3" x14ac:dyDescent="0.25">
      <c r="B4063" s="28" t="str">
        <f t="shared" si="131"/>
        <v/>
      </c>
      <c r="C4063" s="28">
        <f t="shared" si="130"/>
        <v>406</v>
      </c>
    </row>
    <row r="4064" spans="2:3" x14ac:dyDescent="0.25">
      <c r="B4064" s="28" t="str">
        <f t="shared" si="131"/>
        <v/>
      </c>
      <c r="C4064" s="28">
        <f t="shared" si="130"/>
        <v>406</v>
      </c>
    </row>
    <row r="4065" spans="2:3" x14ac:dyDescent="0.25">
      <c r="B4065" s="28" t="str">
        <f t="shared" si="131"/>
        <v/>
      </c>
      <c r="C4065" s="28">
        <f t="shared" ref="C4065:C4128" si="132">ROUNDDOWN(((ROW(C4065)-ROW(C$7))/C$5)+1,0)</f>
        <v>406</v>
      </c>
    </row>
    <row r="4066" spans="2:3" x14ac:dyDescent="0.25">
      <c r="B4066" s="28" t="str">
        <f t="shared" si="131"/>
        <v/>
      </c>
      <c r="C4066" s="28">
        <f t="shared" si="132"/>
        <v>406</v>
      </c>
    </row>
    <row r="4067" spans="2:3" x14ac:dyDescent="0.25">
      <c r="B4067" s="28" t="str">
        <f t="shared" si="131"/>
        <v/>
      </c>
      <c r="C4067" s="28">
        <f t="shared" si="132"/>
        <v>407</v>
      </c>
    </row>
    <row r="4068" spans="2:3" x14ac:dyDescent="0.25">
      <c r="B4068" s="28" t="str">
        <f t="shared" si="131"/>
        <v/>
      </c>
      <c r="C4068" s="28">
        <f t="shared" si="132"/>
        <v>407</v>
      </c>
    </row>
    <row r="4069" spans="2:3" x14ac:dyDescent="0.25">
      <c r="B4069" s="28" t="str">
        <f t="shared" si="131"/>
        <v/>
      </c>
      <c r="C4069" s="28">
        <f t="shared" si="132"/>
        <v>407</v>
      </c>
    </row>
    <row r="4070" spans="2:3" x14ac:dyDescent="0.25">
      <c r="B4070" s="28" t="str">
        <f t="shared" si="131"/>
        <v/>
      </c>
      <c r="C4070" s="28">
        <f t="shared" si="132"/>
        <v>407</v>
      </c>
    </row>
    <row r="4071" spans="2:3" x14ac:dyDescent="0.25">
      <c r="B4071" s="28" t="str">
        <f t="shared" si="131"/>
        <v/>
      </c>
      <c r="C4071" s="28">
        <f t="shared" si="132"/>
        <v>407</v>
      </c>
    </row>
    <row r="4072" spans="2:3" x14ac:dyDescent="0.25">
      <c r="B4072" s="28" t="str">
        <f t="shared" si="131"/>
        <v/>
      </c>
      <c r="C4072" s="28">
        <f t="shared" si="132"/>
        <v>407</v>
      </c>
    </row>
    <row r="4073" spans="2:3" x14ac:dyDescent="0.25">
      <c r="B4073" s="28" t="str">
        <f t="shared" si="131"/>
        <v/>
      </c>
      <c r="C4073" s="28">
        <f t="shared" si="132"/>
        <v>407</v>
      </c>
    </row>
    <row r="4074" spans="2:3" x14ac:dyDescent="0.25">
      <c r="B4074" s="28" t="str">
        <f t="shared" si="131"/>
        <v/>
      </c>
      <c r="C4074" s="28">
        <f t="shared" si="132"/>
        <v>407</v>
      </c>
    </row>
    <row r="4075" spans="2:3" x14ac:dyDescent="0.25">
      <c r="B4075" s="28" t="str">
        <f t="shared" si="131"/>
        <v/>
      </c>
      <c r="C4075" s="28">
        <f t="shared" si="132"/>
        <v>407</v>
      </c>
    </row>
    <row r="4076" spans="2:3" x14ac:dyDescent="0.25">
      <c r="B4076" s="28" t="str">
        <f t="shared" si="131"/>
        <v/>
      </c>
      <c r="C4076" s="28">
        <f t="shared" si="132"/>
        <v>407</v>
      </c>
    </row>
    <row r="4077" spans="2:3" x14ac:dyDescent="0.25">
      <c r="B4077" s="28" t="str">
        <f t="shared" si="131"/>
        <v/>
      </c>
      <c r="C4077" s="28">
        <f t="shared" si="132"/>
        <v>408</v>
      </c>
    </row>
    <row r="4078" spans="2:3" x14ac:dyDescent="0.25">
      <c r="B4078" s="28" t="str">
        <f t="shared" si="131"/>
        <v/>
      </c>
      <c r="C4078" s="28">
        <f t="shared" si="132"/>
        <v>408</v>
      </c>
    </row>
    <row r="4079" spans="2:3" x14ac:dyDescent="0.25">
      <c r="B4079" s="28" t="str">
        <f t="shared" si="131"/>
        <v/>
      </c>
      <c r="C4079" s="28">
        <f t="shared" si="132"/>
        <v>408</v>
      </c>
    </row>
    <row r="4080" spans="2:3" x14ac:dyDescent="0.25">
      <c r="B4080" s="28" t="str">
        <f t="shared" si="131"/>
        <v/>
      </c>
      <c r="C4080" s="28">
        <f t="shared" si="132"/>
        <v>408</v>
      </c>
    </row>
    <row r="4081" spans="2:3" x14ac:dyDescent="0.25">
      <c r="B4081" s="28" t="str">
        <f t="shared" si="131"/>
        <v/>
      </c>
      <c r="C4081" s="28">
        <f t="shared" si="132"/>
        <v>408</v>
      </c>
    </row>
    <row r="4082" spans="2:3" x14ac:dyDescent="0.25">
      <c r="B4082" s="28" t="str">
        <f t="shared" si="131"/>
        <v/>
      </c>
      <c r="C4082" s="28">
        <f t="shared" si="132"/>
        <v>408</v>
      </c>
    </row>
    <row r="4083" spans="2:3" x14ac:dyDescent="0.25">
      <c r="B4083" s="28" t="str">
        <f t="shared" si="131"/>
        <v/>
      </c>
      <c r="C4083" s="28">
        <f t="shared" si="132"/>
        <v>408</v>
      </c>
    </row>
    <row r="4084" spans="2:3" x14ac:dyDescent="0.25">
      <c r="B4084" s="28" t="str">
        <f t="shared" si="131"/>
        <v/>
      </c>
      <c r="C4084" s="28">
        <f t="shared" si="132"/>
        <v>408</v>
      </c>
    </row>
    <row r="4085" spans="2:3" x14ac:dyDescent="0.25">
      <c r="B4085" s="28" t="str">
        <f t="shared" si="131"/>
        <v/>
      </c>
      <c r="C4085" s="28">
        <f t="shared" si="132"/>
        <v>408</v>
      </c>
    </row>
    <row r="4086" spans="2:3" x14ac:dyDescent="0.25">
      <c r="B4086" s="28" t="str">
        <f t="shared" si="131"/>
        <v/>
      </c>
      <c r="C4086" s="28">
        <f t="shared" si="132"/>
        <v>408</v>
      </c>
    </row>
    <row r="4087" spans="2:3" x14ac:dyDescent="0.25">
      <c r="B4087" s="28" t="str">
        <f t="shared" si="131"/>
        <v/>
      </c>
      <c r="C4087" s="28">
        <f t="shared" si="132"/>
        <v>409</v>
      </c>
    </row>
    <row r="4088" spans="2:3" x14ac:dyDescent="0.25">
      <c r="B4088" s="28" t="str">
        <f t="shared" si="131"/>
        <v/>
      </c>
      <c r="C4088" s="28">
        <f t="shared" si="132"/>
        <v>409</v>
      </c>
    </row>
    <row r="4089" spans="2:3" x14ac:dyDescent="0.25">
      <c r="B4089" s="28" t="str">
        <f t="shared" si="131"/>
        <v/>
      </c>
      <c r="C4089" s="28">
        <f t="shared" si="132"/>
        <v>409</v>
      </c>
    </row>
    <row r="4090" spans="2:3" x14ac:dyDescent="0.25">
      <c r="B4090" s="28" t="str">
        <f t="shared" si="131"/>
        <v/>
      </c>
      <c r="C4090" s="28">
        <f t="shared" si="132"/>
        <v>409</v>
      </c>
    </row>
    <row r="4091" spans="2:3" x14ac:dyDescent="0.25">
      <c r="B4091" s="28" t="str">
        <f t="shared" si="131"/>
        <v/>
      </c>
      <c r="C4091" s="28">
        <f t="shared" si="132"/>
        <v>409</v>
      </c>
    </row>
    <row r="4092" spans="2:3" x14ac:dyDescent="0.25">
      <c r="B4092" s="28" t="str">
        <f t="shared" si="131"/>
        <v/>
      </c>
      <c r="C4092" s="28">
        <f t="shared" si="132"/>
        <v>409</v>
      </c>
    </row>
    <row r="4093" spans="2:3" x14ac:dyDescent="0.25">
      <c r="B4093" s="28" t="str">
        <f t="shared" si="131"/>
        <v/>
      </c>
      <c r="C4093" s="28">
        <f t="shared" si="132"/>
        <v>409</v>
      </c>
    </row>
    <row r="4094" spans="2:3" x14ac:dyDescent="0.25">
      <c r="B4094" s="28" t="str">
        <f t="shared" si="131"/>
        <v/>
      </c>
      <c r="C4094" s="28">
        <f t="shared" si="132"/>
        <v>409</v>
      </c>
    </row>
    <row r="4095" spans="2:3" x14ac:dyDescent="0.25">
      <c r="B4095" s="28" t="str">
        <f t="shared" si="131"/>
        <v/>
      </c>
      <c r="C4095" s="28">
        <f t="shared" si="132"/>
        <v>409</v>
      </c>
    </row>
    <row r="4096" spans="2:3" x14ac:dyDescent="0.25">
      <c r="B4096" s="28" t="str">
        <f t="shared" si="131"/>
        <v/>
      </c>
      <c r="C4096" s="28">
        <f t="shared" si="132"/>
        <v>409</v>
      </c>
    </row>
    <row r="4097" spans="2:3" x14ac:dyDescent="0.25">
      <c r="B4097" s="28" t="str">
        <f t="shared" si="131"/>
        <v/>
      </c>
      <c r="C4097" s="28">
        <f t="shared" si="132"/>
        <v>410</v>
      </c>
    </row>
    <row r="4098" spans="2:3" x14ac:dyDescent="0.25">
      <c r="B4098" s="28" t="str">
        <f t="shared" si="131"/>
        <v/>
      </c>
      <c r="C4098" s="28">
        <f t="shared" si="132"/>
        <v>410</v>
      </c>
    </row>
    <row r="4099" spans="2:3" x14ac:dyDescent="0.25">
      <c r="B4099" s="28" t="str">
        <f t="shared" si="131"/>
        <v/>
      </c>
      <c r="C4099" s="28">
        <f t="shared" si="132"/>
        <v>410</v>
      </c>
    </row>
    <row r="4100" spans="2:3" x14ac:dyDescent="0.25">
      <c r="B4100" s="28" t="str">
        <f t="shared" si="131"/>
        <v/>
      </c>
      <c r="C4100" s="28">
        <f t="shared" si="132"/>
        <v>410</v>
      </c>
    </row>
    <row r="4101" spans="2:3" x14ac:dyDescent="0.25">
      <c r="B4101" s="28" t="str">
        <f t="shared" si="131"/>
        <v/>
      </c>
      <c r="C4101" s="28">
        <f t="shared" si="132"/>
        <v>410</v>
      </c>
    </row>
    <row r="4102" spans="2:3" x14ac:dyDescent="0.25">
      <c r="B4102" s="28" t="str">
        <f t="shared" si="131"/>
        <v/>
      </c>
      <c r="C4102" s="28">
        <f t="shared" si="132"/>
        <v>410</v>
      </c>
    </row>
    <row r="4103" spans="2:3" x14ac:dyDescent="0.25">
      <c r="B4103" s="28" t="str">
        <f t="shared" si="131"/>
        <v/>
      </c>
      <c r="C4103" s="28">
        <f t="shared" si="132"/>
        <v>410</v>
      </c>
    </row>
    <row r="4104" spans="2:3" x14ac:dyDescent="0.25">
      <c r="B4104" s="28" t="str">
        <f t="shared" ref="B4104:B4167" si="133">IF(C4104&lt; $D$4+1,MOD(((ROW(B4104)-ROW(B$7))),$C$5)+1,"")</f>
        <v/>
      </c>
      <c r="C4104" s="28">
        <f t="shared" si="132"/>
        <v>410</v>
      </c>
    </row>
    <row r="4105" spans="2:3" x14ac:dyDescent="0.25">
      <c r="B4105" s="28" t="str">
        <f t="shared" si="133"/>
        <v/>
      </c>
      <c r="C4105" s="28">
        <f t="shared" si="132"/>
        <v>410</v>
      </c>
    </row>
    <row r="4106" spans="2:3" x14ac:dyDescent="0.25">
      <c r="B4106" s="28" t="str">
        <f t="shared" si="133"/>
        <v/>
      </c>
      <c r="C4106" s="28">
        <f t="shared" si="132"/>
        <v>410</v>
      </c>
    </row>
    <row r="4107" spans="2:3" x14ac:dyDescent="0.25">
      <c r="B4107" s="28" t="str">
        <f t="shared" si="133"/>
        <v/>
      </c>
      <c r="C4107" s="28">
        <f t="shared" si="132"/>
        <v>411</v>
      </c>
    </row>
    <row r="4108" spans="2:3" x14ac:dyDescent="0.25">
      <c r="B4108" s="28" t="str">
        <f t="shared" si="133"/>
        <v/>
      </c>
      <c r="C4108" s="28">
        <f t="shared" si="132"/>
        <v>411</v>
      </c>
    </row>
    <row r="4109" spans="2:3" x14ac:dyDescent="0.25">
      <c r="B4109" s="28" t="str">
        <f t="shared" si="133"/>
        <v/>
      </c>
      <c r="C4109" s="28">
        <f t="shared" si="132"/>
        <v>411</v>
      </c>
    </row>
    <row r="4110" spans="2:3" x14ac:dyDescent="0.25">
      <c r="B4110" s="28" t="str">
        <f t="shared" si="133"/>
        <v/>
      </c>
      <c r="C4110" s="28">
        <f t="shared" si="132"/>
        <v>411</v>
      </c>
    </row>
    <row r="4111" spans="2:3" x14ac:dyDescent="0.25">
      <c r="B4111" s="28" t="str">
        <f t="shared" si="133"/>
        <v/>
      </c>
      <c r="C4111" s="28">
        <f t="shared" si="132"/>
        <v>411</v>
      </c>
    </row>
    <row r="4112" spans="2:3" x14ac:dyDescent="0.25">
      <c r="B4112" s="28" t="str">
        <f t="shared" si="133"/>
        <v/>
      </c>
      <c r="C4112" s="28">
        <f t="shared" si="132"/>
        <v>411</v>
      </c>
    </row>
    <row r="4113" spans="2:3" x14ac:dyDescent="0.25">
      <c r="B4113" s="28" t="str">
        <f t="shared" si="133"/>
        <v/>
      </c>
      <c r="C4113" s="28">
        <f t="shared" si="132"/>
        <v>411</v>
      </c>
    </row>
    <row r="4114" spans="2:3" x14ac:dyDescent="0.25">
      <c r="B4114" s="28" t="str">
        <f t="shared" si="133"/>
        <v/>
      </c>
      <c r="C4114" s="28">
        <f t="shared" si="132"/>
        <v>411</v>
      </c>
    </row>
    <row r="4115" spans="2:3" x14ac:dyDescent="0.25">
      <c r="B4115" s="28" t="str">
        <f t="shared" si="133"/>
        <v/>
      </c>
      <c r="C4115" s="28">
        <f t="shared" si="132"/>
        <v>411</v>
      </c>
    </row>
    <row r="4116" spans="2:3" x14ac:dyDescent="0.25">
      <c r="B4116" s="28" t="str">
        <f t="shared" si="133"/>
        <v/>
      </c>
      <c r="C4116" s="28">
        <f t="shared" si="132"/>
        <v>411</v>
      </c>
    </row>
    <row r="4117" spans="2:3" x14ac:dyDescent="0.25">
      <c r="B4117" s="28" t="str">
        <f t="shared" si="133"/>
        <v/>
      </c>
      <c r="C4117" s="28">
        <f t="shared" si="132"/>
        <v>412</v>
      </c>
    </row>
    <row r="4118" spans="2:3" x14ac:dyDescent="0.25">
      <c r="B4118" s="28" t="str">
        <f t="shared" si="133"/>
        <v/>
      </c>
      <c r="C4118" s="28">
        <f t="shared" si="132"/>
        <v>412</v>
      </c>
    </row>
    <row r="4119" spans="2:3" x14ac:dyDescent="0.25">
      <c r="B4119" s="28" t="str">
        <f t="shared" si="133"/>
        <v/>
      </c>
      <c r="C4119" s="28">
        <f t="shared" si="132"/>
        <v>412</v>
      </c>
    </row>
    <row r="4120" spans="2:3" x14ac:dyDescent="0.25">
      <c r="B4120" s="28" t="str">
        <f t="shared" si="133"/>
        <v/>
      </c>
      <c r="C4120" s="28">
        <f t="shared" si="132"/>
        <v>412</v>
      </c>
    </row>
    <row r="4121" spans="2:3" x14ac:dyDescent="0.25">
      <c r="B4121" s="28" t="str">
        <f t="shared" si="133"/>
        <v/>
      </c>
      <c r="C4121" s="28">
        <f t="shared" si="132"/>
        <v>412</v>
      </c>
    </row>
    <row r="4122" spans="2:3" x14ac:dyDescent="0.25">
      <c r="B4122" s="28" t="str">
        <f t="shared" si="133"/>
        <v/>
      </c>
      <c r="C4122" s="28">
        <f t="shared" si="132"/>
        <v>412</v>
      </c>
    </row>
    <row r="4123" spans="2:3" x14ac:dyDescent="0.25">
      <c r="B4123" s="28" t="str">
        <f t="shared" si="133"/>
        <v/>
      </c>
      <c r="C4123" s="28">
        <f t="shared" si="132"/>
        <v>412</v>
      </c>
    </row>
    <row r="4124" spans="2:3" x14ac:dyDescent="0.25">
      <c r="B4124" s="28" t="str">
        <f t="shared" si="133"/>
        <v/>
      </c>
      <c r="C4124" s="28">
        <f t="shared" si="132"/>
        <v>412</v>
      </c>
    </row>
    <row r="4125" spans="2:3" x14ac:dyDescent="0.25">
      <c r="B4125" s="28" t="str">
        <f t="shared" si="133"/>
        <v/>
      </c>
      <c r="C4125" s="28">
        <f t="shared" si="132"/>
        <v>412</v>
      </c>
    </row>
    <row r="4126" spans="2:3" x14ac:dyDescent="0.25">
      <c r="B4126" s="28" t="str">
        <f t="shared" si="133"/>
        <v/>
      </c>
      <c r="C4126" s="28">
        <f t="shared" si="132"/>
        <v>412</v>
      </c>
    </row>
    <row r="4127" spans="2:3" x14ac:dyDescent="0.25">
      <c r="B4127" s="28" t="str">
        <f t="shared" si="133"/>
        <v/>
      </c>
      <c r="C4127" s="28">
        <f t="shared" si="132"/>
        <v>413</v>
      </c>
    </row>
    <row r="4128" spans="2:3" x14ac:dyDescent="0.25">
      <c r="B4128" s="28" t="str">
        <f t="shared" si="133"/>
        <v/>
      </c>
      <c r="C4128" s="28">
        <f t="shared" si="132"/>
        <v>413</v>
      </c>
    </row>
    <row r="4129" spans="2:3" x14ac:dyDescent="0.25">
      <c r="B4129" s="28" t="str">
        <f t="shared" si="133"/>
        <v/>
      </c>
      <c r="C4129" s="28">
        <f t="shared" ref="C4129:C4192" si="134">ROUNDDOWN(((ROW(C4129)-ROW(C$7))/C$5)+1,0)</f>
        <v>413</v>
      </c>
    </row>
    <row r="4130" spans="2:3" x14ac:dyDescent="0.25">
      <c r="B4130" s="28" t="str">
        <f t="shared" si="133"/>
        <v/>
      </c>
      <c r="C4130" s="28">
        <f t="shared" si="134"/>
        <v>413</v>
      </c>
    </row>
    <row r="4131" spans="2:3" x14ac:dyDescent="0.25">
      <c r="B4131" s="28" t="str">
        <f t="shared" si="133"/>
        <v/>
      </c>
      <c r="C4131" s="28">
        <f t="shared" si="134"/>
        <v>413</v>
      </c>
    </row>
    <row r="4132" spans="2:3" x14ac:dyDescent="0.25">
      <c r="B4132" s="28" t="str">
        <f t="shared" si="133"/>
        <v/>
      </c>
      <c r="C4132" s="28">
        <f t="shared" si="134"/>
        <v>413</v>
      </c>
    </row>
    <row r="4133" spans="2:3" x14ac:dyDescent="0.25">
      <c r="B4133" s="28" t="str">
        <f t="shared" si="133"/>
        <v/>
      </c>
      <c r="C4133" s="28">
        <f t="shared" si="134"/>
        <v>413</v>
      </c>
    </row>
    <row r="4134" spans="2:3" x14ac:dyDescent="0.25">
      <c r="B4134" s="28" t="str">
        <f t="shared" si="133"/>
        <v/>
      </c>
      <c r="C4134" s="28">
        <f t="shared" si="134"/>
        <v>413</v>
      </c>
    </row>
    <row r="4135" spans="2:3" x14ac:dyDescent="0.25">
      <c r="B4135" s="28" t="str">
        <f t="shared" si="133"/>
        <v/>
      </c>
      <c r="C4135" s="28">
        <f t="shared" si="134"/>
        <v>413</v>
      </c>
    </row>
    <row r="4136" spans="2:3" x14ac:dyDescent="0.25">
      <c r="B4136" s="28" t="str">
        <f t="shared" si="133"/>
        <v/>
      </c>
      <c r="C4136" s="28">
        <f t="shared" si="134"/>
        <v>413</v>
      </c>
    </row>
    <row r="4137" spans="2:3" x14ac:dyDescent="0.25">
      <c r="B4137" s="28" t="str">
        <f t="shared" si="133"/>
        <v/>
      </c>
      <c r="C4137" s="28">
        <f t="shared" si="134"/>
        <v>414</v>
      </c>
    </row>
    <row r="4138" spans="2:3" x14ac:dyDescent="0.25">
      <c r="B4138" s="28" t="str">
        <f t="shared" si="133"/>
        <v/>
      </c>
      <c r="C4138" s="28">
        <f t="shared" si="134"/>
        <v>414</v>
      </c>
    </row>
    <row r="4139" spans="2:3" x14ac:dyDescent="0.25">
      <c r="B4139" s="28" t="str">
        <f t="shared" si="133"/>
        <v/>
      </c>
      <c r="C4139" s="28">
        <f t="shared" si="134"/>
        <v>414</v>
      </c>
    </row>
    <row r="4140" spans="2:3" x14ac:dyDescent="0.25">
      <c r="B4140" s="28" t="str">
        <f t="shared" si="133"/>
        <v/>
      </c>
      <c r="C4140" s="28">
        <f t="shared" si="134"/>
        <v>414</v>
      </c>
    </row>
    <row r="4141" spans="2:3" x14ac:dyDescent="0.25">
      <c r="B4141" s="28" t="str">
        <f t="shared" si="133"/>
        <v/>
      </c>
      <c r="C4141" s="28">
        <f t="shared" si="134"/>
        <v>414</v>
      </c>
    </row>
    <row r="4142" spans="2:3" x14ac:dyDescent="0.25">
      <c r="B4142" s="28" t="str">
        <f t="shared" si="133"/>
        <v/>
      </c>
      <c r="C4142" s="28">
        <f t="shared" si="134"/>
        <v>414</v>
      </c>
    </row>
    <row r="4143" spans="2:3" x14ac:dyDescent="0.25">
      <c r="B4143" s="28" t="str">
        <f t="shared" si="133"/>
        <v/>
      </c>
      <c r="C4143" s="28">
        <f t="shared" si="134"/>
        <v>414</v>
      </c>
    </row>
    <row r="4144" spans="2:3" x14ac:dyDescent="0.25">
      <c r="B4144" s="28" t="str">
        <f t="shared" si="133"/>
        <v/>
      </c>
      <c r="C4144" s="28">
        <f t="shared" si="134"/>
        <v>414</v>
      </c>
    </row>
    <row r="4145" spans="2:3" x14ac:dyDescent="0.25">
      <c r="B4145" s="28" t="str">
        <f t="shared" si="133"/>
        <v/>
      </c>
      <c r="C4145" s="28">
        <f t="shared" si="134"/>
        <v>414</v>
      </c>
    </row>
    <row r="4146" spans="2:3" x14ac:dyDescent="0.25">
      <c r="B4146" s="28" t="str">
        <f t="shared" si="133"/>
        <v/>
      </c>
      <c r="C4146" s="28">
        <f t="shared" si="134"/>
        <v>414</v>
      </c>
    </row>
    <row r="4147" spans="2:3" x14ac:dyDescent="0.25">
      <c r="B4147" s="28" t="str">
        <f t="shared" si="133"/>
        <v/>
      </c>
      <c r="C4147" s="28">
        <f t="shared" si="134"/>
        <v>415</v>
      </c>
    </row>
    <row r="4148" spans="2:3" x14ac:dyDescent="0.25">
      <c r="B4148" s="28" t="str">
        <f t="shared" si="133"/>
        <v/>
      </c>
      <c r="C4148" s="28">
        <f t="shared" si="134"/>
        <v>415</v>
      </c>
    </row>
    <row r="4149" spans="2:3" x14ac:dyDescent="0.25">
      <c r="B4149" s="28" t="str">
        <f t="shared" si="133"/>
        <v/>
      </c>
      <c r="C4149" s="28">
        <f t="shared" si="134"/>
        <v>415</v>
      </c>
    </row>
    <row r="4150" spans="2:3" x14ac:dyDescent="0.25">
      <c r="B4150" s="28" t="str">
        <f t="shared" si="133"/>
        <v/>
      </c>
      <c r="C4150" s="28">
        <f t="shared" si="134"/>
        <v>415</v>
      </c>
    </row>
    <row r="4151" spans="2:3" x14ac:dyDescent="0.25">
      <c r="B4151" s="28" t="str">
        <f t="shared" si="133"/>
        <v/>
      </c>
      <c r="C4151" s="28">
        <f t="shared" si="134"/>
        <v>415</v>
      </c>
    </row>
    <row r="4152" spans="2:3" x14ac:dyDescent="0.25">
      <c r="B4152" s="28" t="str">
        <f t="shared" si="133"/>
        <v/>
      </c>
      <c r="C4152" s="28">
        <f t="shared" si="134"/>
        <v>415</v>
      </c>
    </row>
    <row r="4153" spans="2:3" x14ac:dyDescent="0.25">
      <c r="B4153" s="28" t="str">
        <f t="shared" si="133"/>
        <v/>
      </c>
      <c r="C4153" s="28">
        <f t="shared" si="134"/>
        <v>415</v>
      </c>
    </row>
    <row r="4154" spans="2:3" x14ac:dyDescent="0.25">
      <c r="B4154" s="28" t="str">
        <f t="shared" si="133"/>
        <v/>
      </c>
      <c r="C4154" s="28">
        <f t="shared" si="134"/>
        <v>415</v>
      </c>
    </row>
    <row r="4155" spans="2:3" x14ac:dyDescent="0.25">
      <c r="B4155" s="28" t="str">
        <f t="shared" si="133"/>
        <v/>
      </c>
      <c r="C4155" s="28">
        <f t="shared" si="134"/>
        <v>415</v>
      </c>
    </row>
    <row r="4156" spans="2:3" x14ac:dyDescent="0.25">
      <c r="B4156" s="28" t="str">
        <f t="shared" si="133"/>
        <v/>
      </c>
      <c r="C4156" s="28">
        <f t="shared" si="134"/>
        <v>415</v>
      </c>
    </row>
    <row r="4157" spans="2:3" x14ac:dyDescent="0.25">
      <c r="B4157" s="28" t="str">
        <f t="shared" si="133"/>
        <v/>
      </c>
      <c r="C4157" s="28">
        <f t="shared" si="134"/>
        <v>416</v>
      </c>
    </row>
    <row r="4158" spans="2:3" x14ac:dyDescent="0.25">
      <c r="B4158" s="28" t="str">
        <f t="shared" si="133"/>
        <v/>
      </c>
      <c r="C4158" s="28">
        <f t="shared" si="134"/>
        <v>416</v>
      </c>
    </row>
    <row r="4159" spans="2:3" x14ac:dyDescent="0.25">
      <c r="B4159" s="28" t="str">
        <f t="shared" si="133"/>
        <v/>
      </c>
      <c r="C4159" s="28">
        <f t="shared" si="134"/>
        <v>416</v>
      </c>
    </row>
    <row r="4160" spans="2:3" x14ac:dyDescent="0.25">
      <c r="B4160" s="28" t="str">
        <f t="shared" si="133"/>
        <v/>
      </c>
      <c r="C4160" s="28">
        <f t="shared" si="134"/>
        <v>416</v>
      </c>
    </row>
    <row r="4161" spans="2:3" x14ac:dyDescent="0.25">
      <c r="B4161" s="28" t="str">
        <f t="shared" si="133"/>
        <v/>
      </c>
      <c r="C4161" s="28">
        <f t="shared" si="134"/>
        <v>416</v>
      </c>
    </row>
    <row r="4162" spans="2:3" x14ac:dyDescent="0.25">
      <c r="B4162" s="28" t="str">
        <f t="shared" si="133"/>
        <v/>
      </c>
      <c r="C4162" s="28">
        <f t="shared" si="134"/>
        <v>416</v>
      </c>
    </row>
    <row r="4163" spans="2:3" x14ac:dyDescent="0.25">
      <c r="B4163" s="28" t="str">
        <f t="shared" si="133"/>
        <v/>
      </c>
      <c r="C4163" s="28">
        <f t="shared" si="134"/>
        <v>416</v>
      </c>
    </row>
    <row r="4164" spans="2:3" x14ac:dyDescent="0.25">
      <c r="B4164" s="28" t="str">
        <f t="shared" si="133"/>
        <v/>
      </c>
      <c r="C4164" s="28">
        <f t="shared" si="134"/>
        <v>416</v>
      </c>
    </row>
    <row r="4165" spans="2:3" x14ac:dyDescent="0.25">
      <c r="B4165" s="28" t="str">
        <f t="shared" si="133"/>
        <v/>
      </c>
      <c r="C4165" s="28">
        <f t="shared" si="134"/>
        <v>416</v>
      </c>
    </row>
    <row r="4166" spans="2:3" x14ac:dyDescent="0.25">
      <c r="B4166" s="28" t="str">
        <f t="shared" si="133"/>
        <v/>
      </c>
      <c r="C4166" s="28">
        <f t="shared" si="134"/>
        <v>416</v>
      </c>
    </row>
    <row r="4167" spans="2:3" x14ac:dyDescent="0.25">
      <c r="B4167" s="28" t="str">
        <f t="shared" si="133"/>
        <v/>
      </c>
      <c r="C4167" s="28">
        <f t="shared" si="134"/>
        <v>417</v>
      </c>
    </row>
    <row r="4168" spans="2:3" x14ac:dyDescent="0.25">
      <c r="B4168" s="28" t="str">
        <f t="shared" ref="B4168:B4231" si="135">IF(C4168&lt; $D$4+1,MOD(((ROW(B4168)-ROW(B$7))),$C$5)+1,"")</f>
        <v/>
      </c>
      <c r="C4168" s="28">
        <f t="shared" si="134"/>
        <v>417</v>
      </c>
    </row>
    <row r="4169" spans="2:3" x14ac:dyDescent="0.25">
      <c r="B4169" s="28" t="str">
        <f t="shared" si="135"/>
        <v/>
      </c>
      <c r="C4169" s="28">
        <f t="shared" si="134"/>
        <v>417</v>
      </c>
    </row>
    <row r="4170" spans="2:3" x14ac:dyDescent="0.25">
      <c r="B4170" s="28" t="str">
        <f t="shared" si="135"/>
        <v/>
      </c>
      <c r="C4170" s="28">
        <f t="shared" si="134"/>
        <v>417</v>
      </c>
    </row>
    <row r="4171" spans="2:3" x14ac:dyDescent="0.25">
      <c r="B4171" s="28" t="str">
        <f t="shared" si="135"/>
        <v/>
      </c>
      <c r="C4171" s="28">
        <f t="shared" si="134"/>
        <v>417</v>
      </c>
    </row>
    <row r="4172" spans="2:3" x14ac:dyDescent="0.25">
      <c r="B4172" s="28" t="str">
        <f t="shared" si="135"/>
        <v/>
      </c>
      <c r="C4172" s="28">
        <f t="shared" si="134"/>
        <v>417</v>
      </c>
    </row>
    <row r="4173" spans="2:3" x14ac:dyDescent="0.25">
      <c r="B4173" s="28" t="str">
        <f t="shared" si="135"/>
        <v/>
      </c>
      <c r="C4173" s="28">
        <f t="shared" si="134"/>
        <v>417</v>
      </c>
    </row>
    <row r="4174" spans="2:3" x14ac:dyDescent="0.25">
      <c r="B4174" s="28" t="str">
        <f t="shared" si="135"/>
        <v/>
      </c>
      <c r="C4174" s="28">
        <f t="shared" si="134"/>
        <v>417</v>
      </c>
    </row>
    <row r="4175" spans="2:3" x14ac:dyDescent="0.25">
      <c r="B4175" s="28" t="str">
        <f t="shared" si="135"/>
        <v/>
      </c>
      <c r="C4175" s="28">
        <f t="shared" si="134"/>
        <v>417</v>
      </c>
    </row>
    <row r="4176" spans="2:3" x14ac:dyDescent="0.25">
      <c r="B4176" s="28" t="str">
        <f t="shared" si="135"/>
        <v/>
      </c>
      <c r="C4176" s="28">
        <f t="shared" si="134"/>
        <v>417</v>
      </c>
    </row>
    <row r="4177" spans="2:3" x14ac:dyDescent="0.25">
      <c r="B4177" s="28" t="str">
        <f t="shared" si="135"/>
        <v/>
      </c>
      <c r="C4177" s="28">
        <f t="shared" si="134"/>
        <v>418</v>
      </c>
    </row>
    <row r="4178" spans="2:3" x14ac:dyDescent="0.25">
      <c r="B4178" s="28" t="str">
        <f t="shared" si="135"/>
        <v/>
      </c>
      <c r="C4178" s="28">
        <f t="shared" si="134"/>
        <v>418</v>
      </c>
    </row>
    <row r="4179" spans="2:3" x14ac:dyDescent="0.25">
      <c r="B4179" s="28" t="str">
        <f t="shared" si="135"/>
        <v/>
      </c>
      <c r="C4179" s="28">
        <f t="shared" si="134"/>
        <v>418</v>
      </c>
    </row>
    <row r="4180" spans="2:3" x14ac:dyDescent="0.25">
      <c r="B4180" s="28" t="str">
        <f t="shared" si="135"/>
        <v/>
      </c>
      <c r="C4180" s="28">
        <f t="shared" si="134"/>
        <v>418</v>
      </c>
    </row>
    <row r="4181" spans="2:3" x14ac:dyDescent="0.25">
      <c r="B4181" s="28" t="str">
        <f t="shared" si="135"/>
        <v/>
      </c>
      <c r="C4181" s="28">
        <f t="shared" si="134"/>
        <v>418</v>
      </c>
    </row>
    <row r="4182" spans="2:3" x14ac:dyDescent="0.25">
      <c r="B4182" s="28" t="str">
        <f t="shared" si="135"/>
        <v/>
      </c>
      <c r="C4182" s="28">
        <f t="shared" si="134"/>
        <v>418</v>
      </c>
    </row>
    <row r="4183" spans="2:3" x14ac:dyDescent="0.25">
      <c r="B4183" s="28" t="str">
        <f t="shared" si="135"/>
        <v/>
      </c>
      <c r="C4183" s="28">
        <f t="shared" si="134"/>
        <v>418</v>
      </c>
    </row>
    <row r="4184" spans="2:3" x14ac:dyDescent="0.25">
      <c r="B4184" s="28" t="str">
        <f t="shared" si="135"/>
        <v/>
      </c>
      <c r="C4184" s="28">
        <f t="shared" si="134"/>
        <v>418</v>
      </c>
    </row>
    <row r="4185" spans="2:3" x14ac:dyDescent="0.25">
      <c r="B4185" s="28" t="str">
        <f t="shared" si="135"/>
        <v/>
      </c>
      <c r="C4185" s="28">
        <f t="shared" si="134"/>
        <v>418</v>
      </c>
    </row>
    <row r="4186" spans="2:3" x14ac:dyDescent="0.25">
      <c r="B4186" s="28" t="str">
        <f t="shared" si="135"/>
        <v/>
      </c>
      <c r="C4186" s="28">
        <f t="shared" si="134"/>
        <v>418</v>
      </c>
    </row>
    <row r="4187" spans="2:3" x14ac:dyDescent="0.25">
      <c r="B4187" s="28" t="str">
        <f t="shared" si="135"/>
        <v/>
      </c>
      <c r="C4187" s="28">
        <f t="shared" si="134"/>
        <v>419</v>
      </c>
    </row>
    <row r="4188" spans="2:3" x14ac:dyDescent="0.25">
      <c r="B4188" s="28" t="str">
        <f t="shared" si="135"/>
        <v/>
      </c>
      <c r="C4188" s="28">
        <f t="shared" si="134"/>
        <v>419</v>
      </c>
    </row>
    <row r="4189" spans="2:3" x14ac:dyDescent="0.25">
      <c r="B4189" s="28" t="str">
        <f t="shared" si="135"/>
        <v/>
      </c>
      <c r="C4189" s="28">
        <f t="shared" si="134"/>
        <v>419</v>
      </c>
    </row>
    <row r="4190" spans="2:3" x14ac:dyDescent="0.25">
      <c r="B4190" s="28" t="str">
        <f t="shared" si="135"/>
        <v/>
      </c>
      <c r="C4190" s="28">
        <f t="shared" si="134"/>
        <v>419</v>
      </c>
    </row>
    <row r="4191" spans="2:3" x14ac:dyDescent="0.25">
      <c r="B4191" s="28" t="str">
        <f t="shared" si="135"/>
        <v/>
      </c>
      <c r="C4191" s="28">
        <f t="shared" si="134"/>
        <v>419</v>
      </c>
    </row>
    <row r="4192" spans="2:3" x14ac:dyDescent="0.25">
      <c r="B4192" s="28" t="str">
        <f t="shared" si="135"/>
        <v/>
      </c>
      <c r="C4192" s="28">
        <f t="shared" si="134"/>
        <v>419</v>
      </c>
    </row>
    <row r="4193" spans="2:3" x14ac:dyDescent="0.25">
      <c r="B4193" s="28" t="str">
        <f t="shared" si="135"/>
        <v/>
      </c>
      <c r="C4193" s="28">
        <f t="shared" ref="C4193:C4256" si="136">ROUNDDOWN(((ROW(C4193)-ROW(C$7))/C$5)+1,0)</f>
        <v>419</v>
      </c>
    </row>
    <row r="4194" spans="2:3" x14ac:dyDescent="0.25">
      <c r="B4194" s="28" t="str">
        <f t="shared" si="135"/>
        <v/>
      </c>
      <c r="C4194" s="28">
        <f t="shared" si="136"/>
        <v>419</v>
      </c>
    </row>
    <row r="4195" spans="2:3" x14ac:dyDescent="0.25">
      <c r="B4195" s="28" t="str">
        <f t="shared" si="135"/>
        <v/>
      </c>
      <c r="C4195" s="28">
        <f t="shared" si="136"/>
        <v>419</v>
      </c>
    </row>
    <row r="4196" spans="2:3" x14ac:dyDescent="0.25">
      <c r="B4196" s="28" t="str">
        <f t="shared" si="135"/>
        <v/>
      </c>
      <c r="C4196" s="28">
        <f t="shared" si="136"/>
        <v>419</v>
      </c>
    </row>
    <row r="4197" spans="2:3" x14ac:dyDescent="0.25">
      <c r="B4197" s="28" t="str">
        <f t="shared" si="135"/>
        <v/>
      </c>
      <c r="C4197" s="28">
        <f t="shared" si="136"/>
        <v>420</v>
      </c>
    </row>
    <row r="4198" spans="2:3" x14ac:dyDescent="0.25">
      <c r="B4198" s="28" t="str">
        <f t="shared" si="135"/>
        <v/>
      </c>
      <c r="C4198" s="28">
        <f t="shared" si="136"/>
        <v>420</v>
      </c>
    </row>
    <row r="4199" spans="2:3" x14ac:dyDescent="0.25">
      <c r="B4199" s="28" t="str">
        <f t="shared" si="135"/>
        <v/>
      </c>
      <c r="C4199" s="28">
        <f t="shared" si="136"/>
        <v>420</v>
      </c>
    </row>
    <row r="4200" spans="2:3" x14ac:dyDescent="0.25">
      <c r="B4200" s="28" t="str">
        <f t="shared" si="135"/>
        <v/>
      </c>
      <c r="C4200" s="28">
        <f t="shared" si="136"/>
        <v>420</v>
      </c>
    </row>
    <row r="4201" spans="2:3" x14ac:dyDescent="0.25">
      <c r="B4201" s="28" t="str">
        <f t="shared" si="135"/>
        <v/>
      </c>
      <c r="C4201" s="28">
        <f t="shared" si="136"/>
        <v>420</v>
      </c>
    </row>
    <row r="4202" spans="2:3" x14ac:dyDescent="0.25">
      <c r="B4202" s="28" t="str">
        <f t="shared" si="135"/>
        <v/>
      </c>
      <c r="C4202" s="28">
        <f t="shared" si="136"/>
        <v>420</v>
      </c>
    </row>
    <row r="4203" spans="2:3" x14ac:dyDescent="0.25">
      <c r="B4203" s="28" t="str">
        <f t="shared" si="135"/>
        <v/>
      </c>
      <c r="C4203" s="28">
        <f t="shared" si="136"/>
        <v>420</v>
      </c>
    </row>
    <row r="4204" spans="2:3" x14ac:dyDescent="0.25">
      <c r="B4204" s="28" t="str">
        <f t="shared" si="135"/>
        <v/>
      </c>
      <c r="C4204" s="28">
        <f t="shared" si="136"/>
        <v>420</v>
      </c>
    </row>
    <row r="4205" spans="2:3" x14ac:dyDescent="0.25">
      <c r="B4205" s="28" t="str">
        <f t="shared" si="135"/>
        <v/>
      </c>
      <c r="C4205" s="28">
        <f t="shared" si="136"/>
        <v>420</v>
      </c>
    </row>
    <row r="4206" spans="2:3" x14ac:dyDescent="0.25">
      <c r="B4206" s="28" t="str">
        <f t="shared" si="135"/>
        <v/>
      </c>
      <c r="C4206" s="28">
        <f t="shared" si="136"/>
        <v>420</v>
      </c>
    </row>
    <row r="4207" spans="2:3" x14ac:dyDescent="0.25">
      <c r="B4207" s="28" t="str">
        <f t="shared" si="135"/>
        <v/>
      </c>
      <c r="C4207" s="28">
        <f t="shared" si="136"/>
        <v>421</v>
      </c>
    </row>
    <row r="4208" spans="2:3" x14ac:dyDescent="0.25">
      <c r="B4208" s="28" t="str">
        <f t="shared" si="135"/>
        <v/>
      </c>
      <c r="C4208" s="28">
        <f t="shared" si="136"/>
        <v>421</v>
      </c>
    </row>
    <row r="4209" spans="2:3" x14ac:dyDescent="0.25">
      <c r="B4209" s="28" t="str">
        <f t="shared" si="135"/>
        <v/>
      </c>
      <c r="C4209" s="28">
        <f t="shared" si="136"/>
        <v>421</v>
      </c>
    </row>
    <row r="4210" spans="2:3" x14ac:dyDescent="0.25">
      <c r="B4210" s="28" t="str">
        <f t="shared" si="135"/>
        <v/>
      </c>
      <c r="C4210" s="28">
        <f t="shared" si="136"/>
        <v>421</v>
      </c>
    </row>
    <row r="4211" spans="2:3" x14ac:dyDescent="0.25">
      <c r="B4211" s="28" t="str">
        <f t="shared" si="135"/>
        <v/>
      </c>
      <c r="C4211" s="28">
        <f t="shared" si="136"/>
        <v>421</v>
      </c>
    </row>
    <row r="4212" spans="2:3" x14ac:dyDescent="0.25">
      <c r="B4212" s="28" t="str">
        <f t="shared" si="135"/>
        <v/>
      </c>
      <c r="C4212" s="28">
        <f t="shared" si="136"/>
        <v>421</v>
      </c>
    </row>
    <row r="4213" spans="2:3" x14ac:dyDescent="0.25">
      <c r="B4213" s="28" t="str">
        <f t="shared" si="135"/>
        <v/>
      </c>
      <c r="C4213" s="28">
        <f t="shared" si="136"/>
        <v>421</v>
      </c>
    </row>
    <row r="4214" spans="2:3" x14ac:dyDescent="0.25">
      <c r="B4214" s="28" t="str">
        <f t="shared" si="135"/>
        <v/>
      </c>
      <c r="C4214" s="28">
        <f t="shared" si="136"/>
        <v>421</v>
      </c>
    </row>
    <row r="4215" spans="2:3" x14ac:dyDescent="0.25">
      <c r="B4215" s="28" t="str">
        <f t="shared" si="135"/>
        <v/>
      </c>
      <c r="C4215" s="28">
        <f t="shared" si="136"/>
        <v>421</v>
      </c>
    </row>
    <row r="4216" spans="2:3" x14ac:dyDescent="0.25">
      <c r="B4216" s="28" t="str">
        <f t="shared" si="135"/>
        <v/>
      </c>
      <c r="C4216" s="28">
        <f t="shared" si="136"/>
        <v>421</v>
      </c>
    </row>
    <row r="4217" spans="2:3" x14ac:dyDescent="0.25">
      <c r="B4217" s="28" t="str">
        <f t="shared" si="135"/>
        <v/>
      </c>
      <c r="C4217" s="28">
        <f t="shared" si="136"/>
        <v>422</v>
      </c>
    </row>
    <row r="4218" spans="2:3" x14ac:dyDescent="0.25">
      <c r="B4218" s="28" t="str">
        <f t="shared" si="135"/>
        <v/>
      </c>
      <c r="C4218" s="28">
        <f t="shared" si="136"/>
        <v>422</v>
      </c>
    </row>
    <row r="4219" spans="2:3" x14ac:dyDescent="0.25">
      <c r="B4219" s="28" t="str">
        <f t="shared" si="135"/>
        <v/>
      </c>
      <c r="C4219" s="28">
        <f t="shared" si="136"/>
        <v>422</v>
      </c>
    </row>
    <row r="4220" spans="2:3" x14ac:dyDescent="0.25">
      <c r="B4220" s="28" t="str">
        <f t="shared" si="135"/>
        <v/>
      </c>
      <c r="C4220" s="28">
        <f t="shared" si="136"/>
        <v>422</v>
      </c>
    </row>
    <row r="4221" spans="2:3" x14ac:dyDescent="0.25">
      <c r="B4221" s="28" t="str">
        <f t="shared" si="135"/>
        <v/>
      </c>
      <c r="C4221" s="28">
        <f t="shared" si="136"/>
        <v>422</v>
      </c>
    </row>
    <row r="4222" spans="2:3" x14ac:dyDescent="0.25">
      <c r="B4222" s="28" t="str">
        <f t="shared" si="135"/>
        <v/>
      </c>
      <c r="C4222" s="28">
        <f t="shared" si="136"/>
        <v>422</v>
      </c>
    </row>
    <row r="4223" spans="2:3" x14ac:dyDescent="0.25">
      <c r="B4223" s="28" t="str">
        <f t="shared" si="135"/>
        <v/>
      </c>
      <c r="C4223" s="28">
        <f t="shared" si="136"/>
        <v>422</v>
      </c>
    </row>
    <row r="4224" spans="2:3" x14ac:dyDescent="0.25">
      <c r="B4224" s="28" t="str">
        <f t="shared" si="135"/>
        <v/>
      </c>
      <c r="C4224" s="28">
        <f t="shared" si="136"/>
        <v>422</v>
      </c>
    </row>
    <row r="4225" spans="2:3" x14ac:dyDescent="0.25">
      <c r="B4225" s="28" t="str">
        <f t="shared" si="135"/>
        <v/>
      </c>
      <c r="C4225" s="28">
        <f t="shared" si="136"/>
        <v>422</v>
      </c>
    </row>
    <row r="4226" spans="2:3" x14ac:dyDescent="0.25">
      <c r="B4226" s="28" t="str">
        <f t="shared" si="135"/>
        <v/>
      </c>
      <c r="C4226" s="28">
        <f t="shared" si="136"/>
        <v>422</v>
      </c>
    </row>
    <row r="4227" spans="2:3" x14ac:dyDescent="0.25">
      <c r="B4227" s="28" t="str">
        <f t="shared" si="135"/>
        <v/>
      </c>
      <c r="C4227" s="28">
        <f t="shared" si="136"/>
        <v>423</v>
      </c>
    </row>
    <row r="4228" spans="2:3" x14ac:dyDescent="0.25">
      <c r="B4228" s="28" t="str">
        <f t="shared" si="135"/>
        <v/>
      </c>
      <c r="C4228" s="28">
        <f t="shared" si="136"/>
        <v>423</v>
      </c>
    </row>
    <row r="4229" spans="2:3" x14ac:dyDescent="0.25">
      <c r="B4229" s="28" t="str">
        <f t="shared" si="135"/>
        <v/>
      </c>
      <c r="C4229" s="28">
        <f t="shared" si="136"/>
        <v>423</v>
      </c>
    </row>
    <row r="4230" spans="2:3" x14ac:dyDescent="0.25">
      <c r="B4230" s="28" t="str">
        <f t="shared" si="135"/>
        <v/>
      </c>
      <c r="C4230" s="28">
        <f t="shared" si="136"/>
        <v>423</v>
      </c>
    </row>
    <row r="4231" spans="2:3" x14ac:dyDescent="0.25">
      <c r="B4231" s="28" t="str">
        <f t="shared" si="135"/>
        <v/>
      </c>
      <c r="C4231" s="28">
        <f t="shared" si="136"/>
        <v>423</v>
      </c>
    </row>
    <row r="4232" spans="2:3" x14ac:dyDescent="0.25">
      <c r="B4232" s="28" t="str">
        <f t="shared" ref="B4232:B4295" si="137">IF(C4232&lt; $D$4+1,MOD(((ROW(B4232)-ROW(B$7))),$C$5)+1,"")</f>
        <v/>
      </c>
      <c r="C4232" s="28">
        <f t="shared" si="136"/>
        <v>423</v>
      </c>
    </row>
    <row r="4233" spans="2:3" x14ac:dyDescent="0.25">
      <c r="B4233" s="28" t="str">
        <f t="shared" si="137"/>
        <v/>
      </c>
      <c r="C4233" s="28">
        <f t="shared" si="136"/>
        <v>423</v>
      </c>
    </row>
    <row r="4234" spans="2:3" x14ac:dyDescent="0.25">
      <c r="B4234" s="28" t="str">
        <f t="shared" si="137"/>
        <v/>
      </c>
      <c r="C4234" s="28">
        <f t="shared" si="136"/>
        <v>423</v>
      </c>
    </row>
    <row r="4235" spans="2:3" x14ac:dyDescent="0.25">
      <c r="B4235" s="28" t="str">
        <f t="shared" si="137"/>
        <v/>
      </c>
      <c r="C4235" s="28">
        <f t="shared" si="136"/>
        <v>423</v>
      </c>
    </row>
    <row r="4236" spans="2:3" x14ac:dyDescent="0.25">
      <c r="B4236" s="28" t="str">
        <f t="shared" si="137"/>
        <v/>
      </c>
      <c r="C4236" s="28">
        <f t="shared" si="136"/>
        <v>423</v>
      </c>
    </row>
    <row r="4237" spans="2:3" x14ac:dyDescent="0.25">
      <c r="B4237" s="28" t="str">
        <f t="shared" si="137"/>
        <v/>
      </c>
      <c r="C4237" s="28">
        <f t="shared" si="136"/>
        <v>424</v>
      </c>
    </row>
    <row r="4238" spans="2:3" x14ac:dyDescent="0.25">
      <c r="B4238" s="28" t="str">
        <f t="shared" si="137"/>
        <v/>
      </c>
      <c r="C4238" s="28">
        <f t="shared" si="136"/>
        <v>424</v>
      </c>
    </row>
    <row r="4239" spans="2:3" x14ac:dyDescent="0.25">
      <c r="B4239" s="28" t="str">
        <f t="shared" si="137"/>
        <v/>
      </c>
      <c r="C4239" s="28">
        <f t="shared" si="136"/>
        <v>424</v>
      </c>
    </row>
    <row r="4240" spans="2:3" x14ac:dyDescent="0.25">
      <c r="B4240" s="28" t="str">
        <f t="shared" si="137"/>
        <v/>
      </c>
      <c r="C4240" s="28">
        <f t="shared" si="136"/>
        <v>424</v>
      </c>
    </row>
    <row r="4241" spans="2:3" x14ac:dyDescent="0.25">
      <c r="B4241" s="28" t="str">
        <f t="shared" si="137"/>
        <v/>
      </c>
      <c r="C4241" s="28">
        <f t="shared" si="136"/>
        <v>424</v>
      </c>
    </row>
    <row r="4242" spans="2:3" x14ac:dyDescent="0.25">
      <c r="B4242" s="28" t="str">
        <f t="shared" si="137"/>
        <v/>
      </c>
      <c r="C4242" s="28">
        <f t="shared" si="136"/>
        <v>424</v>
      </c>
    </row>
    <row r="4243" spans="2:3" x14ac:dyDescent="0.25">
      <c r="B4243" s="28" t="str">
        <f t="shared" si="137"/>
        <v/>
      </c>
      <c r="C4243" s="28">
        <f t="shared" si="136"/>
        <v>424</v>
      </c>
    </row>
    <row r="4244" spans="2:3" x14ac:dyDescent="0.25">
      <c r="B4244" s="28" t="str">
        <f t="shared" si="137"/>
        <v/>
      </c>
      <c r="C4244" s="28">
        <f t="shared" si="136"/>
        <v>424</v>
      </c>
    </row>
    <row r="4245" spans="2:3" x14ac:dyDescent="0.25">
      <c r="B4245" s="28" t="str">
        <f t="shared" si="137"/>
        <v/>
      </c>
      <c r="C4245" s="28">
        <f t="shared" si="136"/>
        <v>424</v>
      </c>
    </row>
    <row r="4246" spans="2:3" x14ac:dyDescent="0.25">
      <c r="B4246" s="28" t="str">
        <f t="shared" si="137"/>
        <v/>
      </c>
      <c r="C4246" s="28">
        <f t="shared" si="136"/>
        <v>424</v>
      </c>
    </row>
    <row r="4247" spans="2:3" x14ac:dyDescent="0.25">
      <c r="B4247" s="28" t="str">
        <f t="shared" si="137"/>
        <v/>
      </c>
      <c r="C4247" s="28">
        <f t="shared" si="136"/>
        <v>425</v>
      </c>
    </row>
    <row r="4248" spans="2:3" x14ac:dyDescent="0.25">
      <c r="B4248" s="28" t="str">
        <f t="shared" si="137"/>
        <v/>
      </c>
      <c r="C4248" s="28">
        <f t="shared" si="136"/>
        <v>425</v>
      </c>
    </row>
    <row r="4249" spans="2:3" x14ac:dyDescent="0.25">
      <c r="B4249" s="28" t="str">
        <f t="shared" si="137"/>
        <v/>
      </c>
      <c r="C4249" s="28">
        <f t="shared" si="136"/>
        <v>425</v>
      </c>
    </row>
    <row r="4250" spans="2:3" x14ac:dyDescent="0.25">
      <c r="B4250" s="28" t="str">
        <f t="shared" si="137"/>
        <v/>
      </c>
      <c r="C4250" s="28">
        <f t="shared" si="136"/>
        <v>425</v>
      </c>
    </row>
    <row r="4251" spans="2:3" x14ac:dyDescent="0.25">
      <c r="B4251" s="28" t="str">
        <f t="shared" si="137"/>
        <v/>
      </c>
      <c r="C4251" s="28">
        <f t="shared" si="136"/>
        <v>425</v>
      </c>
    </row>
    <row r="4252" spans="2:3" x14ac:dyDescent="0.25">
      <c r="B4252" s="28" t="str">
        <f t="shared" si="137"/>
        <v/>
      </c>
      <c r="C4252" s="28">
        <f t="shared" si="136"/>
        <v>425</v>
      </c>
    </row>
    <row r="4253" spans="2:3" x14ac:dyDescent="0.25">
      <c r="B4253" s="28" t="str">
        <f t="shared" si="137"/>
        <v/>
      </c>
      <c r="C4253" s="28">
        <f t="shared" si="136"/>
        <v>425</v>
      </c>
    </row>
    <row r="4254" spans="2:3" x14ac:dyDescent="0.25">
      <c r="B4254" s="28" t="str">
        <f t="shared" si="137"/>
        <v/>
      </c>
      <c r="C4254" s="28">
        <f t="shared" si="136"/>
        <v>425</v>
      </c>
    </row>
    <row r="4255" spans="2:3" x14ac:dyDescent="0.25">
      <c r="B4255" s="28" t="str">
        <f t="shared" si="137"/>
        <v/>
      </c>
      <c r="C4255" s="28">
        <f t="shared" si="136"/>
        <v>425</v>
      </c>
    </row>
    <row r="4256" spans="2:3" x14ac:dyDescent="0.25">
      <c r="B4256" s="28" t="str">
        <f t="shared" si="137"/>
        <v/>
      </c>
      <c r="C4256" s="28">
        <f t="shared" si="136"/>
        <v>425</v>
      </c>
    </row>
    <row r="4257" spans="2:3" x14ac:dyDescent="0.25">
      <c r="B4257" s="28" t="str">
        <f t="shared" si="137"/>
        <v/>
      </c>
      <c r="C4257" s="28">
        <f t="shared" ref="C4257:C4320" si="138">ROUNDDOWN(((ROW(C4257)-ROW(C$7))/C$5)+1,0)</f>
        <v>426</v>
      </c>
    </row>
    <row r="4258" spans="2:3" x14ac:dyDescent="0.25">
      <c r="B4258" s="28" t="str">
        <f t="shared" si="137"/>
        <v/>
      </c>
      <c r="C4258" s="28">
        <f t="shared" si="138"/>
        <v>426</v>
      </c>
    </row>
    <row r="4259" spans="2:3" x14ac:dyDescent="0.25">
      <c r="B4259" s="28" t="str">
        <f t="shared" si="137"/>
        <v/>
      </c>
      <c r="C4259" s="28">
        <f t="shared" si="138"/>
        <v>426</v>
      </c>
    </row>
    <row r="4260" spans="2:3" x14ac:dyDescent="0.25">
      <c r="B4260" s="28" t="str">
        <f t="shared" si="137"/>
        <v/>
      </c>
      <c r="C4260" s="28">
        <f t="shared" si="138"/>
        <v>426</v>
      </c>
    </row>
    <row r="4261" spans="2:3" x14ac:dyDescent="0.25">
      <c r="B4261" s="28" t="str">
        <f t="shared" si="137"/>
        <v/>
      </c>
      <c r="C4261" s="28">
        <f t="shared" si="138"/>
        <v>426</v>
      </c>
    </row>
    <row r="4262" spans="2:3" x14ac:dyDescent="0.25">
      <c r="B4262" s="28" t="str">
        <f t="shared" si="137"/>
        <v/>
      </c>
      <c r="C4262" s="28">
        <f t="shared" si="138"/>
        <v>426</v>
      </c>
    </row>
    <row r="4263" spans="2:3" x14ac:dyDescent="0.25">
      <c r="B4263" s="28" t="str">
        <f t="shared" si="137"/>
        <v/>
      </c>
      <c r="C4263" s="28">
        <f t="shared" si="138"/>
        <v>426</v>
      </c>
    </row>
    <row r="4264" spans="2:3" x14ac:dyDescent="0.25">
      <c r="B4264" s="28" t="str">
        <f t="shared" si="137"/>
        <v/>
      </c>
      <c r="C4264" s="28">
        <f t="shared" si="138"/>
        <v>426</v>
      </c>
    </row>
    <row r="4265" spans="2:3" x14ac:dyDescent="0.25">
      <c r="B4265" s="28" t="str">
        <f t="shared" si="137"/>
        <v/>
      </c>
      <c r="C4265" s="28">
        <f t="shared" si="138"/>
        <v>426</v>
      </c>
    </row>
    <row r="4266" spans="2:3" x14ac:dyDescent="0.25">
      <c r="B4266" s="28" t="str">
        <f t="shared" si="137"/>
        <v/>
      </c>
      <c r="C4266" s="28">
        <f t="shared" si="138"/>
        <v>426</v>
      </c>
    </row>
    <row r="4267" spans="2:3" x14ac:dyDescent="0.25">
      <c r="B4267" s="28" t="str">
        <f t="shared" si="137"/>
        <v/>
      </c>
      <c r="C4267" s="28">
        <f t="shared" si="138"/>
        <v>427</v>
      </c>
    </row>
    <row r="4268" spans="2:3" x14ac:dyDescent="0.25">
      <c r="B4268" s="28" t="str">
        <f t="shared" si="137"/>
        <v/>
      </c>
      <c r="C4268" s="28">
        <f t="shared" si="138"/>
        <v>427</v>
      </c>
    </row>
    <row r="4269" spans="2:3" x14ac:dyDescent="0.25">
      <c r="B4269" s="28" t="str">
        <f t="shared" si="137"/>
        <v/>
      </c>
      <c r="C4269" s="28">
        <f t="shared" si="138"/>
        <v>427</v>
      </c>
    </row>
    <row r="4270" spans="2:3" x14ac:dyDescent="0.25">
      <c r="B4270" s="28" t="str">
        <f t="shared" si="137"/>
        <v/>
      </c>
      <c r="C4270" s="28">
        <f t="shared" si="138"/>
        <v>427</v>
      </c>
    </row>
    <row r="4271" spans="2:3" x14ac:dyDescent="0.25">
      <c r="B4271" s="28" t="str">
        <f t="shared" si="137"/>
        <v/>
      </c>
      <c r="C4271" s="28">
        <f t="shared" si="138"/>
        <v>427</v>
      </c>
    </row>
    <row r="4272" spans="2:3" x14ac:dyDescent="0.25">
      <c r="B4272" s="28" t="str">
        <f t="shared" si="137"/>
        <v/>
      </c>
      <c r="C4272" s="28">
        <f t="shared" si="138"/>
        <v>427</v>
      </c>
    </row>
    <row r="4273" spans="2:3" x14ac:dyDescent="0.25">
      <c r="B4273" s="28" t="str">
        <f t="shared" si="137"/>
        <v/>
      </c>
      <c r="C4273" s="28">
        <f t="shared" si="138"/>
        <v>427</v>
      </c>
    </row>
    <row r="4274" spans="2:3" x14ac:dyDescent="0.25">
      <c r="B4274" s="28" t="str">
        <f t="shared" si="137"/>
        <v/>
      </c>
      <c r="C4274" s="28">
        <f t="shared" si="138"/>
        <v>427</v>
      </c>
    </row>
    <row r="4275" spans="2:3" x14ac:dyDescent="0.25">
      <c r="B4275" s="28" t="str">
        <f t="shared" si="137"/>
        <v/>
      </c>
      <c r="C4275" s="28">
        <f t="shared" si="138"/>
        <v>427</v>
      </c>
    </row>
    <row r="4276" spans="2:3" x14ac:dyDescent="0.25">
      <c r="B4276" s="28" t="str">
        <f t="shared" si="137"/>
        <v/>
      </c>
      <c r="C4276" s="28">
        <f t="shared" si="138"/>
        <v>427</v>
      </c>
    </row>
    <row r="4277" spans="2:3" x14ac:dyDescent="0.25">
      <c r="B4277" s="28" t="str">
        <f t="shared" si="137"/>
        <v/>
      </c>
      <c r="C4277" s="28">
        <f t="shared" si="138"/>
        <v>428</v>
      </c>
    </row>
    <row r="4278" spans="2:3" x14ac:dyDescent="0.25">
      <c r="B4278" s="28" t="str">
        <f t="shared" si="137"/>
        <v/>
      </c>
      <c r="C4278" s="28">
        <f t="shared" si="138"/>
        <v>428</v>
      </c>
    </row>
    <row r="4279" spans="2:3" x14ac:dyDescent="0.25">
      <c r="B4279" s="28" t="str">
        <f t="shared" si="137"/>
        <v/>
      </c>
      <c r="C4279" s="28">
        <f t="shared" si="138"/>
        <v>428</v>
      </c>
    </row>
    <row r="4280" spans="2:3" x14ac:dyDescent="0.25">
      <c r="B4280" s="28" t="str">
        <f t="shared" si="137"/>
        <v/>
      </c>
      <c r="C4280" s="28">
        <f t="shared" si="138"/>
        <v>428</v>
      </c>
    </row>
    <row r="4281" spans="2:3" x14ac:dyDescent="0.25">
      <c r="B4281" s="28" t="str">
        <f t="shared" si="137"/>
        <v/>
      </c>
      <c r="C4281" s="28">
        <f t="shared" si="138"/>
        <v>428</v>
      </c>
    </row>
    <row r="4282" spans="2:3" x14ac:dyDescent="0.25">
      <c r="B4282" s="28" t="str">
        <f t="shared" si="137"/>
        <v/>
      </c>
      <c r="C4282" s="28">
        <f t="shared" si="138"/>
        <v>428</v>
      </c>
    </row>
    <row r="4283" spans="2:3" x14ac:dyDescent="0.25">
      <c r="B4283" s="28" t="str">
        <f t="shared" si="137"/>
        <v/>
      </c>
      <c r="C4283" s="28">
        <f t="shared" si="138"/>
        <v>428</v>
      </c>
    </row>
    <row r="4284" spans="2:3" x14ac:dyDescent="0.25">
      <c r="B4284" s="28" t="str">
        <f t="shared" si="137"/>
        <v/>
      </c>
      <c r="C4284" s="28">
        <f t="shared" si="138"/>
        <v>428</v>
      </c>
    </row>
    <row r="4285" spans="2:3" x14ac:dyDescent="0.25">
      <c r="B4285" s="28" t="str">
        <f t="shared" si="137"/>
        <v/>
      </c>
      <c r="C4285" s="28">
        <f t="shared" si="138"/>
        <v>428</v>
      </c>
    </row>
    <row r="4286" spans="2:3" x14ac:dyDescent="0.25">
      <c r="B4286" s="28" t="str">
        <f t="shared" si="137"/>
        <v/>
      </c>
      <c r="C4286" s="28">
        <f t="shared" si="138"/>
        <v>428</v>
      </c>
    </row>
    <row r="4287" spans="2:3" x14ac:dyDescent="0.25">
      <c r="B4287" s="28" t="str">
        <f t="shared" si="137"/>
        <v/>
      </c>
      <c r="C4287" s="28">
        <f t="shared" si="138"/>
        <v>429</v>
      </c>
    </row>
    <row r="4288" spans="2:3" x14ac:dyDescent="0.25">
      <c r="B4288" s="28" t="str">
        <f t="shared" si="137"/>
        <v/>
      </c>
      <c r="C4288" s="28">
        <f t="shared" si="138"/>
        <v>429</v>
      </c>
    </row>
    <row r="4289" spans="2:3" x14ac:dyDescent="0.25">
      <c r="B4289" s="28" t="str">
        <f t="shared" si="137"/>
        <v/>
      </c>
      <c r="C4289" s="28">
        <f t="shared" si="138"/>
        <v>429</v>
      </c>
    </row>
    <row r="4290" spans="2:3" x14ac:dyDescent="0.25">
      <c r="B4290" s="28" t="str">
        <f t="shared" si="137"/>
        <v/>
      </c>
      <c r="C4290" s="28">
        <f t="shared" si="138"/>
        <v>429</v>
      </c>
    </row>
    <row r="4291" spans="2:3" x14ac:dyDescent="0.25">
      <c r="B4291" s="28" t="str">
        <f t="shared" si="137"/>
        <v/>
      </c>
      <c r="C4291" s="28">
        <f t="shared" si="138"/>
        <v>429</v>
      </c>
    </row>
    <row r="4292" spans="2:3" x14ac:dyDescent="0.25">
      <c r="B4292" s="28" t="str">
        <f t="shared" si="137"/>
        <v/>
      </c>
      <c r="C4292" s="28">
        <f t="shared" si="138"/>
        <v>429</v>
      </c>
    </row>
    <row r="4293" spans="2:3" x14ac:dyDescent="0.25">
      <c r="B4293" s="28" t="str">
        <f t="shared" si="137"/>
        <v/>
      </c>
      <c r="C4293" s="28">
        <f t="shared" si="138"/>
        <v>429</v>
      </c>
    </row>
    <row r="4294" spans="2:3" x14ac:dyDescent="0.25">
      <c r="B4294" s="28" t="str">
        <f t="shared" si="137"/>
        <v/>
      </c>
      <c r="C4294" s="28">
        <f t="shared" si="138"/>
        <v>429</v>
      </c>
    </row>
    <row r="4295" spans="2:3" x14ac:dyDescent="0.25">
      <c r="B4295" s="28" t="str">
        <f t="shared" si="137"/>
        <v/>
      </c>
      <c r="C4295" s="28">
        <f t="shared" si="138"/>
        <v>429</v>
      </c>
    </row>
    <row r="4296" spans="2:3" x14ac:dyDescent="0.25">
      <c r="B4296" s="28" t="str">
        <f t="shared" ref="B4296:B4359" si="139">IF(C4296&lt; $D$4+1,MOD(((ROW(B4296)-ROW(B$7))),$C$5)+1,"")</f>
        <v/>
      </c>
      <c r="C4296" s="28">
        <f t="shared" si="138"/>
        <v>429</v>
      </c>
    </row>
    <row r="4297" spans="2:3" x14ac:dyDescent="0.25">
      <c r="B4297" s="28" t="str">
        <f t="shared" si="139"/>
        <v/>
      </c>
      <c r="C4297" s="28">
        <f t="shared" si="138"/>
        <v>430</v>
      </c>
    </row>
    <row r="4298" spans="2:3" x14ac:dyDescent="0.25">
      <c r="B4298" s="28" t="str">
        <f t="shared" si="139"/>
        <v/>
      </c>
      <c r="C4298" s="28">
        <f t="shared" si="138"/>
        <v>430</v>
      </c>
    </row>
    <row r="4299" spans="2:3" x14ac:dyDescent="0.25">
      <c r="B4299" s="28" t="str">
        <f t="shared" si="139"/>
        <v/>
      </c>
      <c r="C4299" s="28">
        <f t="shared" si="138"/>
        <v>430</v>
      </c>
    </row>
    <row r="4300" spans="2:3" x14ac:dyDescent="0.25">
      <c r="B4300" s="28" t="str">
        <f t="shared" si="139"/>
        <v/>
      </c>
      <c r="C4300" s="28">
        <f t="shared" si="138"/>
        <v>430</v>
      </c>
    </row>
    <row r="4301" spans="2:3" x14ac:dyDescent="0.25">
      <c r="B4301" s="28" t="str">
        <f t="shared" si="139"/>
        <v/>
      </c>
      <c r="C4301" s="28">
        <f t="shared" si="138"/>
        <v>430</v>
      </c>
    </row>
    <row r="4302" spans="2:3" x14ac:dyDescent="0.25">
      <c r="B4302" s="28" t="str">
        <f t="shared" si="139"/>
        <v/>
      </c>
      <c r="C4302" s="28">
        <f t="shared" si="138"/>
        <v>430</v>
      </c>
    </row>
    <row r="4303" spans="2:3" x14ac:dyDescent="0.25">
      <c r="B4303" s="28" t="str">
        <f t="shared" si="139"/>
        <v/>
      </c>
      <c r="C4303" s="28">
        <f t="shared" si="138"/>
        <v>430</v>
      </c>
    </row>
    <row r="4304" spans="2:3" x14ac:dyDescent="0.25">
      <c r="B4304" s="28" t="str">
        <f t="shared" si="139"/>
        <v/>
      </c>
      <c r="C4304" s="28">
        <f t="shared" si="138"/>
        <v>430</v>
      </c>
    </row>
    <row r="4305" spans="2:3" x14ac:dyDescent="0.25">
      <c r="B4305" s="28" t="str">
        <f t="shared" si="139"/>
        <v/>
      </c>
      <c r="C4305" s="28">
        <f t="shared" si="138"/>
        <v>430</v>
      </c>
    </row>
    <row r="4306" spans="2:3" x14ac:dyDescent="0.25">
      <c r="B4306" s="28" t="str">
        <f t="shared" si="139"/>
        <v/>
      </c>
      <c r="C4306" s="28">
        <f t="shared" si="138"/>
        <v>430</v>
      </c>
    </row>
    <row r="4307" spans="2:3" x14ac:dyDescent="0.25">
      <c r="B4307" s="28" t="str">
        <f t="shared" si="139"/>
        <v/>
      </c>
      <c r="C4307" s="28">
        <f t="shared" si="138"/>
        <v>431</v>
      </c>
    </row>
    <row r="4308" spans="2:3" x14ac:dyDescent="0.25">
      <c r="B4308" s="28" t="str">
        <f t="shared" si="139"/>
        <v/>
      </c>
      <c r="C4308" s="28">
        <f t="shared" si="138"/>
        <v>431</v>
      </c>
    </row>
    <row r="4309" spans="2:3" x14ac:dyDescent="0.25">
      <c r="B4309" s="28" t="str">
        <f t="shared" si="139"/>
        <v/>
      </c>
      <c r="C4309" s="28">
        <f t="shared" si="138"/>
        <v>431</v>
      </c>
    </row>
    <row r="4310" spans="2:3" x14ac:dyDescent="0.25">
      <c r="B4310" s="28" t="str">
        <f t="shared" si="139"/>
        <v/>
      </c>
      <c r="C4310" s="28">
        <f t="shared" si="138"/>
        <v>431</v>
      </c>
    </row>
    <row r="4311" spans="2:3" x14ac:dyDescent="0.25">
      <c r="B4311" s="28" t="str">
        <f t="shared" si="139"/>
        <v/>
      </c>
      <c r="C4311" s="28">
        <f t="shared" si="138"/>
        <v>431</v>
      </c>
    </row>
    <row r="4312" spans="2:3" x14ac:dyDescent="0.25">
      <c r="B4312" s="28" t="str">
        <f t="shared" si="139"/>
        <v/>
      </c>
      <c r="C4312" s="28">
        <f t="shared" si="138"/>
        <v>431</v>
      </c>
    </row>
    <row r="4313" spans="2:3" x14ac:dyDescent="0.25">
      <c r="B4313" s="28" t="str">
        <f t="shared" si="139"/>
        <v/>
      </c>
      <c r="C4313" s="28">
        <f t="shared" si="138"/>
        <v>431</v>
      </c>
    </row>
    <row r="4314" spans="2:3" x14ac:dyDescent="0.25">
      <c r="B4314" s="28" t="str">
        <f t="shared" si="139"/>
        <v/>
      </c>
      <c r="C4314" s="28">
        <f t="shared" si="138"/>
        <v>431</v>
      </c>
    </row>
    <row r="4315" spans="2:3" x14ac:dyDescent="0.25">
      <c r="B4315" s="28" t="str">
        <f t="shared" si="139"/>
        <v/>
      </c>
      <c r="C4315" s="28">
        <f t="shared" si="138"/>
        <v>431</v>
      </c>
    </row>
    <row r="4316" spans="2:3" x14ac:dyDescent="0.25">
      <c r="B4316" s="28" t="str">
        <f t="shared" si="139"/>
        <v/>
      </c>
      <c r="C4316" s="28">
        <f t="shared" si="138"/>
        <v>431</v>
      </c>
    </row>
    <row r="4317" spans="2:3" x14ac:dyDescent="0.25">
      <c r="B4317" s="28" t="str">
        <f t="shared" si="139"/>
        <v/>
      </c>
      <c r="C4317" s="28">
        <f t="shared" si="138"/>
        <v>432</v>
      </c>
    </row>
    <row r="4318" spans="2:3" x14ac:dyDescent="0.25">
      <c r="B4318" s="28" t="str">
        <f t="shared" si="139"/>
        <v/>
      </c>
      <c r="C4318" s="28">
        <f t="shared" si="138"/>
        <v>432</v>
      </c>
    </row>
    <row r="4319" spans="2:3" x14ac:dyDescent="0.25">
      <c r="B4319" s="28" t="str">
        <f t="shared" si="139"/>
        <v/>
      </c>
      <c r="C4319" s="28">
        <f t="shared" si="138"/>
        <v>432</v>
      </c>
    </row>
    <row r="4320" spans="2:3" x14ac:dyDescent="0.25">
      <c r="B4320" s="28" t="str">
        <f t="shared" si="139"/>
        <v/>
      </c>
      <c r="C4320" s="28">
        <f t="shared" si="138"/>
        <v>432</v>
      </c>
    </row>
    <row r="4321" spans="2:3" x14ac:dyDescent="0.25">
      <c r="B4321" s="28" t="str">
        <f t="shared" si="139"/>
        <v/>
      </c>
      <c r="C4321" s="28">
        <f t="shared" ref="C4321:C4384" si="140">ROUNDDOWN(((ROW(C4321)-ROW(C$7))/C$5)+1,0)</f>
        <v>432</v>
      </c>
    </row>
    <row r="4322" spans="2:3" x14ac:dyDescent="0.25">
      <c r="B4322" s="28" t="str">
        <f t="shared" si="139"/>
        <v/>
      </c>
      <c r="C4322" s="28">
        <f t="shared" si="140"/>
        <v>432</v>
      </c>
    </row>
    <row r="4323" spans="2:3" x14ac:dyDescent="0.25">
      <c r="B4323" s="28" t="str">
        <f t="shared" si="139"/>
        <v/>
      </c>
      <c r="C4323" s="28">
        <f t="shared" si="140"/>
        <v>432</v>
      </c>
    </row>
    <row r="4324" spans="2:3" x14ac:dyDescent="0.25">
      <c r="B4324" s="28" t="str">
        <f t="shared" si="139"/>
        <v/>
      </c>
      <c r="C4324" s="28">
        <f t="shared" si="140"/>
        <v>432</v>
      </c>
    </row>
    <row r="4325" spans="2:3" x14ac:dyDescent="0.25">
      <c r="B4325" s="28" t="str">
        <f t="shared" si="139"/>
        <v/>
      </c>
      <c r="C4325" s="28">
        <f t="shared" si="140"/>
        <v>432</v>
      </c>
    </row>
    <row r="4326" spans="2:3" x14ac:dyDescent="0.25">
      <c r="B4326" s="28" t="str">
        <f t="shared" si="139"/>
        <v/>
      </c>
      <c r="C4326" s="28">
        <f t="shared" si="140"/>
        <v>432</v>
      </c>
    </row>
    <row r="4327" spans="2:3" x14ac:dyDescent="0.25">
      <c r="B4327" s="28" t="str">
        <f t="shared" si="139"/>
        <v/>
      </c>
      <c r="C4327" s="28">
        <f t="shared" si="140"/>
        <v>433</v>
      </c>
    </row>
    <row r="4328" spans="2:3" x14ac:dyDescent="0.25">
      <c r="B4328" s="28" t="str">
        <f t="shared" si="139"/>
        <v/>
      </c>
      <c r="C4328" s="28">
        <f t="shared" si="140"/>
        <v>433</v>
      </c>
    </row>
    <row r="4329" spans="2:3" x14ac:dyDescent="0.25">
      <c r="B4329" s="28" t="str">
        <f t="shared" si="139"/>
        <v/>
      </c>
      <c r="C4329" s="28">
        <f t="shared" si="140"/>
        <v>433</v>
      </c>
    </row>
    <row r="4330" spans="2:3" x14ac:dyDescent="0.25">
      <c r="B4330" s="28" t="str">
        <f t="shared" si="139"/>
        <v/>
      </c>
      <c r="C4330" s="28">
        <f t="shared" si="140"/>
        <v>433</v>
      </c>
    </row>
    <row r="4331" spans="2:3" x14ac:dyDescent="0.25">
      <c r="B4331" s="28" t="str">
        <f t="shared" si="139"/>
        <v/>
      </c>
      <c r="C4331" s="28">
        <f t="shared" si="140"/>
        <v>433</v>
      </c>
    </row>
    <row r="4332" spans="2:3" x14ac:dyDescent="0.25">
      <c r="B4332" s="28" t="str">
        <f t="shared" si="139"/>
        <v/>
      </c>
      <c r="C4332" s="28">
        <f t="shared" si="140"/>
        <v>433</v>
      </c>
    </row>
    <row r="4333" spans="2:3" x14ac:dyDescent="0.25">
      <c r="B4333" s="28" t="str">
        <f t="shared" si="139"/>
        <v/>
      </c>
      <c r="C4333" s="28">
        <f t="shared" si="140"/>
        <v>433</v>
      </c>
    </row>
    <row r="4334" spans="2:3" x14ac:dyDescent="0.25">
      <c r="B4334" s="28" t="str">
        <f t="shared" si="139"/>
        <v/>
      </c>
      <c r="C4334" s="28">
        <f t="shared" si="140"/>
        <v>433</v>
      </c>
    </row>
    <row r="4335" spans="2:3" x14ac:dyDescent="0.25">
      <c r="B4335" s="28" t="str">
        <f t="shared" si="139"/>
        <v/>
      </c>
      <c r="C4335" s="28">
        <f t="shared" si="140"/>
        <v>433</v>
      </c>
    </row>
    <row r="4336" spans="2:3" x14ac:dyDescent="0.25">
      <c r="B4336" s="28" t="str">
        <f t="shared" si="139"/>
        <v/>
      </c>
      <c r="C4336" s="28">
        <f t="shared" si="140"/>
        <v>433</v>
      </c>
    </row>
    <row r="4337" spans="2:3" x14ac:dyDescent="0.25">
      <c r="B4337" s="28" t="str">
        <f t="shared" si="139"/>
        <v/>
      </c>
      <c r="C4337" s="28">
        <f t="shared" si="140"/>
        <v>434</v>
      </c>
    </row>
    <row r="4338" spans="2:3" x14ac:dyDescent="0.25">
      <c r="B4338" s="28" t="str">
        <f t="shared" si="139"/>
        <v/>
      </c>
      <c r="C4338" s="28">
        <f t="shared" si="140"/>
        <v>434</v>
      </c>
    </row>
    <row r="4339" spans="2:3" x14ac:dyDescent="0.25">
      <c r="B4339" s="28" t="str">
        <f t="shared" si="139"/>
        <v/>
      </c>
      <c r="C4339" s="28">
        <f t="shared" si="140"/>
        <v>434</v>
      </c>
    </row>
    <row r="4340" spans="2:3" x14ac:dyDescent="0.25">
      <c r="B4340" s="28" t="str">
        <f t="shared" si="139"/>
        <v/>
      </c>
      <c r="C4340" s="28">
        <f t="shared" si="140"/>
        <v>434</v>
      </c>
    </row>
    <row r="4341" spans="2:3" x14ac:dyDescent="0.25">
      <c r="B4341" s="28" t="str">
        <f t="shared" si="139"/>
        <v/>
      </c>
      <c r="C4341" s="28">
        <f t="shared" si="140"/>
        <v>434</v>
      </c>
    </row>
    <row r="4342" spans="2:3" x14ac:dyDescent="0.25">
      <c r="B4342" s="28" t="str">
        <f t="shared" si="139"/>
        <v/>
      </c>
      <c r="C4342" s="28">
        <f t="shared" si="140"/>
        <v>434</v>
      </c>
    </row>
    <row r="4343" spans="2:3" x14ac:dyDescent="0.25">
      <c r="B4343" s="28" t="str">
        <f t="shared" si="139"/>
        <v/>
      </c>
      <c r="C4343" s="28">
        <f t="shared" si="140"/>
        <v>434</v>
      </c>
    </row>
    <row r="4344" spans="2:3" x14ac:dyDescent="0.25">
      <c r="B4344" s="28" t="str">
        <f t="shared" si="139"/>
        <v/>
      </c>
      <c r="C4344" s="28">
        <f t="shared" si="140"/>
        <v>434</v>
      </c>
    </row>
    <row r="4345" spans="2:3" x14ac:dyDescent="0.25">
      <c r="B4345" s="28" t="str">
        <f t="shared" si="139"/>
        <v/>
      </c>
      <c r="C4345" s="28">
        <f t="shared" si="140"/>
        <v>434</v>
      </c>
    </row>
    <row r="4346" spans="2:3" x14ac:dyDescent="0.25">
      <c r="B4346" s="28" t="str">
        <f t="shared" si="139"/>
        <v/>
      </c>
      <c r="C4346" s="28">
        <f t="shared" si="140"/>
        <v>434</v>
      </c>
    </row>
    <row r="4347" spans="2:3" x14ac:dyDescent="0.25">
      <c r="B4347" s="28" t="str">
        <f t="shared" si="139"/>
        <v/>
      </c>
      <c r="C4347" s="28">
        <f t="shared" si="140"/>
        <v>435</v>
      </c>
    </row>
    <row r="4348" spans="2:3" x14ac:dyDescent="0.25">
      <c r="B4348" s="28" t="str">
        <f t="shared" si="139"/>
        <v/>
      </c>
      <c r="C4348" s="28">
        <f t="shared" si="140"/>
        <v>435</v>
      </c>
    </row>
    <row r="4349" spans="2:3" x14ac:dyDescent="0.25">
      <c r="B4349" s="28" t="str">
        <f t="shared" si="139"/>
        <v/>
      </c>
      <c r="C4349" s="28">
        <f t="shared" si="140"/>
        <v>435</v>
      </c>
    </row>
    <row r="4350" spans="2:3" x14ac:dyDescent="0.25">
      <c r="B4350" s="28" t="str">
        <f t="shared" si="139"/>
        <v/>
      </c>
      <c r="C4350" s="28">
        <f t="shared" si="140"/>
        <v>435</v>
      </c>
    </row>
    <row r="4351" spans="2:3" x14ac:dyDescent="0.25">
      <c r="B4351" s="28" t="str">
        <f t="shared" si="139"/>
        <v/>
      </c>
      <c r="C4351" s="28">
        <f t="shared" si="140"/>
        <v>435</v>
      </c>
    </row>
    <row r="4352" spans="2:3" x14ac:dyDescent="0.25">
      <c r="B4352" s="28" t="str">
        <f t="shared" si="139"/>
        <v/>
      </c>
      <c r="C4352" s="28">
        <f t="shared" si="140"/>
        <v>435</v>
      </c>
    </row>
    <row r="4353" spans="2:3" x14ac:dyDescent="0.25">
      <c r="B4353" s="28" t="str">
        <f t="shared" si="139"/>
        <v/>
      </c>
      <c r="C4353" s="28">
        <f t="shared" si="140"/>
        <v>435</v>
      </c>
    </row>
    <row r="4354" spans="2:3" x14ac:dyDescent="0.25">
      <c r="B4354" s="28" t="str">
        <f t="shared" si="139"/>
        <v/>
      </c>
      <c r="C4354" s="28">
        <f t="shared" si="140"/>
        <v>435</v>
      </c>
    </row>
    <row r="4355" spans="2:3" x14ac:dyDescent="0.25">
      <c r="B4355" s="28" t="str">
        <f t="shared" si="139"/>
        <v/>
      </c>
      <c r="C4355" s="28">
        <f t="shared" si="140"/>
        <v>435</v>
      </c>
    </row>
    <row r="4356" spans="2:3" x14ac:dyDescent="0.25">
      <c r="B4356" s="28" t="str">
        <f t="shared" si="139"/>
        <v/>
      </c>
      <c r="C4356" s="28">
        <f t="shared" si="140"/>
        <v>435</v>
      </c>
    </row>
    <row r="4357" spans="2:3" x14ac:dyDescent="0.25">
      <c r="B4357" s="28" t="str">
        <f t="shared" si="139"/>
        <v/>
      </c>
      <c r="C4357" s="28">
        <f t="shared" si="140"/>
        <v>436</v>
      </c>
    </row>
    <row r="4358" spans="2:3" x14ac:dyDescent="0.25">
      <c r="B4358" s="28" t="str">
        <f t="shared" si="139"/>
        <v/>
      </c>
      <c r="C4358" s="28">
        <f t="shared" si="140"/>
        <v>436</v>
      </c>
    </row>
    <row r="4359" spans="2:3" x14ac:dyDescent="0.25">
      <c r="B4359" s="28" t="str">
        <f t="shared" si="139"/>
        <v/>
      </c>
      <c r="C4359" s="28">
        <f t="shared" si="140"/>
        <v>436</v>
      </c>
    </row>
    <row r="4360" spans="2:3" x14ac:dyDescent="0.25">
      <c r="B4360" s="28" t="str">
        <f t="shared" ref="B4360:B4423" si="141">IF(C4360&lt; $D$4+1,MOD(((ROW(B4360)-ROW(B$7))),$C$5)+1,"")</f>
        <v/>
      </c>
      <c r="C4360" s="28">
        <f t="shared" si="140"/>
        <v>436</v>
      </c>
    </row>
    <row r="4361" spans="2:3" x14ac:dyDescent="0.25">
      <c r="B4361" s="28" t="str">
        <f t="shared" si="141"/>
        <v/>
      </c>
      <c r="C4361" s="28">
        <f t="shared" si="140"/>
        <v>436</v>
      </c>
    </row>
    <row r="4362" spans="2:3" x14ac:dyDescent="0.25">
      <c r="B4362" s="28" t="str">
        <f t="shared" si="141"/>
        <v/>
      </c>
      <c r="C4362" s="28">
        <f t="shared" si="140"/>
        <v>436</v>
      </c>
    </row>
    <row r="4363" spans="2:3" x14ac:dyDescent="0.25">
      <c r="B4363" s="28" t="str">
        <f t="shared" si="141"/>
        <v/>
      </c>
      <c r="C4363" s="28">
        <f t="shared" si="140"/>
        <v>436</v>
      </c>
    </row>
    <row r="4364" spans="2:3" x14ac:dyDescent="0.25">
      <c r="B4364" s="28" t="str">
        <f t="shared" si="141"/>
        <v/>
      </c>
      <c r="C4364" s="28">
        <f t="shared" si="140"/>
        <v>436</v>
      </c>
    </row>
    <row r="4365" spans="2:3" x14ac:dyDescent="0.25">
      <c r="B4365" s="28" t="str">
        <f t="shared" si="141"/>
        <v/>
      </c>
      <c r="C4365" s="28">
        <f t="shared" si="140"/>
        <v>436</v>
      </c>
    </row>
    <row r="4366" spans="2:3" x14ac:dyDescent="0.25">
      <c r="B4366" s="28" t="str">
        <f t="shared" si="141"/>
        <v/>
      </c>
      <c r="C4366" s="28">
        <f t="shared" si="140"/>
        <v>436</v>
      </c>
    </row>
    <row r="4367" spans="2:3" x14ac:dyDescent="0.25">
      <c r="B4367" s="28" t="str">
        <f t="shared" si="141"/>
        <v/>
      </c>
      <c r="C4367" s="28">
        <f t="shared" si="140"/>
        <v>437</v>
      </c>
    </row>
    <row r="4368" spans="2:3" x14ac:dyDescent="0.25">
      <c r="B4368" s="28" t="str">
        <f t="shared" si="141"/>
        <v/>
      </c>
      <c r="C4368" s="28">
        <f t="shared" si="140"/>
        <v>437</v>
      </c>
    </row>
    <row r="4369" spans="2:3" x14ac:dyDescent="0.25">
      <c r="B4369" s="28" t="str">
        <f t="shared" si="141"/>
        <v/>
      </c>
      <c r="C4369" s="28">
        <f t="shared" si="140"/>
        <v>437</v>
      </c>
    </row>
    <row r="4370" spans="2:3" x14ac:dyDescent="0.25">
      <c r="B4370" s="28" t="str">
        <f t="shared" si="141"/>
        <v/>
      </c>
      <c r="C4370" s="28">
        <f t="shared" si="140"/>
        <v>437</v>
      </c>
    </row>
    <row r="4371" spans="2:3" x14ac:dyDescent="0.25">
      <c r="B4371" s="28" t="str">
        <f t="shared" si="141"/>
        <v/>
      </c>
      <c r="C4371" s="28">
        <f t="shared" si="140"/>
        <v>437</v>
      </c>
    </row>
    <row r="4372" spans="2:3" x14ac:dyDescent="0.25">
      <c r="B4372" s="28" t="str">
        <f t="shared" si="141"/>
        <v/>
      </c>
      <c r="C4372" s="28">
        <f t="shared" si="140"/>
        <v>437</v>
      </c>
    </row>
    <row r="4373" spans="2:3" x14ac:dyDescent="0.25">
      <c r="B4373" s="28" t="str">
        <f t="shared" si="141"/>
        <v/>
      </c>
      <c r="C4373" s="28">
        <f t="shared" si="140"/>
        <v>437</v>
      </c>
    </row>
    <row r="4374" spans="2:3" x14ac:dyDescent="0.25">
      <c r="B4374" s="28" t="str">
        <f t="shared" si="141"/>
        <v/>
      </c>
      <c r="C4374" s="28">
        <f t="shared" si="140"/>
        <v>437</v>
      </c>
    </row>
    <row r="4375" spans="2:3" x14ac:dyDescent="0.25">
      <c r="B4375" s="28" t="str">
        <f t="shared" si="141"/>
        <v/>
      </c>
      <c r="C4375" s="28">
        <f t="shared" si="140"/>
        <v>437</v>
      </c>
    </row>
    <row r="4376" spans="2:3" x14ac:dyDescent="0.25">
      <c r="B4376" s="28" t="str">
        <f t="shared" si="141"/>
        <v/>
      </c>
      <c r="C4376" s="28">
        <f t="shared" si="140"/>
        <v>437</v>
      </c>
    </row>
    <row r="4377" spans="2:3" x14ac:dyDescent="0.25">
      <c r="B4377" s="28" t="str">
        <f t="shared" si="141"/>
        <v/>
      </c>
      <c r="C4377" s="28">
        <f t="shared" si="140"/>
        <v>438</v>
      </c>
    </row>
    <row r="4378" spans="2:3" x14ac:dyDescent="0.25">
      <c r="B4378" s="28" t="str">
        <f t="shared" si="141"/>
        <v/>
      </c>
      <c r="C4378" s="28">
        <f t="shared" si="140"/>
        <v>438</v>
      </c>
    </row>
    <row r="4379" spans="2:3" x14ac:dyDescent="0.25">
      <c r="B4379" s="28" t="str">
        <f t="shared" si="141"/>
        <v/>
      </c>
      <c r="C4379" s="28">
        <f t="shared" si="140"/>
        <v>438</v>
      </c>
    </row>
    <row r="4380" spans="2:3" x14ac:dyDescent="0.25">
      <c r="B4380" s="28" t="str">
        <f t="shared" si="141"/>
        <v/>
      </c>
      <c r="C4380" s="28">
        <f t="shared" si="140"/>
        <v>438</v>
      </c>
    </row>
    <row r="4381" spans="2:3" x14ac:dyDescent="0.25">
      <c r="B4381" s="28" t="str">
        <f t="shared" si="141"/>
        <v/>
      </c>
      <c r="C4381" s="28">
        <f t="shared" si="140"/>
        <v>438</v>
      </c>
    </row>
    <row r="4382" spans="2:3" x14ac:dyDescent="0.25">
      <c r="B4382" s="28" t="str">
        <f t="shared" si="141"/>
        <v/>
      </c>
      <c r="C4382" s="28">
        <f t="shared" si="140"/>
        <v>438</v>
      </c>
    </row>
    <row r="4383" spans="2:3" x14ac:dyDescent="0.25">
      <c r="B4383" s="28" t="str">
        <f t="shared" si="141"/>
        <v/>
      </c>
      <c r="C4383" s="28">
        <f t="shared" si="140"/>
        <v>438</v>
      </c>
    </row>
    <row r="4384" spans="2:3" x14ac:dyDescent="0.25">
      <c r="B4384" s="28" t="str">
        <f t="shared" si="141"/>
        <v/>
      </c>
      <c r="C4384" s="28">
        <f t="shared" si="140"/>
        <v>438</v>
      </c>
    </row>
    <row r="4385" spans="2:3" x14ac:dyDescent="0.25">
      <c r="B4385" s="28" t="str">
        <f t="shared" si="141"/>
        <v/>
      </c>
      <c r="C4385" s="28">
        <f t="shared" ref="C4385:C4448" si="142">ROUNDDOWN(((ROW(C4385)-ROW(C$7))/C$5)+1,0)</f>
        <v>438</v>
      </c>
    </row>
    <row r="4386" spans="2:3" x14ac:dyDescent="0.25">
      <c r="B4386" s="28" t="str">
        <f t="shared" si="141"/>
        <v/>
      </c>
      <c r="C4386" s="28">
        <f t="shared" si="142"/>
        <v>438</v>
      </c>
    </row>
    <row r="4387" spans="2:3" x14ac:dyDescent="0.25">
      <c r="B4387" s="28" t="str">
        <f t="shared" si="141"/>
        <v/>
      </c>
      <c r="C4387" s="28">
        <f t="shared" si="142"/>
        <v>439</v>
      </c>
    </row>
    <row r="4388" spans="2:3" x14ac:dyDescent="0.25">
      <c r="B4388" s="28" t="str">
        <f t="shared" si="141"/>
        <v/>
      </c>
      <c r="C4388" s="28">
        <f t="shared" si="142"/>
        <v>439</v>
      </c>
    </row>
    <row r="4389" spans="2:3" x14ac:dyDescent="0.25">
      <c r="B4389" s="28" t="str">
        <f t="shared" si="141"/>
        <v/>
      </c>
      <c r="C4389" s="28">
        <f t="shared" si="142"/>
        <v>439</v>
      </c>
    </row>
    <row r="4390" spans="2:3" x14ac:dyDescent="0.25">
      <c r="B4390" s="28" t="str">
        <f t="shared" si="141"/>
        <v/>
      </c>
      <c r="C4390" s="28">
        <f t="shared" si="142"/>
        <v>439</v>
      </c>
    </row>
    <row r="4391" spans="2:3" x14ac:dyDescent="0.25">
      <c r="B4391" s="28" t="str">
        <f t="shared" si="141"/>
        <v/>
      </c>
      <c r="C4391" s="28">
        <f t="shared" si="142"/>
        <v>439</v>
      </c>
    </row>
    <row r="4392" spans="2:3" x14ac:dyDescent="0.25">
      <c r="B4392" s="28" t="str">
        <f t="shared" si="141"/>
        <v/>
      </c>
      <c r="C4392" s="28">
        <f t="shared" si="142"/>
        <v>439</v>
      </c>
    </row>
    <row r="4393" spans="2:3" x14ac:dyDescent="0.25">
      <c r="B4393" s="28" t="str">
        <f t="shared" si="141"/>
        <v/>
      </c>
      <c r="C4393" s="28">
        <f t="shared" si="142"/>
        <v>439</v>
      </c>
    </row>
    <row r="4394" spans="2:3" x14ac:dyDescent="0.25">
      <c r="B4394" s="28" t="str">
        <f t="shared" si="141"/>
        <v/>
      </c>
      <c r="C4394" s="28">
        <f t="shared" si="142"/>
        <v>439</v>
      </c>
    </row>
    <row r="4395" spans="2:3" x14ac:dyDescent="0.25">
      <c r="B4395" s="28" t="str">
        <f t="shared" si="141"/>
        <v/>
      </c>
      <c r="C4395" s="28">
        <f t="shared" si="142"/>
        <v>439</v>
      </c>
    </row>
    <row r="4396" spans="2:3" x14ac:dyDescent="0.25">
      <c r="B4396" s="28" t="str">
        <f t="shared" si="141"/>
        <v/>
      </c>
      <c r="C4396" s="28">
        <f t="shared" si="142"/>
        <v>439</v>
      </c>
    </row>
    <row r="4397" spans="2:3" x14ac:dyDescent="0.25">
      <c r="B4397" s="28" t="str">
        <f t="shared" si="141"/>
        <v/>
      </c>
      <c r="C4397" s="28">
        <f t="shared" si="142"/>
        <v>440</v>
      </c>
    </row>
    <row r="4398" spans="2:3" x14ac:dyDescent="0.25">
      <c r="B4398" s="28" t="str">
        <f t="shared" si="141"/>
        <v/>
      </c>
      <c r="C4398" s="28">
        <f t="shared" si="142"/>
        <v>440</v>
      </c>
    </row>
    <row r="4399" spans="2:3" x14ac:dyDescent="0.25">
      <c r="B4399" s="28" t="str">
        <f t="shared" si="141"/>
        <v/>
      </c>
      <c r="C4399" s="28">
        <f t="shared" si="142"/>
        <v>440</v>
      </c>
    </row>
    <row r="4400" spans="2:3" x14ac:dyDescent="0.25">
      <c r="B4400" s="28" t="str">
        <f t="shared" si="141"/>
        <v/>
      </c>
      <c r="C4400" s="28">
        <f t="shared" si="142"/>
        <v>440</v>
      </c>
    </row>
    <row r="4401" spans="2:3" x14ac:dyDescent="0.25">
      <c r="B4401" s="28" t="str">
        <f t="shared" si="141"/>
        <v/>
      </c>
      <c r="C4401" s="28">
        <f t="shared" si="142"/>
        <v>440</v>
      </c>
    </row>
    <row r="4402" spans="2:3" x14ac:dyDescent="0.25">
      <c r="B4402" s="28" t="str">
        <f t="shared" si="141"/>
        <v/>
      </c>
      <c r="C4402" s="28">
        <f t="shared" si="142"/>
        <v>440</v>
      </c>
    </row>
    <row r="4403" spans="2:3" x14ac:dyDescent="0.25">
      <c r="B4403" s="28" t="str">
        <f t="shared" si="141"/>
        <v/>
      </c>
      <c r="C4403" s="28">
        <f t="shared" si="142"/>
        <v>440</v>
      </c>
    </row>
    <row r="4404" spans="2:3" x14ac:dyDescent="0.25">
      <c r="B4404" s="28" t="str">
        <f t="shared" si="141"/>
        <v/>
      </c>
      <c r="C4404" s="28">
        <f t="shared" si="142"/>
        <v>440</v>
      </c>
    </row>
    <row r="4405" spans="2:3" x14ac:dyDescent="0.25">
      <c r="B4405" s="28" t="str">
        <f t="shared" si="141"/>
        <v/>
      </c>
      <c r="C4405" s="28">
        <f t="shared" si="142"/>
        <v>440</v>
      </c>
    </row>
    <row r="4406" spans="2:3" x14ac:dyDescent="0.25">
      <c r="B4406" s="28" t="str">
        <f t="shared" si="141"/>
        <v/>
      </c>
      <c r="C4406" s="28">
        <f t="shared" si="142"/>
        <v>440</v>
      </c>
    </row>
    <row r="4407" spans="2:3" x14ac:dyDescent="0.25">
      <c r="B4407" s="28" t="str">
        <f t="shared" si="141"/>
        <v/>
      </c>
      <c r="C4407" s="28">
        <f t="shared" si="142"/>
        <v>441</v>
      </c>
    </row>
    <row r="4408" spans="2:3" x14ac:dyDescent="0.25">
      <c r="B4408" s="28" t="str">
        <f t="shared" si="141"/>
        <v/>
      </c>
      <c r="C4408" s="28">
        <f t="shared" si="142"/>
        <v>441</v>
      </c>
    </row>
    <row r="4409" spans="2:3" x14ac:dyDescent="0.25">
      <c r="B4409" s="28" t="str">
        <f t="shared" si="141"/>
        <v/>
      </c>
      <c r="C4409" s="28">
        <f t="shared" si="142"/>
        <v>441</v>
      </c>
    </row>
    <row r="4410" spans="2:3" x14ac:dyDescent="0.25">
      <c r="B4410" s="28" t="str">
        <f t="shared" si="141"/>
        <v/>
      </c>
      <c r="C4410" s="28">
        <f t="shared" si="142"/>
        <v>441</v>
      </c>
    </row>
    <row r="4411" spans="2:3" x14ac:dyDescent="0.25">
      <c r="B4411" s="28" t="str">
        <f t="shared" si="141"/>
        <v/>
      </c>
      <c r="C4411" s="28">
        <f t="shared" si="142"/>
        <v>441</v>
      </c>
    </row>
    <row r="4412" spans="2:3" x14ac:dyDescent="0.25">
      <c r="B4412" s="28" t="str">
        <f t="shared" si="141"/>
        <v/>
      </c>
      <c r="C4412" s="28">
        <f t="shared" si="142"/>
        <v>441</v>
      </c>
    </row>
    <row r="4413" spans="2:3" x14ac:dyDescent="0.25">
      <c r="B4413" s="28" t="str">
        <f t="shared" si="141"/>
        <v/>
      </c>
      <c r="C4413" s="28">
        <f t="shared" si="142"/>
        <v>441</v>
      </c>
    </row>
    <row r="4414" spans="2:3" x14ac:dyDescent="0.25">
      <c r="B4414" s="28" t="str">
        <f t="shared" si="141"/>
        <v/>
      </c>
      <c r="C4414" s="28">
        <f t="shared" si="142"/>
        <v>441</v>
      </c>
    </row>
    <row r="4415" spans="2:3" x14ac:dyDescent="0.25">
      <c r="B4415" s="28" t="str">
        <f t="shared" si="141"/>
        <v/>
      </c>
      <c r="C4415" s="28">
        <f t="shared" si="142"/>
        <v>441</v>
      </c>
    </row>
    <row r="4416" spans="2:3" x14ac:dyDescent="0.25">
      <c r="B4416" s="28" t="str">
        <f t="shared" si="141"/>
        <v/>
      </c>
      <c r="C4416" s="28">
        <f t="shared" si="142"/>
        <v>441</v>
      </c>
    </row>
    <row r="4417" spans="2:3" x14ac:dyDescent="0.25">
      <c r="B4417" s="28" t="str">
        <f t="shared" si="141"/>
        <v/>
      </c>
      <c r="C4417" s="28">
        <f t="shared" si="142"/>
        <v>442</v>
      </c>
    </row>
    <row r="4418" spans="2:3" x14ac:dyDescent="0.25">
      <c r="B4418" s="28" t="str">
        <f t="shared" si="141"/>
        <v/>
      </c>
      <c r="C4418" s="28">
        <f t="shared" si="142"/>
        <v>442</v>
      </c>
    </row>
    <row r="4419" spans="2:3" x14ac:dyDescent="0.25">
      <c r="B4419" s="28" t="str">
        <f t="shared" si="141"/>
        <v/>
      </c>
      <c r="C4419" s="28">
        <f t="shared" si="142"/>
        <v>442</v>
      </c>
    </row>
    <row r="4420" spans="2:3" x14ac:dyDescent="0.25">
      <c r="B4420" s="28" t="str">
        <f t="shared" si="141"/>
        <v/>
      </c>
      <c r="C4420" s="28">
        <f t="shared" si="142"/>
        <v>442</v>
      </c>
    </row>
    <row r="4421" spans="2:3" x14ac:dyDescent="0.25">
      <c r="B4421" s="28" t="str">
        <f t="shared" si="141"/>
        <v/>
      </c>
      <c r="C4421" s="28">
        <f t="shared" si="142"/>
        <v>442</v>
      </c>
    </row>
    <row r="4422" spans="2:3" x14ac:dyDescent="0.25">
      <c r="B4422" s="28" t="str">
        <f t="shared" si="141"/>
        <v/>
      </c>
      <c r="C4422" s="28">
        <f t="shared" si="142"/>
        <v>442</v>
      </c>
    </row>
    <row r="4423" spans="2:3" x14ac:dyDescent="0.25">
      <c r="B4423" s="28" t="str">
        <f t="shared" si="141"/>
        <v/>
      </c>
      <c r="C4423" s="28">
        <f t="shared" si="142"/>
        <v>442</v>
      </c>
    </row>
    <row r="4424" spans="2:3" x14ac:dyDescent="0.25">
      <c r="B4424" s="28" t="str">
        <f t="shared" ref="B4424:B4487" si="143">IF(C4424&lt; $D$4+1,MOD(((ROW(B4424)-ROW(B$7))),$C$5)+1,"")</f>
        <v/>
      </c>
      <c r="C4424" s="28">
        <f t="shared" si="142"/>
        <v>442</v>
      </c>
    </row>
    <row r="4425" spans="2:3" x14ac:dyDescent="0.25">
      <c r="B4425" s="28" t="str">
        <f t="shared" si="143"/>
        <v/>
      </c>
      <c r="C4425" s="28">
        <f t="shared" si="142"/>
        <v>442</v>
      </c>
    </row>
    <row r="4426" spans="2:3" x14ac:dyDescent="0.25">
      <c r="B4426" s="28" t="str">
        <f t="shared" si="143"/>
        <v/>
      </c>
      <c r="C4426" s="28">
        <f t="shared" si="142"/>
        <v>442</v>
      </c>
    </row>
    <row r="4427" spans="2:3" x14ac:dyDescent="0.25">
      <c r="B4427" s="28" t="str">
        <f t="shared" si="143"/>
        <v/>
      </c>
      <c r="C4427" s="28">
        <f t="shared" si="142"/>
        <v>443</v>
      </c>
    </row>
    <row r="4428" spans="2:3" x14ac:dyDescent="0.25">
      <c r="B4428" s="28" t="str">
        <f t="shared" si="143"/>
        <v/>
      </c>
      <c r="C4428" s="28">
        <f t="shared" si="142"/>
        <v>443</v>
      </c>
    </row>
    <row r="4429" spans="2:3" x14ac:dyDescent="0.25">
      <c r="B4429" s="28" t="str">
        <f t="shared" si="143"/>
        <v/>
      </c>
      <c r="C4429" s="28">
        <f t="shared" si="142"/>
        <v>443</v>
      </c>
    </row>
    <row r="4430" spans="2:3" x14ac:dyDescent="0.25">
      <c r="B4430" s="28" t="str">
        <f t="shared" si="143"/>
        <v/>
      </c>
      <c r="C4430" s="28">
        <f t="shared" si="142"/>
        <v>443</v>
      </c>
    </row>
    <row r="4431" spans="2:3" x14ac:dyDescent="0.25">
      <c r="B4431" s="28" t="str">
        <f t="shared" si="143"/>
        <v/>
      </c>
      <c r="C4431" s="28">
        <f t="shared" si="142"/>
        <v>443</v>
      </c>
    </row>
    <row r="4432" spans="2:3" x14ac:dyDescent="0.25">
      <c r="B4432" s="28" t="str">
        <f t="shared" si="143"/>
        <v/>
      </c>
      <c r="C4432" s="28">
        <f t="shared" si="142"/>
        <v>443</v>
      </c>
    </row>
    <row r="4433" spans="2:3" x14ac:dyDescent="0.25">
      <c r="B4433" s="28" t="str">
        <f t="shared" si="143"/>
        <v/>
      </c>
      <c r="C4433" s="28">
        <f t="shared" si="142"/>
        <v>443</v>
      </c>
    </row>
    <row r="4434" spans="2:3" x14ac:dyDescent="0.25">
      <c r="B4434" s="28" t="str">
        <f t="shared" si="143"/>
        <v/>
      </c>
      <c r="C4434" s="28">
        <f t="shared" si="142"/>
        <v>443</v>
      </c>
    </row>
    <row r="4435" spans="2:3" x14ac:dyDescent="0.25">
      <c r="B4435" s="28" t="str">
        <f t="shared" si="143"/>
        <v/>
      </c>
      <c r="C4435" s="28">
        <f t="shared" si="142"/>
        <v>443</v>
      </c>
    </row>
    <row r="4436" spans="2:3" x14ac:dyDescent="0.25">
      <c r="B4436" s="28" t="str">
        <f t="shared" si="143"/>
        <v/>
      </c>
      <c r="C4436" s="28">
        <f t="shared" si="142"/>
        <v>443</v>
      </c>
    </row>
    <row r="4437" spans="2:3" x14ac:dyDescent="0.25">
      <c r="B4437" s="28" t="str">
        <f t="shared" si="143"/>
        <v/>
      </c>
      <c r="C4437" s="28">
        <f t="shared" si="142"/>
        <v>444</v>
      </c>
    </row>
    <row r="4438" spans="2:3" x14ac:dyDescent="0.25">
      <c r="B4438" s="28" t="str">
        <f t="shared" si="143"/>
        <v/>
      </c>
      <c r="C4438" s="28">
        <f t="shared" si="142"/>
        <v>444</v>
      </c>
    </row>
    <row r="4439" spans="2:3" x14ac:dyDescent="0.25">
      <c r="B4439" s="28" t="str">
        <f t="shared" si="143"/>
        <v/>
      </c>
      <c r="C4439" s="28">
        <f t="shared" si="142"/>
        <v>444</v>
      </c>
    </row>
    <row r="4440" spans="2:3" x14ac:dyDescent="0.25">
      <c r="B4440" s="28" t="str">
        <f t="shared" si="143"/>
        <v/>
      </c>
      <c r="C4440" s="28">
        <f t="shared" si="142"/>
        <v>444</v>
      </c>
    </row>
    <row r="4441" spans="2:3" x14ac:dyDescent="0.25">
      <c r="B4441" s="28" t="str">
        <f t="shared" si="143"/>
        <v/>
      </c>
      <c r="C4441" s="28">
        <f t="shared" si="142"/>
        <v>444</v>
      </c>
    </row>
    <row r="4442" spans="2:3" x14ac:dyDescent="0.25">
      <c r="B4442" s="28" t="str">
        <f t="shared" si="143"/>
        <v/>
      </c>
      <c r="C4442" s="28">
        <f t="shared" si="142"/>
        <v>444</v>
      </c>
    </row>
    <row r="4443" spans="2:3" x14ac:dyDescent="0.25">
      <c r="B4443" s="28" t="str">
        <f t="shared" si="143"/>
        <v/>
      </c>
      <c r="C4443" s="28">
        <f t="shared" si="142"/>
        <v>444</v>
      </c>
    </row>
    <row r="4444" spans="2:3" x14ac:dyDescent="0.25">
      <c r="B4444" s="28" t="str">
        <f t="shared" si="143"/>
        <v/>
      </c>
      <c r="C4444" s="28">
        <f t="shared" si="142"/>
        <v>444</v>
      </c>
    </row>
    <row r="4445" spans="2:3" x14ac:dyDescent="0.25">
      <c r="B4445" s="28" t="str">
        <f t="shared" si="143"/>
        <v/>
      </c>
      <c r="C4445" s="28">
        <f t="shared" si="142"/>
        <v>444</v>
      </c>
    </row>
    <row r="4446" spans="2:3" x14ac:dyDescent="0.25">
      <c r="B4446" s="28" t="str">
        <f t="shared" si="143"/>
        <v/>
      </c>
      <c r="C4446" s="28">
        <f t="shared" si="142"/>
        <v>444</v>
      </c>
    </row>
    <row r="4447" spans="2:3" x14ac:dyDescent="0.25">
      <c r="B4447" s="28" t="str">
        <f t="shared" si="143"/>
        <v/>
      </c>
      <c r="C4447" s="28">
        <f t="shared" si="142"/>
        <v>445</v>
      </c>
    </row>
    <row r="4448" spans="2:3" x14ac:dyDescent="0.25">
      <c r="B4448" s="28" t="str">
        <f t="shared" si="143"/>
        <v/>
      </c>
      <c r="C4448" s="28">
        <f t="shared" si="142"/>
        <v>445</v>
      </c>
    </row>
    <row r="4449" spans="2:3" x14ac:dyDescent="0.25">
      <c r="B4449" s="28" t="str">
        <f t="shared" si="143"/>
        <v/>
      </c>
      <c r="C4449" s="28">
        <f t="shared" ref="C4449:C4512" si="144">ROUNDDOWN(((ROW(C4449)-ROW(C$7))/C$5)+1,0)</f>
        <v>445</v>
      </c>
    </row>
    <row r="4450" spans="2:3" x14ac:dyDescent="0.25">
      <c r="B4450" s="28" t="str">
        <f t="shared" si="143"/>
        <v/>
      </c>
      <c r="C4450" s="28">
        <f t="shared" si="144"/>
        <v>445</v>
      </c>
    </row>
    <row r="4451" spans="2:3" x14ac:dyDescent="0.25">
      <c r="B4451" s="28" t="str">
        <f t="shared" si="143"/>
        <v/>
      </c>
      <c r="C4451" s="28">
        <f t="shared" si="144"/>
        <v>445</v>
      </c>
    </row>
    <row r="4452" spans="2:3" x14ac:dyDescent="0.25">
      <c r="B4452" s="28" t="str">
        <f t="shared" si="143"/>
        <v/>
      </c>
      <c r="C4452" s="28">
        <f t="shared" si="144"/>
        <v>445</v>
      </c>
    </row>
    <row r="4453" spans="2:3" x14ac:dyDescent="0.25">
      <c r="B4453" s="28" t="str">
        <f t="shared" si="143"/>
        <v/>
      </c>
      <c r="C4453" s="28">
        <f t="shared" si="144"/>
        <v>445</v>
      </c>
    </row>
    <row r="4454" spans="2:3" x14ac:dyDescent="0.25">
      <c r="B4454" s="28" t="str">
        <f t="shared" si="143"/>
        <v/>
      </c>
      <c r="C4454" s="28">
        <f t="shared" si="144"/>
        <v>445</v>
      </c>
    </row>
    <row r="4455" spans="2:3" x14ac:dyDescent="0.25">
      <c r="B4455" s="28" t="str">
        <f t="shared" si="143"/>
        <v/>
      </c>
      <c r="C4455" s="28">
        <f t="shared" si="144"/>
        <v>445</v>
      </c>
    </row>
    <row r="4456" spans="2:3" x14ac:dyDescent="0.25">
      <c r="B4456" s="28" t="str">
        <f t="shared" si="143"/>
        <v/>
      </c>
      <c r="C4456" s="28">
        <f t="shared" si="144"/>
        <v>445</v>
      </c>
    </row>
    <row r="4457" spans="2:3" x14ac:dyDescent="0.25">
      <c r="B4457" s="28" t="str">
        <f t="shared" si="143"/>
        <v/>
      </c>
      <c r="C4457" s="28">
        <f t="shared" si="144"/>
        <v>446</v>
      </c>
    </row>
    <row r="4458" spans="2:3" x14ac:dyDescent="0.25">
      <c r="B4458" s="28" t="str">
        <f t="shared" si="143"/>
        <v/>
      </c>
      <c r="C4458" s="28">
        <f t="shared" si="144"/>
        <v>446</v>
      </c>
    </row>
    <row r="4459" spans="2:3" x14ac:dyDescent="0.25">
      <c r="B4459" s="28" t="str">
        <f t="shared" si="143"/>
        <v/>
      </c>
      <c r="C4459" s="28">
        <f t="shared" si="144"/>
        <v>446</v>
      </c>
    </row>
    <row r="4460" spans="2:3" x14ac:dyDescent="0.25">
      <c r="B4460" s="28" t="str">
        <f t="shared" si="143"/>
        <v/>
      </c>
      <c r="C4460" s="28">
        <f t="shared" si="144"/>
        <v>446</v>
      </c>
    </row>
    <row r="4461" spans="2:3" x14ac:dyDescent="0.25">
      <c r="B4461" s="28" t="str">
        <f t="shared" si="143"/>
        <v/>
      </c>
      <c r="C4461" s="28">
        <f t="shared" si="144"/>
        <v>446</v>
      </c>
    </row>
    <row r="4462" spans="2:3" x14ac:dyDescent="0.25">
      <c r="B4462" s="28" t="str">
        <f t="shared" si="143"/>
        <v/>
      </c>
      <c r="C4462" s="28">
        <f t="shared" si="144"/>
        <v>446</v>
      </c>
    </row>
    <row r="4463" spans="2:3" x14ac:dyDescent="0.25">
      <c r="B4463" s="28" t="str">
        <f t="shared" si="143"/>
        <v/>
      </c>
      <c r="C4463" s="28">
        <f t="shared" si="144"/>
        <v>446</v>
      </c>
    </row>
    <row r="4464" spans="2:3" x14ac:dyDescent="0.25">
      <c r="B4464" s="28" t="str">
        <f t="shared" si="143"/>
        <v/>
      </c>
      <c r="C4464" s="28">
        <f t="shared" si="144"/>
        <v>446</v>
      </c>
    </row>
    <row r="4465" spans="2:3" x14ac:dyDescent="0.25">
      <c r="B4465" s="28" t="str">
        <f t="shared" si="143"/>
        <v/>
      </c>
      <c r="C4465" s="28">
        <f t="shared" si="144"/>
        <v>446</v>
      </c>
    </row>
    <row r="4466" spans="2:3" x14ac:dyDescent="0.25">
      <c r="B4466" s="28" t="str">
        <f t="shared" si="143"/>
        <v/>
      </c>
      <c r="C4466" s="28">
        <f t="shared" si="144"/>
        <v>446</v>
      </c>
    </row>
    <row r="4467" spans="2:3" x14ac:dyDescent="0.25">
      <c r="B4467" s="28" t="str">
        <f t="shared" si="143"/>
        <v/>
      </c>
      <c r="C4467" s="28">
        <f t="shared" si="144"/>
        <v>447</v>
      </c>
    </row>
    <row r="4468" spans="2:3" x14ac:dyDescent="0.25">
      <c r="B4468" s="28" t="str">
        <f t="shared" si="143"/>
        <v/>
      </c>
      <c r="C4468" s="28">
        <f t="shared" si="144"/>
        <v>447</v>
      </c>
    </row>
    <row r="4469" spans="2:3" x14ac:dyDescent="0.25">
      <c r="B4469" s="28" t="str">
        <f t="shared" si="143"/>
        <v/>
      </c>
      <c r="C4469" s="28">
        <f t="shared" si="144"/>
        <v>447</v>
      </c>
    </row>
    <row r="4470" spans="2:3" x14ac:dyDescent="0.25">
      <c r="B4470" s="28" t="str">
        <f t="shared" si="143"/>
        <v/>
      </c>
      <c r="C4470" s="28">
        <f t="shared" si="144"/>
        <v>447</v>
      </c>
    </row>
    <row r="4471" spans="2:3" x14ac:dyDescent="0.25">
      <c r="B4471" s="28" t="str">
        <f t="shared" si="143"/>
        <v/>
      </c>
      <c r="C4471" s="28">
        <f t="shared" si="144"/>
        <v>447</v>
      </c>
    </row>
    <row r="4472" spans="2:3" x14ac:dyDescent="0.25">
      <c r="B4472" s="28" t="str">
        <f t="shared" si="143"/>
        <v/>
      </c>
      <c r="C4472" s="28">
        <f t="shared" si="144"/>
        <v>447</v>
      </c>
    </row>
    <row r="4473" spans="2:3" x14ac:dyDescent="0.25">
      <c r="B4473" s="28" t="str">
        <f t="shared" si="143"/>
        <v/>
      </c>
      <c r="C4473" s="28">
        <f t="shared" si="144"/>
        <v>447</v>
      </c>
    </row>
    <row r="4474" spans="2:3" x14ac:dyDescent="0.25">
      <c r="B4474" s="28" t="str">
        <f t="shared" si="143"/>
        <v/>
      </c>
      <c r="C4474" s="28">
        <f t="shared" si="144"/>
        <v>447</v>
      </c>
    </row>
    <row r="4475" spans="2:3" x14ac:dyDescent="0.25">
      <c r="B4475" s="28" t="str">
        <f t="shared" si="143"/>
        <v/>
      </c>
      <c r="C4475" s="28">
        <f t="shared" si="144"/>
        <v>447</v>
      </c>
    </row>
    <row r="4476" spans="2:3" x14ac:dyDescent="0.25">
      <c r="B4476" s="28" t="str">
        <f t="shared" si="143"/>
        <v/>
      </c>
      <c r="C4476" s="28">
        <f t="shared" si="144"/>
        <v>447</v>
      </c>
    </row>
    <row r="4477" spans="2:3" x14ac:dyDescent="0.25">
      <c r="B4477" s="28" t="str">
        <f t="shared" si="143"/>
        <v/>
      </c>
      <c r="C4477" s="28">
        <f t="shared" si="144"/>
        <v>448</v>
      </c>
    </row>
    <row r="4478" spans="2:3" x14ac:dyDescent="0.25">
      <c r="B4478" s="28" t="str">
        <f t="shared" si="143"/>
        <v/>
      </c>
      <c r="C4478" s="28">
        <f t="shared" si="144"/>
        <v>448</v>
      </c>
    </row>
    <row r="4479" spans="2:3" x14ac:dyDescent="0.25">
      <c r="B4479" s="28" t="str">
        <f t="shared" si="143"/>
        <v/>
      </c>
      <c r="C4479" s="28">
        <f t="shared" si="144"/>
        <v>448</v>
      </c>
    </row>
    <row r="4480" spans="2:3" x14ac:dyDescent="0.25">
      <c r="B4480" s="28" t="str">
        <f t="shared" si="143"/>
        <v/>
      </c>
      <c r="C4480" s="28">
        <f t="shared" si="144"/>
        <v>448</v>
      </c>
    </row>
    <row r="4481" spans="2:3" x14ac:dyDescent="0.25">
      <c r="B4481" s="28" t="str">
        <f t="shared" si="143"/>
        <v/>
      </c>
      <c r="C4481" s="28">
        <f t="shared" si="144"/>
        <v>448</v>
      </c>
    </row>
    <row r="4482" spans="2:3" x14ac:dyDescent="0.25">
      <c r="B4482" s="28" t="str">
        <f t="shared" si="143"/>
        <v/>
      </c>
      <c r="C4482" s="28">
        <f t="shared" si="144"/>
        <v>448</v>
      </c>
    </row>
    <row r="4483" spans="2:3" x14ac:dyDescent="0.25">
      <c r="B4483" s="28" t="str">
        <f t="shared" si="143"/>
        <v/>
      </c>
      <c r="C4483" s="28">
        <f t="shared" si="144"/>
        <v>448</v>
      </c>
    </row>
    <row r="4484" spans="2:3" x14ac:dyDescent="0.25">
      <c r="B4484" s="28" t="str">
        <f t="shared" si="143"/>
        <v/>
      </c>
      <c r="C4484" s="28">
        <f t="shared" si="144"/>
        <v>448</v>
      </c>
    </row>
    <row r="4485" spans="2:3" x14ac:dyDescent="0.25">
      <c r="B4485" s="28" t="str">
        <f t="shared" si="143"/>
        <v/>
      </c>
      <c r="C4485" s="28">
        <f t="shared" si="144"/>
        <v>448</v>
      </c>
    </row>
    <row r="4486" spans="2:3" x14ac:dyDescent="0.25">
      <c r="B4486" s="28" t="str">
        <f t="shared" si="143"/>
        <v/>
      </c>
      <c r="C4486" s="28">
        <f t="shared" si="144"/>
        <v>448</v>
      </c>
    </row>
    <row r="4487" spans="2:3" x14ac:dyDescent="0.25">
      <c r="B4487" s="28" t="str">
        <f t="shared" si="143"/>
        <v/>
      </c>
      <c r="C4487" s="28">
        <f t="shared" si="144"/>
        <v>449</v>
      </c>
    </row>
    <row r="4488" spans="2:3" x14ac:dyDescent="0.25">
      <c r="B4488" s="28" t="str">
        <f t="shared" ref="B4488:B4551" si="145">IF(C4488&lt; $D$4+1,MOD(((ROW(B4488)-ROW(B$7))),$C$5)+1,"")</f>
        <v/>
      </c>
      <c r="C4488" s="28">
        <f t="shared" si="144"/>
        <v>449</v>
      </c>
    </row>
    <row r="4489" spans="2:3" x14ac:dyDescent="0.25">
      <c r="B4489" s="28" t="str">
        <f t="shared" si="145"/>
        <v/>
      </c>
      <c r="C4489" s="28">
        <f t="shared" si="144"/>
        <v>449</v>
      </c>
    </row>
    <row r="4490" spans="2:3" x14ac:dyDescent="0.25">
      <c r="B4490" s="28" t="str">
        <f t="shared" si="145"/>
        <v/>
      </c>
      <c r="C4490" s="28">
        <f t="shared" si="144"/>
        <v>449</v>
      </c>
    </row>
    <row r="4491" spans="2:3" x14ac:dyDescent="0.25">
      <c r="B4491" s="28" t="str">
        <f t="shared" si="145"/>
        <v/>
      </c>
      <c r="C4491" s="28">
        <f t="shared" si="144"/>
        <v>449</v>
      </c>
    </row>
    <row r="4492" spans="2:3" x14ac:dyDescent="0.25">
      <c r="B4492" s="28" t="str">
        <f t="shared" si="145"/>
        <v/>
      </c>
      <c r="C4492" s="28">
        <f t="shared" si="144"/>
        <v>449</v>
      </c>
    </row>
    <row r="4493" spans="2:3" x14ac:dyDescent="0.25">
      <c r="B4493" s="28" t="str">
        <f t="shared" si="145"/>
        <v/>
      </c>
      <c r="C4493" s="28">
        <f t="shared" si="144"/>
        <v>449</v>
      </c>
    </row>
    <row r="4494" spans="2:3" x14ac:dyDescent="0.25">
      <c r="B4494" s="28" t="str">
        <f t="shared" si="145"/>
        <v/>
      </c>
      <c r="C4494" s="28">
        <f t="shared" si="144"/>
        <v>449</v>
      </c>
    </row>
    <row r="4495" spans="2:3" x14ac:dyDescent="0.25">
      <c r="B4495" s="28" t="str">
        <f t="shared" si="145"/>
        <v/>
      </c>
      <c r="C4495" s="28">
        <f t="shared" si="144"/>
        <v>449</v>
      </c>
    </row>
    <row r="4496" spans="2:3" x14ac:dyDescent="0.25">
      <c r="B4496" s="28" t="str">
        <f t="shared" si="145"/>
        <v/>
      </c>
      <c r="C4496" s="28">
        <f t="shared" si="144"/>
        <v>449</v>
      </c>
    </row>
    <row r="4497" spans="2:3" x14ac:dyDescent="0.25">
      <c r="B4497" s="28" t="str">
        <f t="shared" si="145"/>
        <v/>
      </c>
      <c r="C4497" s="28">
        <f t="shared" si="144"/>
        <v>450</v>
      </c>
    </row>
    <row r="4498" spans="2:3" x14ac:dyDescent="0.25">
      <c r="B4498" s="28" t="str">
        <f t="shared" si="145"/>
        <v/>
      </c>
      <c r="C4498" s="28">
        <f t="shared" si="144"/>
        <v>450</v>
      </c>
    </row>
    <row r="4499" spans="2:3" x14ac:dyDescent="0.25">
      <c r="B4499" s="28" t="str">
        <f t="shared" si="145"/>
        <v/>
      </c>
      <c r="C4499" s="28">
        <f t="shared" si="144"/>
        <v>450</v>
      </c>
    </row>
    <row r="4500" spans="2:3" x14ac:dyDescent="0.25">
      <c r="B4500" s="28" t="str">
        <f t="shared" si="145"/>
        <v/>
      </c>
      <c r="C4500" s="28">
        <f t="shared" si="144"/>
        <v>450</v>
      </c>
    </row>
    <row r="4501" spans="2:3" x14ac:dyDescent="0.25">
      <c r="B4501" s="28" t="str">
        <f t="shared" si="145"/>
        <v/>
      </c>
      <c r="C4501" s="28">
        <f t="shared" si="144"/>
        <v>450</v>
      </c>
    </row>
    <row r="4502" spans="2:3" x14ac:dyDescent="0.25">
      <c r="B4502" s="28" t="str">
        <f t="shared" si="145"/>
        <v/>
      </c>
      <c r="C4502" s="28">
        <f t="shared" si="144"/>
        <v>450</v>
      </c>
    </row>
    <row r="4503" spans="2:3" x14ac:dyDescent="0.25">
      <c r="B4503" s="28" t="str">
        <f t="shared" si="145"/>
        <v/>
      </c>
      <c r="C4503" s="28">
        <f t="shared" si="144"/>
        <v>450</v>
      </c>
    </row>
    <row r="4504" spans="2:3" x14ac:dyDescent="0.25">
      <c r="B4504" s="28" t="str">
        <f t="shared" si="145"/>
        <v/>
      </c>
      <c r="C4504" s="28">
        <f t="shared" si="144"/>
        <v>450</v>
      </c>
    </row>
    <row r="4505" spans="2:3" x14ac:dyDescent="0.25">
      <c r="B4505" s="28" t="str">
        <f t="shared" si="145"/>
        <v/>
      </c>
      <c r="C4505" s="28">
        <f t="shared" si="144"/>
        <v>450</v>
      </c>
    </row>
    <row r="4506" spans="2:3" x14ac:dyDescent="0.25">
      <c r="B4506" s="28" t="str">
        <f t="shared" si="145"/>
        <v/>
      </c>
      <c r="C4506" s="28">
        <f t="shared" si="144"/>
        <v>450</v>
      </c>
    </row>
    <row r="4507" spans="2:3" x14ac:dyDescent="0.25">
      <c r="B4507" s="28" t="str">
        <f t="shared" si="145"/>
        <v/>
      </c>
      <c r="C4507" s="28">
        <f t="shared" si="144"/>
        <v>451</v>
      </c>
    </row>
    <row r="4508" spans="2:3" x14ac:dyDescent="0.25">
      <c r="B4508" s="28" t="str">
        <f t="shared" si="145"/>
        <v/>
      </c>
      <c r="C4508" s="28">
        <f t="shared" si="144"/>
        <v>451</v>
      </c>
    </row>
    <row r="4509" spans="2:3" x14ac:dyDescent="0.25">
      <c r="B4509" s="28" t="str">
        <f t="shared" si="145"/>
        <v/>
      </c>
      <c r="C4509" s="28">
        <f t="shared" si="144"/>
        <v>451</v>
      </c>
    </row>
    <row r="4510" spans="2:3" x14ac:dyDescent="0.25">
      <c r="B4510" s="28" t="str">
        <f t="shared" si="145"/>
        <v/>
      </c>
      <c r="C4510" s="28">
        <f t="shared" si="144"/>
        <v>451</v>
      </c>
    </row>
    <row r="4511" spans="2:3" x14ac:dyDescent="0.25">
      <c r="B4511" s="28" t="str">
        <f t="shared" si="145"/>
        <v/>
      </c>
      <c r="C4511" s="28">
        <f t="shared" si="144"/>
        <v>451</v>
      </c>
    </row>
    <row r="4512" spans="2:3" x14ac:dyDescent="0.25">
      <c r="B4512" s="28" t="str">
        <f t="shared" si="145"/>
        <v/>
      </c>
      <c r="C4512" s="28">
        <f t="shared" si="144"/>
        <v>451</v>
      </c>
    </row>
    <row r="4513" spans="2:3" x14ac:dyDescent="0.25">
      <c r="B4513" s="28" t="str">
        <f t="shared" si="145"/>
        <v/>
      </c>
      <c r="C4513" s="28">
        <f t="shared" ref="C4513:C4576" si="146">ROUNDDOWN(((ROW(C4513)-ROW(C$7))/C$5)+1,0)</f>
        <v>451</v>
      </c>
    </row>
    <row r="4514" spans="2:3" x14ac:dyDescent="0.25">
      <c r="B4514" s="28" t="str">
        <f t="shared" si="145"/>
        <v/>
      </c>
      <c r="C4514" s="28">
        <f t="shared" si="146"/>
        <v>451</v>
      </c>
    </row>
    <row r="4515" spans="2:3" x14ac:dyDescent="0.25">
      <c r="B4515" s="28" t="str">
        <f t="shared" si="145"/>
        <v/>
      </c>
      <c r="C4515" s="28">
        <f t="shared" si="146"/>
        <v>451</v>
      </c>
    </row>
    <row r="4516" spans="2:3" x14ac:dyDescent="0.25">
      <c r="B4516" s="28" t="str">
        <f t="shared" si="145"/>
        <v/>
      </c>
      <c r="C4516" s="28">
        <f t="shared" si="146"/>
        <v>451</v>
      </c>
    </row>
    <row r="4517" spans="2:3" x14ac:dyDescent="0.25">
      <c r="B4517" s="28" t="str">
        <f t="shared" si="145"/>
        <v/>
      </c>
      <c r="C4517" s="28">
        <f t="shared" si="146"/>
        <v>452</v>
      </c>
    </row>
    <row r="4518" spans="2:3" x14ac:dyDescent="0.25">
      <c r="B4518" s="28" t="str">
        <f t="shared" si="145"/>
        <v/>
      </c>
      <c r="C4518" s="28">
        <f t="shared" si="146"/>
        <v>452</v>
      </c>
    </row>
    <row r="4519" spans="2:3" x14ac:dyDescent="0.25">
      <c r="B4519" s="28" t="str">
        <f t="shared" si="145"/>
        <v/>
      </c>
      <c r="C4519" s="28">
        <f t="shared" si="146"/>
        <v>452</v>
      </c>
    </row>
    <row r="4520" spans="2:3" x14ac:dyDescent="0.25">
      <c r="B4520" s="28" t="str">
        <f t="shared" si="145"/>
        <v/>
      </c>
      <c r="C4520" s="28">
        <f t="shared" si="146"/>
        <v>452</v>
      </c>
    </row>
    <row r="4521" spans="2:3" x14ac:dyDescent="0.25">
      <c r="B4521" s="28" t="str">
        <f t="shared" si="145"/>
        <v/>
      </c>
      <c r="C4521" s="28">
        <f t="shared" si="146"/>
        <v>452</v>
      </c>
    </row>
    <row r="4522" spans="2:3" x14ac:dyDescent="0.25">
      <c r="B4522" s="28" t="str">
        <f t="shared" si="145"/>
        <v/>
      </c>
      <c r="C4522" s="28">
        <f t="shared" si="146"/>
        <v>452</v>
      </c>
    </row>
    <row r="4523" spans="2:3" x14ac:dyDescent="0.25">
      <c r="B4523" s="28" t="str">
        <f t="shared" si="145"/>
        <v/>
      </c>
      <c r="C4523" s="28">
        <f t="shared" si="146"/>
        <v>452</v>
      </c>
    </row>
    <row r="4524" spans="2:3" x14ac:dyDescent="0.25">
      <c r="B4524" s="28" t="str">
        <f t="shared" si="145"/>
        <v/>
      </c>
      <c r="C4524" s="28">
        <f t="shared" si="146"/>
        <v>452</v>
      </c>
    </row>
    <row r="4525" spans="2:3" x14ac:dyDescent="0.25">
      <c r="B4525" s="28" t="str">
        <f t="shared" si="145"/>
        <v/>
      </c>
      <c r="C4525" s="28">
        <f t="shared" si="146"/>
        <v>452</v>
      </c>
    </row>
    <row r="4526" spans="2:3" x14ac:dyDescent="0.25">
      <c r="B4526" s="28" t="str">
        <f t="shared" si="145"/>
        <v/>
      </c>
      <c r="C4526" s="28">
        <f t="shared" si="146"/>
        <v>452</v>
      </c>
    </row>
    <row r="4527" spans="2:3" x14ac:dyDescent="0.25">
      <c r="B4527" s="28" t="str">
        <f t="shared" si="145"/>
        <v/>
      </c>
      <c r="C4527" s="28">
        <f t="shared" si="146"/>
        <v>453</v>
      </c>
    </row>
    <row r="4528" spans="2:3" x14ac:dyDescent="0.25">
      <c r="B4528" s="28" t="str">
        <f t="shared" si="145"/>
        <v/>
      </c>
      <c r="C4528" s="28">
        <f t="shared" si="146"/>
        <v>453</v>
      </c>
    </row>
    <row r="4529" spans="2:3" x14ac:dyDescent="0.25">
      <c r="B4529" s="28" t="str">
        <f t="shared" si="145"/>
        <v/>
      </c>
      <c r="C4529" s="28">
        <f t="shared" si="146"/>
        <v>453</v>
      </c>
    </row>
    <row r="4530" spans="2:3" x14ac:dyDescent="0.25">
      <c r="B4530" s="28" t="str">
        <f t="shared" si="145"/>
        <v/>
      </c>
      <c r="C4530" s="28">
        <f t="shared" si="146"/>
        <v>453</v>
      </c>
    </row>
    <row r="4531" spans="2:3" x14ac:dyDescent="0.25">
      <c r="B4531" s="28" t="str">
        <f t="shared" si="145"/>
        <v/>
      </c>
      <c r="C4531" s="28">
        <f t="shared" si="146"/>
        <v>453</v>
      </c>
    </row>
    <row r="4532" spans="2:3" x14ac:dyDescent="0.25">
      <c r="B4532" s="28" t="str">
        <f t="shared" si="145"/>
        <v/>
      </c>
      <c r="C4532" s="28">
        <f t="shared" si="146"/>
        <v>453</v>
      </c>
    </row>
    <row r="4533" spans="2:3" x14ac:dyDescent="0.25">
      <c r="B4533" s="28" t="str">
        <f t="shared" si="145"/>
        <v/>
      </c>
      <c r="C4533" s="28">
        <f t="shared" si="146"/>
        <v>453</v>
      </c>
    </row>
    <row r="4534" spans="2:3" x14ac:dyDescent="0.25">
      <c r="B4534" s="28" t="str">
        <f t="shared" si="145"/>
        <v/>
      </c>
      <c r="C4534" s="28">
        <f t="shared" si="146"/>
        <v>453</v>
      </c>
    </row>
    <row r="4535" spans="2:3" x14ac:dyDescent="0.25">
      <c r="B4535" s="28" t="str">
        <f t="shared" si="145"/>
        <v/>
      </c>
      <c r="C4535" s="28">
        <f t="shared" si="146"/>
        <v>453</v>
      </c>
    </row>
    <row r="4536" spans="2:3" x14ac:dyDescent="0.25">
      <c r="B4536" s="28" t="str">
        <f t="shared" si="145"/>
        <v/>
      </c>
      <c r="C4536" s="28">
        <f t="shared" si="146"/>
        <v>453</v>
      </c>
    </row>
    <row r="4537" spans="2:3" x14ac:dyDescent="0.25">
      <c r="B4537" s="28" t="str">
        <f t="shared" si="145"/>
        <v/>
      </c>
      <c r="C4537" s="28">
        <f t="shared" si="146"/>
        <v>454</v>
      </c>
    </row>
    <row r="4538" spans="2:3" x14ac:dyDescent="0.25">
      <c r="B4538" s="28" t="str">
        <f t="shared" si="145"/>
        <v/>
      </c>
      <c r="C4538" s="28">
        <f t="shared" si="146"/>
        <v>454</v>
      </c>
    </row>
    <row r="4539" spans="2:3" x14ac:dyDescent="0.25">
      <c r="B4539" s="28" t="str">
        <f t="shared" si="145"/>
        <v/>
      </c>
      <c r="C4539" s="28">
        <f t="shared" si="146"/>
        <v>454</v>
      </c>
    </row>
    <row r="4540" spans="2:3" x14ac:dyDescent="0.25">
      <c r="B4540" s="28" t="str">
        <f t="shared" si="145"/>
        <v/>
      </c>
      <c r="C4540" s="28">
        <f t="shared" si="146"/>
        <v>454</v>
      </c>
    </row>
    <row r="4541" spans="2:3" x14ac:dyDescent="0.25">
      <c r="B4541" s="28" t="str">
        <f t="shared" si="145"/>
        <v/>
      </c>
      <c r="C4541" s="28">
        <f t="shared" si="146"/>
        <v>454</v>
      </c>
    </row>
    <row r="4542" spans="2:3" x14ac:dyDescent="0.25">
      <c r="B4542" s="28" t="str">
        <f t="shared" si="145"/>
        <v/>
      </c>
      <c r="C4542" s="28">
        <f t="shared" si="146"/>
        <v>454</v>
      </c>
    </row>
    <row r="4543" spans="2:3" x14ac:dyDescent="0.25">
      <c r="B4543" s="28" t="str">
        <f t="shared" si="145"/>
        <v/>
      </c>
      <c r="C4543" s="28">
        <f t="shared" si="146"/>
        <v>454</v>
      </c>
    </row>
    <row r="4544" spans="2:3" x14ac:dyDescent="0.25">
      <c r="B4544" s="28" t="str">
        <f t="shared" si="145"/>
        <v/>
      </c>
      <c r="C4544" s="28">
        <f t="shared" si="146"/>
        <v>454</v>
      </c>
    </row>
    <row r="4545" spans="2:3" x14ac:dyDescent="0.25">
      <c r="B4545" s="28" t="str">
        <f t="shared" si="145"/>
        <v/>
      </c>
      <c r="C4545" s="28">
        <f t="shared" si="146"/>
        <v>454</v>
      </c>
    </row>
    <row r="4546" spans="2:3" x14ac:dyDescent="0.25">
      <c r="B4546" s="28" t="str">
        <f t="shared" si="145"/>
        <v/>
      </c>
      <c r="C4546" s="28">
        <f t="shared" si="146"/>
        <v>454</v>
      </c>
    </row>
    <row r="4547" spans="2:3" x14ac:dyDescent="0.25">
      <c r="B4547" s="28" t="str">
        <f t="shared" si="145"/>
        <v/>
      </c>
      <c r="C4547" s="28">
        <f t="shared" si="146"/>
        <v>455</v>
      </c>
    </row>
    <row r="4548" spans="2:3" x14ac:dyDescent="0.25">
      <c r="B4548" s="28" t="str">
        <f t="shared" si="145"/>
        <v/>
      </c>
      <c r="C4548" s="28">
        <f t="shared" si="146"/>
        <v>455</v>
      </c>
    </row>
    <row r="4549" spans="2:3" x14ac:dyDescent="0.25">
      <c r="B4549" s="28" t="str">
        <f t="shared" si="145"/>
        <v/>
      </c>
      <c r="C4549" s="28">
        <f t="shared" si="146"/>
        <v>455</v>
      </c>
    </row>
    <row r="4550" spans="2:3" x14ac:dyDescent="0.25">
      <c r="B4550" s="28" t="str">
        <f t="shared" si="145"/>
        <v/>
      </c>
      <c r="C4550" s="28">
        <f t="shared" si="146"/>
        <v>455</v>
      </c>
    </row>
    <row r="4551" spans="2:3" x14ac:dyDescent="0.25">
      <c r="B4551" s="28" t="str">
        <f t="shared" si="145"/>
        <v/>
      </c>
      <c r="C4551" s="28">
        <f t="shared" si="146"/>
        <v>455</v>
      </c>
    </row>
    <row r="4552" spans="2:3" x14ac:dyDescent="0.25">
      <c r="B4552" s="28" t="str">
        <f t="shared" ref="B4552:B4615" si="147">IF(C4552&lt; $D$4+1,MOD(((ROW(B4552)-ROW(B$7))),$C$5)+1,"")</f>
        <v/>
      </c>
      <c r="C4552" s="28">
        <f t="shared" si="146"/>
        <v>455</v>
      </c>
    </row>
    <row r="4553" spans="2:3" x14ac:dyDescent="0.25">
      <c r="B4553" s="28" t="str">
        <f t="shared" si="147"/>
        <v/>
      </c>
      <c r="C4553" s="28">
        <f t="shared" si="146"/>
        <v>455</v>
      </c>
    </row>
    <row r="4554" spans="2:3" x14ac:dyDescent="0.25">
      <c r="B4554" s="28" t="str">
        <f t="shared" si="147"/>
        <v/>
      </c>
      <c r="C4554" s="28">
        <f t="shared" si="146"/>
        <v>455</v>
      </c>
    </row>
    <row r="4555" spans="2:3" x14ac:dyDescent="0.25">
      <c r="B4555" s="28" t="str">
        <f t="shared" si="147"/>
        <v/>
      </c>
      <c r="C4555" s="28">
        <f t="shared" si="146"/>
        <v>455</v>
      </c>
    </row>
    <row r="4556" spans="2:3" x14ac:dyDescent="0.25">
      <c r="B4556" s="28" t="str">
        <f t="shared" si="147"/>
        <v/>
      </c>
      <c r="C4556" s="28">
        <f t="shared" si="146"/>
        <v>455</v>
      </c>
    </row>
    <row r="4557" spans="2:3" x14ac:dyDescent="0.25">
      <c r="B4557" s="28" t="str">
        <f t="shared" si="147"/>
        <v/>
      </c>
      <c r="C4557" s="28">
        <f t="shared" si="146"/>
        <v>456</v>
      </c>
    </row>
    <row r="4558" spans="2:3" x14ac:dyDescent="0.25">
      <c r="B4558" s="28" t="str">
        <f t="shared" si="147"/>
        <v/>
      </c>
      <c r="C4558" s="28">
        <f t="shared" si="146"/>
        <v>456</v>
      </c>
    </row>
    <row r="4559" spans="2:3" x14ac:dyDescent="0.25">
      <c r="B4559" s="28" t="str">
        <f t="shared" si="147"/>
        <v/>
      </c>
      <c r="C4559" s="28">
        <f t="shared" si="146"/>
        <v>456</v>
      </c>
    </row>
    <row r="4560" spans="2:3" x14ac:dyDescent="0.25">
      <c r="B4560" s="28" t="str">
        <f t="shared" si="147"/>
        <v/>
      </c>
      <c r="C4560" s="28">
        <f t="shared" si="146"/>
        <v>456</v>
      </c>
    </row>
    <row r="4561" spans="2:3" x14ac:dyDescent="0.25">
      <c r="B4561" s="28" t="str">
        <f t="shared" si="147"/>
        <v/>
      </c>
      <c r="C4561" s="28">
        <f t="shared" si="146"/>
        <v>456</v>
      </c>
    </row>
    <row r="4562" spans="2:3" x14ac:dyDescent="0.25">
      <c r="B4562" s="28" t="str">
        <f t="shared" si="147"/>
        <v/>
      </c>
      <c r="C4562" s="28">
        <f t="shared" si="146"/>
        <v>456</v>
      </c>
    </row>
    <row r="4563" spans="2:3" x14ac:dyDescent="0.25">
      <c r="B4563" s="28" t="str">
        <f t="shared" si="147"/>
        <v/>
      </c>
      <c r="C4563" s="28">
        <f t="shared" si="146"/>
        <v>456</v>
      </c>
    </row>
    <row r="4564" spans="2:3" x14ac:dyDescent="0.25">
      <c r="B4564" s="28" t="str">
        <f t="shared" si="147"/>
        <v/>
      </c>
      <c r="C4564" s="28">
        <f t="shared" si="146"/>
        <v>456</v>
      </c>
    </row>
    <row r="4565" spans="2:3" x14ac:dyDescent="0.25">
      <c r="B4565" s="28" t="str">
        <f t="shared" si="147"/>
        <v/>
      </c>
      <c r="C4565" s="28">
        <f t="shared" si="146"/>
        <v>456</v>
      </c>
    </row>
    <row r="4566" spans="2:3" x14ac:dyDescent="0.25">
      <c r="B4566" s="28" t="str">
        <f t="shared" si="147"/>
        <v/>
      </c>
      <c r="C4566" s="28">
        <f t="shared" si="146"/>
        <v>456</v>
      </c>
    </row>
    <row r="4567" spans="2:3" x14ac:dyDescent="0.25">
      <c r="B4567" s="28" t="str">
        <f t="shared" si="147"/>
        <v/>
      </c>
      <c r="C4567" s="28">
        <f t="shared" si="146"/>
        <v>457</v>
      </c>
    </row>
    <row r="4568" spans="2:3" x14ac:dyDescent="0.25">
      <c r="B4568" s="28" t="str">
        <f t="shared" si="147"/>
        <v/>
      </c>
      <c r="C4568" s="28">
        <f t="shared" si="146"/>
        <v>457</v>
      </c>
    </row>
    <row r="4569" spans="2:3" x14ac:dyDescent="0.25">
      <c r="B4569" s="28" t="str">
        <f t="shared" si="147"/>
        <v/>
      </c>
      <c r="C4569" s="28">
        <f t="shared" si="146"/>
        <v>457</v>
      </c>
    </row>
    <row r="4570" spans="2:3" x14ac:dyDescent="0.25">
      <c r="B4570" s="28" t="str">
        <f t="shared" si="147"/>
        <v/>
      </c>
      <c r="C4570" s="28">
        <f t="shared" si="146"/>
        <v>457</v>
      </c>
    </row>
    <row r="4571" spans="2:3" x14ac:dyDescent="0.25">
      <c r="B4571" s="28" t="str">
        <f t="shared" si="147"/>
        <v/>
      </c>
      <c r="C4571" s="28">
        <f t="shared" si="146"/>
        <v>457</v>
      </c>
    </row>
    <row r="4572" spans="2:3" x14ac:dyDescent="0.25">
      <c r="B4572" s="28" t="str">
        <f t="shared" si="147"/>
        <v/>
      </c>
      <c r="C4572" s="28">
        <f t="shared" si="146"/>
        <v>457</v>
      </c>
    </row>
    <row r="4573" spans="2:3" x14ac:dyDescent="0.25">
      <c r="B4573" s="28" t="str">
        <f t="shared" si="147"/>
        <v/>
      </c>
      <c r="C4573" s="28">
        <f t="shared" si="146"/>
        <v>457</v>
      </c>
    </row>
    <row r="4574" spans="2:3" x14ac:dyDescent="0.25">
      <c r="B4574" s="28" t="str">
        <f t="shared" si="147"/>
        <v/>
      </c>
      <c r="C4574" s="28">
        <f t="shared" si="146"/>
        <v>457</v>
      </c>
    </row>
    <row r="4575" spans="2:3" x14ac:dyDescent="0.25">
      <c r="B4575" s="28" t="str">
        <f t="shared" si="147"/>
        <v/>
      </c>
      <c r="C4575" s="28">
        <f t="shared" si="146"/>
        <v>457</v>
      </c>
    </row>
    <row r="4576" spans="2:3" x14ac:dyDescent="0.25">
      <c r="B4576" s="28" t="str">
        <f t="shared" si="147"/>
        <v/>
      </c>
      <c r="C4576" s="28">
        <f t="shared" si="146"/>
        <v>457</v>
      </c>
    </row>
    <row r="4577" spans="2:3" x14ac:dyDescent="0.25">
      <c r="B4577" s="28" t="str">
        <f t="shared" si="147"/>
        <v/>
      </c>
      <c r="C4577" s="28">
        <f t="shared" ref="C4577:C4640" si="148">ROUNDDOWN(((ROW(C4577)-ROW(C$7))/C$5)+1,0)</f>
        <v>458</v>
      </c>
    </row>
    <row r="4578" spans="2:3" x14ac:dyDescent="0.25">
      <c r="B4578" s="28" t="str">
        <f t="shared" si="147"/>
        <v/>
      </c>
      <c r="C4578" s="28">
        <f t="shared" si="148"/>
        <v>458</v>
      </c>
    </row>
    <row r="4579" spans="2:3" x14ac:dyDescent="0.25">
      <c r="B4579" s="28" t="str">
        <f t="shared" si="147"/>
        <v/>
      </c>
      <c r="C4579" s="28">
        <f t="shared" si="148"/>
        <v>458</v>
      </c>
    </row>
    <row r="4580" spans="2:3" x14ac:dyDescent="0.25">
      <c r="B4580" s="28" t="str">
        <f t="shared" si="147"/>
        <v/>
      </c>
      <c r="C4580" s="28">
        <f t="shared" si="148"/>
        <v>458</v>
      </c>
    </row>
    <row r="4581" spans="2:3" x14ac:dyDescent="0.25">
      <c r="B4581" s="28" t="str">
        <f t="shared" si="147"/>
        <v/>
      </c>
      <c r="C4581" s="28">
        <f t="shared" si="148"/>
        <v>458</v>
      </c>
    </row>
    <row r="4582" spans="2:3" x14ac:dyDescent="0.25">
      <c r="B4582" s="28" t="str">
        <f t="shared" si="147"/>
        <v/>
      </c>
      <c r="C4582" s="28">
        <f t="shared" si="148"/>
        <v>458</v>
      </c>
    </row>
    <row r="4583" spans="2:3" x14ac:dyDescent="0.25">
      <c r="B4583" s="28" t="str">
        <f t="shared" si="147"/>
        <v/>
      </c>
      <c r="C4583" s="28">
        <f t="shared" si="148"/>
        <v>458</v>
      </c>
    </row>
    <row r="4584" spans="2:3" x14ac:dyDescent="0.25">
      <c r="B4584" s="28" t="str">
        <f t="shared" si="147"/>
        <v/>
      </c>
      <c r="C4584" s="28">
        <f t="shared" si="148"/>
        <v>458</v>
      </c>
    </row>
    <row r="4585" spans="2:3" x14ac:dyDescent="0.25">
      <c r="B4585" s="28" t="str">
        <f t="shared" si="147"/>
        <v/>
      </c>
      <c r="C4585" s="28">
        <f t="shared" si="148"/>
        <v>458</v>
      </c>
    </row>
    <row r="4586" spans="2:3" x14ac:dyDescent="0.25">
      <c r="B4586" s="28" t="str">
        <f t="shared" si="147"/>
        <v/>
      </c>
      <c r="C4586" s="28">
        <f t="shared" si="148"/>
        <v>458</v>
      </c>
    </row>
    <row r="4587" spans="2:3" x14ac:dyDescent="0.25">
      <c r="B4587" s="28" t="str">
        <f t="shared" si="147"/>
        <v/>
      </c>
      <c r="C4587" s="28">
        <f t="shared" si="148"/>
        <v>459</v>
      </c>
    </row>
    <row r="4588" spans="2:3" x14ac:dyDescent="0.25">
      <c r="B4588" s="28" t="str">
        <f t="shared" si="147"/>
        <v/>
      </c>
      <c r="C4588" s="28">
        <f t="shared" si="148"/>
        <v>459</v>
      </c>
    </row>
    <row r="4589" spans="2:3" x14ac:dyDescent="0.25">
      <c r="B4589" s="28" t="str">
        <f t="shared" si="147"/>
        <v/>
      </c>
      <c r="C4589" s="28">
        <f t="shared" si="148"/>
        <v>459</v>
      </c>
    </row>
    <row r="4590" spans="2:3" x14ac:dyDescent="0.25">
      <c r="B4590" s="28" t="str">
        <f t="shared" si="147"/>
        <v/>
      </c>
      <c r="C4590" s="28">
        <f t="shared" si="148"/>
        <v>459</v>
      </c>
    </row>
    <row r="4591" spans="2:3" x14ac:dyDescent="0.25">
      <c r="B4591" s="28" t="str">
        <f t="shared" si="147"/>
        <v/>
      </c>
      <c r="C4591" s="28">
        <f t="shared" si="148"/>
        <v>459</v>
      </c>
    </row>
    <row r="4592" spans="2:3" x14ac:dyDescent="0.25">
      <c r="B4592" s="28" t="str">
        <f t="shared" si="147"/>
        <v/>
      </c>
      <c r="C4592" s="28">
        <f t="shared" si="148"/>
        <v>459</v>
      </c>
    </row>
    <row r="4593" spans="2:3" x14ac:dyDescent="0.25">
      <c r="B4593" s="28" t="str">
        <f t="shared" si="147"/>
        <v/>
      </c>
      <c r="C4593" s="28">
        <f t="shared" si="148"/>
        <v>459</v>
      </c>
    </row>
    <row r="4594" spans="2:3" x14ac:dyDescent="0.25">
      <c r="B4594" s="28" t="str">
        <f t="shared" si="147"/>
        <v/>
      </c>
      <c r="C4594" s="28">
        <f t="shared" si="148"/>
        <v>459</v>
      </c>
    </row>
    <row r="4595" spans="2:3" x14ac:dyDescent="0.25">
      <c r="B4595" s="28" t="str">
        <f t="shared" si="147"/>
        <v/>
      </c>
      <c r="C4595" s="28">
        <f t="shared" si="148"/>
        <v>459</v>
      </c>
    </row>
    <row r="4596" spans="2:3" x14ac:dyDescent="0.25">
      <c r="B4596" s="28" t="str">
        <f t="shared" si="147"/>
        <v/>
      </c>
      <c r="C4596" s="28">
        <f t="shared" si="148"/>
        <v>459</v>
      </c>
    </row>
    <row r="4597" spans="2:3" x14ac:dyDescent="0.25">
      <c r="B4597" s="28" t="str">
        <f t="shared" si="147"/>
        <v/>
      </c>
      <c r="C4597" s="28">
        <f t="shared" si="148"/>
        <v>460</v>
      </c>
    </row>
    <row r="4598" spans="2:3" x14ac:dyDescent="0.25">
      <c r="B4598" s="28" t="str">
        <f t="shared" si="147"/>
        <v/>
      </c>
      <c r="C4598" s="28">
        <f t="shared" si="148"/>
        <v>460</v>
      </c>
    </row>
    <row r="4599" spans="2:3" x14ac:dyDescent="0.25">
      <c r="B4599" s="28" t="str">
        <f t="shared" si="147"/>
        <v/>
      </c>
      <c r="C4599" s="28">
        <f t="shared" si="148"/>
        <v>460</v>
      </c>
    </row>
    <row r="4600" spans="2:3" x14ac:dyDescent="0.25">
      <c r="B4600" s="28" t="str">
        <f t="shared" si="147"/>
        <v/>
      </c>
      <c r="C4600" s="28">
        <f t="shared" si="148"/>
        <v>460</v>
      </c>
    </row>
    <row r="4601" spans="2:3" x14ac:dyDescent="0.25">
      <c r="B4601" s="28" t="str">
        <f t="shared" si="147"/>
        <v/>
      </c>
      <c r="C4601" s="28">
        <f t="shared" si="148"/>
        <v>460</v>
      </c>
    </row>
    <row r="4602" spans="2:3" x14ac:dyDescent="0.25">
      <c r="B4602" s="28" t="str">
        <f t="shared" si="147"/>
        <v/>
      </c>
      <c r="C4602" s="28">
        <f t="shared" si="148"/>
        <v>460</v>
      </c>
    </row>
    <row r="4603" spans="2:3" x14ac:dyDescent="0.25">
      <c r="B4603" s="28" t="str">
        <f t="shared" si="147"/>
        <v/>
      </c>
      <c r="C4603" s="28">
        <f t="shared" si="148"/>
        <v>460</v>
      </c>
    </row>
    <row r="4604" spans="2:3" x14ac:dyDescent="0.25">
      <c r="B4604" s="28" t="str">
        <f t="shared" si="147"/>
        <v/>
      </c>
      <c r="C4604" s="28">
        <f t="shared" si="148"/>
        <v>460</v>
      </c>
    </row>
    <row r="4605" spans="2:3" x14ac:dyDescent="0.25">
      <c r="B4605" s="28" t="str">
        <f t="shared" si="147"/>
        <v/>
      </c>
      <c r="C4605" s="28">
        <f t="shared" si="148"/>
        <v>460</v>
      </c>
    </row>
    <row r="4606" spans="2:3" x14ac:dyDescent="0.25">
      <c r="B4606" s="28" t="str">
        <f t="shared" si="147"/>
        <v/>
      </c>
      <c r="C4606" s="28">
        <f t="shared" si="148"/>
        <v>460</v>
      </c>
    </row>
    <row r="4607" spans="2:3" x14ac:dyDescent="0.25">
      <c r="B4607" s="28" t="str">
        <f t="shared" si="147"/>
        <v/>
      </c>
      <c r="C4607" s="28">
        <f t="shared" si="148"/>
        <v>461</v>
      </c>
    </row>
    <row r="4608" spans="2:3" x14ac:dyDescent="0.25">
      <c r="B4608" s="28" t="str">
        <f t="shared" si="147"/>
        <v/>
      </c>
      <c r="C4608" s="28">
        <f t="shared" si="148"/>
        <v>461</v>
      </c>
    </row>
    <row r="4609" spans="2:3" x14ac:dyDescent="0.25">
      <c r="B4609" s="28" t="str">
        <f t="shared" si="147"/>
        <v/>
      </c>
      <c r="C4609" s="28">
        <f t="shared" si="148"/>
        <v>461</v>
      </c>
    </row>
    <row r="4610" spans="2:3" x14ac:dyDescent="0.25">
      <c r="B4610" s="28" t="str">
        <f t="shared" si="147"/>
        <v/>
      </c>
      <c r="C4610" s="28">
        <f t="shared" si="148"/>
        <v>461</v>
      </c>
    </row>
    <row r="4611" spans="2:3" x14ac:dyDescent="0.25">
      <c r="B4611" s="28" t="str">
        <f t="shared" si="147"/>
        <v/>
      </c>
      <c r="C4611" s="28">
        <f t="shared" si="148"/>
        <v>461</v>
      </c>
    </row>
    <row r="4612" spans="2:3" x14ac:dyDescent="0.25">
      <c r="B4612" s="28" t="str">
        <f t="shared" si="147"/>
        <v/>
      </c>
      <c r="C4612" s="28">
        <f t="shared" si="148"/>
        <v>461</v>
      </c>
    </row>
    <row r="4613" spans="2:3" x14ac:dyDescent="0.25">
      <c r="B4613" s="28" t="str">
        <f t="shared" si="147"/>
        <v/>
      </c>
      <c r="C4613" s="28">
        <f t="shared" si="148"/>
        <v>461</v>
      </c>
    </row>
    <row r="4614" spans="2:3" x14ac:dyDescent="0.25">
      <c r="B4614" s="28" t="str">
        <f t="shared" si="147"/>
        <v/>
      </c>
      <c r="C4614" s="28">
        <f t="shared" si="148"/>
        <v>461</v>
      </c>
    </row>
    <row r="4615" spans="2:3" x14ac:dyDescent="0.25">
      <c r="B4615" s="28" t="str">
        <f t="shared" si="147"/>
        <v/>
      </c>
      <c r="C4615" s="28">
        <f t="shared" si="148"/>
        <v>461</v>
      </c>
    </row>
    <row r="4616" spans="2:3" x14ac:dyDescent="0.25">
      <c r="B4616" s="28" t="str">
        <f t="shared" ref="B4616:B4679" si="149">IF(C4616&lt; $D$4+1,MOD(((ROW(B4616)-ROW(B$7))),$C$5)+1,"")</f>
        <v/>
      </c>
      <c r="C4616" s="28">
        <f t="shared" si="148"/>
        <v>461</v>
      </c>
    </row>
    <row r="4617" spans="2:3" x14ac:dyDescent="0.25">
      <c r="B4617" s="28" t="str">
        <f t="shared" si="149"/>
        <v/>
      </c>
      <c r="C4617" s="28">
        <f t="shared" si="148"/>
        <v>462</v>
      </c>
    </row>
    <row r="4618" spans="2:3" x14ac:dyDescent="0.25">
      <c r="B4618" s="28" t="str">
        <f t="shared" si="149"/>
        <v/>
      </c>
      <c r="C4618" s="28">
        <f t="shared" si="148"/>
        <v>462</v>
      </c>
    </row>
    <row r="4619" spans="2:3" x14ac:dyDescent="0.25">
      <c r="B4619" s="28" t="str">
        <f t="shared" si="149"/>
        <v/>
      </c>
      <c r="C4619" s="28">
        <f t="shared" si="148"/>
        <v>462</v>
      </c>
    </row>
    <row r="4620" spans="2:3" x14ac:dyDescent="0.25">
      <c r="B4620" s="28" t="str">
        <f t="shared" si="149"/>
        <v/>
      </c>
      <c r="C4620" s="28">
        <f t="shared" si="148"/>
        <v>462</v>
      </c>
    </row>
    <row r="4621" spans="2:3" x14ac:dyDescent="0.25">
      <c r="B4621" s="28" t="str">
        <f t="shared" si="149"/>
        <v/>
      </c>
      <c r="C4621" s="28">
        <f t="shared" si="148"/>
        <v>462</v>
      </c>
    </row>
    <row r="4622" spans="2:3" x14ac:dyDescent="0.25">
      <c r="B4622" s="28" t="str">
        <f t="shared" si="149"/>
        <v/>
      </c>
      <c r="C4622" s="28">
        <f t="shared" si="148"/>
        <v>462</v>
      </c>
    </row>
    <row r="4623" spans="2:3" x14ac:dyDescent="0.25">
      <c r="B4623" s="28" t="str">
        <f t="shared" si="149"/>
        <v/>
      </c>
      <c r="C4623" s="28">
        <f t="shared" si="148"/>
        <v>462</v>
      </c>
    </row>
    <row r="4624" spans="2:3" x14ac:dyDescent="0.25">
      <c r="B4624" s="28" t="str">
        <f t="shared" si="149"/>
        <v/>
      </c>
      <c r="C4624" s="28">
        <f t="shared" si="148"/>
        <v>462</v>
      </c>
    </row>
    <row r="4625" spans="2:3" x14ac:dyDescent="0.25">
      <c r="B4625" s="28" t="str">
        <f t="shared" si="149"/>
        <v/>
      </c>
      <c r="C4625" s="28">
        <f t="shared" si="148"/>
        <v>462</v>
      </c>
    </row>
    <row r="4626" spans="2:3" x14ac:dyDescent="0.25">
      <c r="B4626" s="28" t="str">
        <f t="shared" si="149"/>
        <v/>
      </c>
      <c r="C4626" s="28">
        <f t="shared" si="148"/>
        <v>462</v>
      </c>
    </row>
    <row r="4627" spans="2:3" x14ac:dyDescent="0.25">
      <c r="B4627" s="28" t="str">
        <f t="shared" si="149"/>
        <v/>
      </c>
      <c r="C4627" s="28">
        <f t="shared" si="148"/>
        <v>463</v>
      </c>
    </row>
    <row r="4628" spans="2:3" x14ac:dyDescent="0.25">
      <c r="B4628" s="28" t="str">
        <f t="shared" si="149"/>
        <v/>
      </c>
      <c r="C4628" s="28">
        <f t="shared" si="148"/>
        <v>463</v>
      </c>
    </row>
    <row r="4629" spans="2:3" x14ac:dyDescent="0.25">
      <c r="B4629" s="28" t="str">
        <f t="shared" si="149"/>
        <v/>
      </c>
      <c r="C4629" s="28">
        <f t="shared" si="148"/>
        <v>463</v>
      </c>
    </row>
    <row r="4630" spans="2:3" x14ac:dyDescent="0.25">
      <c r="B4630" s="28" t="str">
        <f t="shared" si="149"/>
        <v/>
      </c>
      <c r="C4630" s="28">
        <f t="shared" si="148"/>
        <v>463</v>
      </c>
    </row>
    <row r="4631" spans="2:3" x14ac:dyDescent="0.25">
      <c r="B4631" s="28" t="str">
        <f t="shared" si="149"/>
        <v/>
      </c>
      <c r="C4631" s="28">
        <f t="shared" si="148"/>
        <v>463</v>
      </c>
    </row>
    <row r="4632" spans="2:3" x14ac:dyDescent="0.25">
      <c r="B4632" s="28" t="str">
        <f t="shared" si="149"/>
        <v/>
      </c>
      <c r="C4632" s="28">
        <f t="shared" si="148"/>
        <v>463</v>
      </c>
    </row>
    <row r="4633" spans="2:3" x14ac:dyDescent="0.25">
      <c r="B4633" s="28" t="str">
        <f t="shared" si="149"/>
        <v/>
      </c>
      <c r="C4633" s="28">
        <f t="shared" si="148"/>
        <v>463</v>
      </c>
    </row>
    <row r="4634" spans="2:3" x14ac:dyDescent="0.25">
      <c r="B4634" s="28" t="str">
        <f t="shared" si="149"/>
        <v/>
      </c>
      <c r="C4634" s="28">
        <f t="shared" si="148"/>
        <v>463</v>
      </c>
    </row>
    <row r="4635" spans="2:3" x14ac:dyDescent="0.25">
      <c r="B4635" s="28" t="str">
        <f t="shared" si="149"/>
        <v/>
      </c>
      <c r="C4635" s="28">
        <f t="shared" si="148"/>
        <v>463</v>
      </c>
    </row>
    <row r="4636" spans="2:3" x14ac:dyDescent="0.25">
      <c r="B4636" s="28" t="str">
        <f t="shared" si="149"/>
        <v/>
      </c>
      <c r="C4636" s="28">
        <f t="shared" si="148"/>
        <v>463</v>
      </c>
    </row>
    <row r="4637" spans="2:3" x14ac:dyDescent="0.25">
      <c r="B4637" s="28" t="str">
        <f t="shared" si="149"/>
        <v/>
      </c>
      <c r="C4637" s="28">
        <f t="shared" si="148"/>
        <v>464</v>
      </c>
    </row>
    <row r="4638" spans="2:3" x14ac:dyDescent="0.25">
      <c r="B4638" s="28" t="str">
        <f t="shared" si="149"/>
        <v/>
      </c>
      <c r="C4638" s="28">
        <f t="shared" si="148"/>
        <v>464</v>
      </c>
    </row>
    <row r="4639" spans="2:3" x14ac:dyDescent="0.25">
      <c r="B4639" s="28" t="str">
        <f t="shared" si="149"/>
        <v/>
      </c>
      <c r="C4639" s="28">
        <f t="shared" si="148"/>
        <v>464</v>
      </c>
    </row>
    <row r="4640" spans="2:3" x14ac:dyDescent="0.25">
      <c r="B4640" s="28" t="str">
        <f t="shared" si="149"/>
        <v/>
      </c>
      <c r="C4640" s="28">
        <f t="shared" si="148"/>
        <v>464</v>
      </c>
    </row>
    <row r="4641" spans="2:3" x14ac:dyDescent="0.25">
      <c r="B4641" s="28" t="str">
        <f t="shared" si="149"/>
        <v/>
      </c>
      <c r="C4641" s="28">
        <f t="shared" ref="C4641:C4704" si="150">ROUNDDOWN(((ROW(C4641)-ROW(C$7))/C$5)+1,0)</f>
        <v>464</v>
      </c>
    </row>
    <row r="4642" spans="2:3" x14ac:dyDescent="0.25">
      <c r="B4642" s="28" t="str">
        <f t="shared" si="149"/>
        <v/>
      </c>
      <c r="C4642" s="28">
        <f t="shared" si="150"/>
        <v>464</v>
      </c>
    </row>
    <row r="4643" spans="2:3" x14ac:dyDescent="0.25">
      <c r="B4643" s="28" t="str">
        <f t="shared" si="149"/>
        <v/>
      </c>
      <c r="C4643" s="28">
        <f t="shared" si="150"/>
        <v>464</v>
      </c>
    </row>
    <row r="4644" spans="2:3" x14ac:dyDescent="0.25">
      <c r="B4644" s="28" t="str">
        <f t="shared" si="149"/>
        <v/>
      </c>
      <c r="C4644" s="28">
        <f t="shared" si="150"/>
        <v>464</v>
      </c>
    </row>
    <row r="4645" spans="2:3" x14ac:dyDescent="0.25">
      <c r="B4645" s="28" t="str">
        <f t="shared" si="149"/>
        <v/>
      </c>
      <c r="C4645" s="28">
        <f t="shared" si="150"/>
        <v>464</v>
      </c>
    </row>
    <row r="4646" spans="2:3" x14ac:dyDescent="0.25">
      <c r="B4646" s="28" t="str">
        <f t="shared" si="149"/>
        <v/>
      </c>
      <c r="C4646" s="28">
        <f t="shared" si="150"/>
        <v>464</v>
      </c>
    </row>
    <row r="4647" spans="2:3" x14ac:dyDescent="0.25">
      <c r="B4647" s="28" t="str">
        <f t="shared" si="149"/>
        <v/>
      </c>
      <c r="C4647" s="28">
        <f t="shared" si="150"/>
        <v>465</v>
      </c>
    </row>
    <row r="4648" spans="2:3" x14ac:dyDescent="0.25">
      <c r="B4648" s="28" t="str">
        <f t="shared" si="149"/>
        <v/>
      </c>
      <c r="C4648" s="28">
        <f t="shared" si="150"/>
        <v>465</v>
      </c>
    </row>
    <row r="4649" spans="2:3" x14ac:dyDescent="0.25">
      <c r="B4649" s="28" t="str">
        <f t="shared" si="149"/>
        <v/>
      </c>
      <c r="C4649" s="28">
        <f t="shared" si="150"/>
        <v>465</v>
      </c>
    </row>
    <row r="4650" spans="2:3" x14ac:dyDescent="0.25">
      <c r="B4650" s="28" t="str">
        <f t="shared" si="149"/>
        <v/>
      </c>
      <c r="C4650" s="28">
        <f t="shared" si="150"/>
        <v>465</v>
      </c>
    </row>
    <row r="4651" spans="2:3" x14ac:dyDescent="0.25">
      <c r="B4651" s="28" t="str">
        <f t="shared" si="149"/>
        <v/>
      </c>
      <c r="C4651" s="28">
        <f t="shared" si="150"/>
        <v>465</v>
      </c>
    </row>
    <row r="4652" spans="2:3" x14ac:dyDescent="0.25">
      <c r="B4652" s="28" t="str">
        <f t="shared" si="149"/>
        <v/>
      </c>
      <c r="C4652" s="28">
        <f t="shared" si="150"/>
        <v>465</v>
      </c>
    </row>
    <row r="4653" spans="2:3" x14ac:dyDescent="0.25">
      <c r="B4653" s="28" t="str">
        <f t="shared" si="149"/>
        <v/>
      </c>
      <c r="C4653" s="28">
        <f t="shared" si="150"/>
        <v>465</v>
      </c>
    </row>
    <row r="4654" spans="2:3" x14ac:dyDescent="0.25">
      <c r="B4654" s="28" t="str">
        <f t="shared" si="149"/>
        <v/>
      </c>
      <c r="C4654" s="28">
        <f t="shared" si="150"/>
        <v>465</v>
      </c>
    </row>
    <row r="4655" spans="2:3" x14ac:dyDescent="0.25">
      <c r="B4655" s="28" t="str">
        <f t="shared" si="149"/>
        <v/>
      </c>
      <c r="C4655" s="28">
        <f t="shared" si="150"/>
        <v>465</v>
      </c>
    </row>
    <row r="4656" spans="2:3" x14ac:dyDescent="0.25">
      <c r="B4656" s="28" t="str">
        <f t="shared" si="149"/>
        <v/>
      </c>
      <c r="C4656" s="28">
        <f t="shared" si="150"/>
        <v>465</v>
      </c>
    </row>
    <row r="4657" spans="2:3" x14ac:dyDescent="0.25">
      <c r="B4657" s="28" t="str">
        <f t="shared" si="149"/>
        <v/>
      </c>
      <c r="C4657" s="28">
        <f t="shared" si="150"/>
        <v>466</v>
      </c>
    </row>
    <row r="4658" spans="2:3" x14ac:dyDescent="0.25">
      <c r="B4658" s="28" t="str">
        <f t="shared" si="149"/>
        <v/>
      </c>
      <c r="C4658" s="28">
        <f t="shared" si="150"/>
        <v>466</v>
      </c>
    </row>
    <row r="4659" spans="2:3" x14ac:dyDescent="0.25">
      <c r="B4659" s="28" t="str">
        <f t="shared" si="149"/>
        <v/>
      </c>
      <c r="C4659" s="28">
        <f t="shared" si="150"/>
        <v>466</v>
      </c>
    </row>
    <row r="4660" spans="2:3" x14ac:dyDescent="0.25">
      <c r="B4660" s="28" t="str">
        <f t="shared" si="149"/>
        <v/>
      </c>
      <c r="C4660" s="28">
        <f t="shared" si="150"/>
        <v>466</v>
      </c>
    </row>
    <row r="4661" spans="2:3" x14ac:dyDescent="0.25">
      <c r="B4661" s="28" t="str">
        <f t="shared" si="149"/>
        <v/>
      </c>
      <c r="C4661" s="28">
        <f t="shared" si="150"/>
        <v>466</v>
      </c>
    </row>
    <row r="4662" spans="2:3" x14ac:dyDescent="0.25">
      <c r="B4662" s="28" t="str">
        <f t="shared" si="149"/>
        <v/>
      </c>
      <c r="C4662" s="28">
        <f t="shared" si="150"/>
        <v>466</v>
      </c>
    </row>
    <row r="4663" spans="2:3" x14ac:dyDescent="0.25">
      <c r="B4663" s="28" t="str">
        <f t="shared" si="149"/>
        <v/>
      </c>
      <c r="C4663" s="28">
        <f t="shared" si="150"/>
        <v>466</v>
      </c>
    </row>
    <row r="4664" spans="2:3" x14ac:dyDescent="0.25">
      <c r="B4664" s="28" t="str">
        <f t="shared" si="149"/>
        <v/>
      </c>
      <c r="C4664" s="28">
        <f t="shared" si="150"/>
        <v>466</v>
      </c>
    </row>
    <row r="4665" spans="2:3" x14ac:dyDescent="0.25">
      <c r="B4665" s="28" t="str">
        <f t="shared" si="149"/>
        <v/>
      </c>
      <c r="C4665" s="28">
        <f t="shared" si="150"/>
        <v>466</v>
      </c>
    </row>
    <row r="4666" spans="2:3" x14ac:dyDescent="0.25">
      <c r="B4666" s="28" t="str">
        <f t="shared" si="149"/>
        <v/>
      </c>
      <c r="C4666" s="28">
        <f t="shared" si="150"/>
        <v>466</v>
      </c>
    </row>
    <row r="4667" spans="2:3" x14ac:dyDescent="0.25">
      <c r="B4667" s="28" t="str">
        <f t="shared" si="149"/>
        <v/>
      </c>
      <c r="C4667" s="28">
        <f t="shared" si="150"/>
        <v>467</v>
      </c>
    </row>
    <row r="4668" spans="2:3" x14ac:dyDescent="0.25">
      <c r="B4668" s="28" t="str">
        <f t="shared" si="149"/>
        <v/>
      </c>
      <c r="C4668" s="28">
        <f t="shared" si="150"/>
        <v>467</v>
      </c>
    </row>
    <row r="4669" spans="2:3" x14ac:dyDescent="0.25">
      <c r="B4669" s="28" t="str">
        <f t="shared" si="149"/>
        <v/>
      </c>
      <c r="C4669" s="28">
        <f t="shared" si="150"/>
        <v>467</v>
      </c>
    </row>
    <row r="4670" spans="2:3" x14ac:dyDescent="0.25">
      <c r="B4670" s="28" t="str">
        <f t="shared" si="149"/>
        <v/>
      </c>
      <c r="C4670" s="28">
        <f t="shared" si="150"/>
        <v>467</v>
      </c>
    </row>
    <row r="4671" spans="2:3" x14ac:dyDescent="0.25">
      <c r="B4671" s="28" t="str">
        <f t="shared" si="149"/>
        <v/>
      </c>
      <c r="C4671" s="28">
        <f t="shared" si="150"/>
        <v>467</v>
      </c>
    </row>
    <row r="4672" spans="2:3" x14ac:dyDescent="0.25">
      <c r="B4672" s="28" t="str">
        <f t="shared" si="149"/>
        <v/>
      </c>
      <c r="C4672" s="28">
        <f t="shared" si="150"/>
        <v>467</v>
      </c>
    </row>
    <row r="4673" spans="2:3" x14ac:dyDescent="0.25">
      <c r="B4673" s="28" t="str">
        <f t="shared" si="149"/>
        <v/>
      </c>
      <c r="C4673" s="28">
        <f t="shared" si="150"/>
        <v>467</v>
      </c>
    </row>
    <row r="4674" spans="2:3" x14ac:dyDescent="0.25">
      <c r="B4674" s="28" t="str">
        <f t="shared" si="149"/>
        <v/>
      </c>
      <c r="C4674" s="28">
        <f t="shared" si="150"/>
        <v>467</v>
      </c>
    </row>
    <row r="4675" spans="2:3" x14ac:dyDescent="0.25">
      <c r="B4675" s="28" t="str">
        <f t="shared" si="149"/>
        <v/>
      </c>
      <c r="C4675" s="28">
        <f t="shared" si="150"/>
        <v>467</v>
      </c>
    </row>
    <row r="4676" spans="2:3" x14ac:dyDescent="0.25">
      <c r="B4676" s="28" t="str">
        <f t="shared" si="149"/>
        <v/>
      </c>
      <c r="C4676" s="28">
        <f t="shared" si="150"/>
        <v>467</v>
      </c>
    </row>
    <row r="4677" spans="2:3" x14ac:dyDescent="0.25">
      <c r="B4677" s="28" t="str">
        <f t="shared" si="149"/>
        <v/>
      </c>
      <c r="C4677" s="28">
        <f t="shared" si="150"/>
        <v>468</v>
      </c>
    </row>
    <row r="4678" spans="2:3" x14ac:dyDescent="0.25">
      <c r="B4678" s="28" t="str">
        <f t="shared" si="149"/>
        <v/>
      </c>
      <c r="C4678" s="28">
        <f t="shared" si="150"/>
        <v>468</v>
      </c>
    </row>
    <row r="4679" spans="2:3" x14ac:dyDescent="0.25">
      <c r="B4679" s="28" t="str">
        <f t="shared" si="149"/>
        <v/>
      </c>
      <c r="C4679" s="28">
        <f t="shared" si="150"/>
        <v>468</v>
      </c>
    </row>
    <row r="4680" spans="2:3" x14ac:dyDescent="0.25">
      <c r="B4680" s="28" t="str">
        <f t="shared" ref="B4680:B4743" si="151">IF(C4680&lt; $D$4+1,MOD(((ROW(B4680)-ROW(B$7))),$C$5)+1,"")</f>
        <v/>
      </c>
      <c r="C4680" s="28">
        <f t="shared" si="150"/>
        <v>468</v>
      </c>
    </row>
    <row r="4681" spans="2:3" x14ac:dyDescent="0.25">
      <c r="B4681" s="28" t="str">
        <f t="shared" si="151"/>
        <v/>
      </c>
      <c r="C4681" s="28">
        <f t="shared" si="150"/>
        <v>468</v>
      </c>
    </row>
    <row r="4682" spans="2:3" x14ac:dyDescent="0.25">
      <c r="B4682" s="28" t="str">
        <f t="shared" si="151"/>
        <v/>
      </c>
      <c r="C4682" s="28">
        <f t="shared" si="150"/>
        <v>468</v>
      </c>
    </row>
    <row r="4683" spans="2:3" x14ac:dyDescent="0.25">
      <c r="B4683" s="28" t="str">
        <f t="shared" si="151"/>
        <v/>
      </c>
      <c r="C4683" s="28">
        <f t="shared" si="150"/>
        <v>468</v>
      </c>
    </row>
    <row r="4684" spans="2:3" x14ac:dyDescent="0.25">
      <c r="B4684" s="28" t="str">
        <f t="shared" si="151"/>
        <v/>
      </c>
      <c r="C4684" s="28">
        <f t="shared" si="150"/>
        <v>468</v>
      </c>
    </row>
    <row r="4685" spans="2:3" x14ac:dyDescent="0.25">
      <c r="B4685" s="28" t="str">
        <f t="shared" si="151"/>
        <v/>
      </c>
      <c r="C4685" s="28">
        <f t="shared" si="150"/>
        <v>468</v>
      </c>
    </row>
    <row r="4686" spans="2:3" x14ac:dyDescent="0.25">
      <c r="B4686" s="28" t="str">
        <f t="shared" si="151"/>
        <v/>
      </c>
      <c r="C4686" s="28">
        <f t="shared" si="150"/>
        <v>468</v>
      </c>
    </row>
    <row r="4687" spans="2:3" x14ac:dyDescent="0.25">
      <c r="B4687" s="28" t="str">
        <f t="shared" si="151"/>
        <v/>
      </c>
      <c r="C4687" s="28">
        <f t="shared" si="150"/>
        <v>469</v>
      </c>
    </row>
    <row r="4688" spans="2:3" x14ac:dyDescent="0.25">
      <c r="B4688" s="28" t="str">
        <f t="shared" si="151"/>
        <v/>
      </c>
      <c r="C4688" s="28">
        <f t="shared" si="150"/>
        <v>469</v>
      </c>
    </row>
    <row r="4689" spans="2:3" x14ac:dyDescent="0.25">
      <c r="B4689" s="28" t="str">
        <f t="shared" si="151"/>
        <v/>
      </c>
      <c r="C4689" s="28">
        <f t="shared" si="150"/>
        <v>469</v>
      </c>
    </row>
    <row r="4690" spans="2:3" x14ac:dyDescent="0.25">
      <c r="B4690" s="28" t="str">
        <f t="shared" si="151"/>
        <v/>
      </c>
      <c r="C4690" s="28">
        <f t="shared" si="150"/>
        <v>469</v>
      </c>
    </row>
    <row r="4691" spans="2:3" x14ac:dyDescent="0.25">
      <c r="B4691" s="28" t="str">
        <f t="shared" si="151"/>
        <v/>
      </c>
      <c r="C4691" s="28">
        <f t="shared" si="150"/>
        <v>469</v>
      </c>
    </row>
    <row r="4692" spans="2:3" x14ac:dyDescent="0.25">
      <c r="B4692" s="28" t="str">
        <f t="shared" si="151"/>
        <v/>
      </c>
      <c r="C4692" s="28">
        <f t="shared" si="150"/>
        <v>469</v>
      </c>
    </row>
    <row r="4693" spans="2:3" x14ac:dyDescent="0.25">
      <c r="B4693" s="28" t="str">
        <f t="shared" si="151"/>
        <v/>
      </c>
      <c r="C4693" s="28">
        <f t="shared" si="150"/>
        <v>469</v>
      </c>
    </row>
    <row r="4694" spans="2:3" x14ac:dyDescent="0.25">
      <c r="B4694" s="28" t="str">
        <f t="shared" si="151"/>
        <v/>
      </c>
      <c r="C4694" s="28">
        <f t="shared" si="150"/>
        <v>469</v>
      </c>
    </row>
    <row r="4695" spans="2:3" x14ac:dyDescent="0.25">
      <c r="B4695" s="28" t="str">
        <f t="shared" si="151"/>
        <v/>
      </c>
      <c r="C4695" s="28">
        <f t="shared" si="150"/>
        <v>469</v>
      </c>
    </row>
    <row r="4696" spans="2:3" x14ac:dyDescent="0.25">
      <c r="B4696" s="28" t="str">
        <f t="shared" si="151"/>
        <v/>
      </c>
      <c r="C4696" s="28">
        <f t="shared" si="150"/>
        <v>469</v>
      </c>
    </row>
    <row r="4697" spans="2:3" x14ac:dyDescent="0.25">
      <c r="B4697" s="28" t="str">
        <f t="shared" si="151"/>
        <v/>
      </c>
      <c r="C4697" s="28">
        <f t="shared" si="150"/>
        <v>470</v>
      </c>
    </row>
    <row r="4698" spans="2:3" x14ac:dyDescent="0.25">
      <c r="B4698" s="28" t="str">
        <f t="shared" si="151"/>
        <v/>
      </c>
      <c r="C4698" s="28">
        <f t="shared" si="150"/>
        <v>470</v>
      </c>
    </row>
    <row r="4699" spans="2:3" x14ac:dyDescent="0.25">
      <c r="B4699" s="28" t="str">
        <f t="shared" si="151"/>
        <v/>
      </c>
      <c r="C4699" s="28">
        <f t="shared" si="150"/>
        <v>470</v>
      </c>
    </row>
    <row r="4700" spans="2:3" x14ac:dyDescent="0.25">
      <c r="B4700" s="28" t="str">
        <f t="shared" si="151"/>
        <v/>
      </c>
      <c r="C4700" s="28">
        <f t="shared" si="150"/>
        <v>470</v>
      </c>
    </row>
    <row r="4701" spans="2:3" x14ac:dyDescent="0.25">
      <c r="B4701" s="28" t="str">
        <f t="shared" si="151"/>
        <v/>
      </c>
      <c r="C4701" s="28">
        <f t="shared" si="150"/>
        <v>470</v>
      </c>
    </row>
    <row r="4702" spans="2:3" x14ac:dyDescent="0.25">
      <c r="B4702" s="28" t="str">
        <f t="shared" si="151"/>
        <v/>
      </c>
      <c r="C4702" s="28">
        <f t="shared" si="150"/>
        <v>470</v>
      </c>
    </row>
    <row r="4703" spans="2:3" x14ac:dyDescent="0.25">
      <c r="B4703" s="28" t="str">
        <f t="shared" si="151"/>
        <v/>
      </c>
      <c r="C4703" s="28">
        <f t="shared" si="150"/>
        <v>470</v>
      </c>
    </row>
    <row r="4704" spans="2:3" x14ac:dyDescent="0.25">
      <c r="B4704" s="28" t="str">
        <f t="shared" si="151"/>
        <v/>
      </c>
      <c r="C4704" s="28">
        <f t="shared" si="150"/>
        <v>470</v>
      </c>
    </row>
    <row r="4705" spans="2:3" x14ac:dyDescent="0.25">
      <c r="B4705" s="28" t="str">
        <f t="shared" si="151"/>
        <v/>
      </c>
      <c r="C4705" s="28">
        <f t="shared" ref="C4705:C4768" si="152">ROUNDDOWN(((ROW(C4705)-ROW(C$7))/C$5)+1,0)</f>
        <v>470</v>
      </c>
    </row>
    <row r="4706" spans="2:3" x14ac:dyDescent="0.25">
      <c r="B4706" s="28" t="str">
        <f t="shared" si="151"/>
        <v/>
      </c>
      <c r="C4706" s="28">
        <f t="shared" si="152"/>
        <v>470</v>
      </c>
    </row>
    <row r="4707" spans="2:3" x14ac:dyDescent="0.25">
      <c r="B4707" s="28" t="str">
        <f t="shared" si="151"/>
        <v/>
      </c>
      <c r="C4707" s="28">
        <f t="shared" si="152"/>
        <v>471</v>
      </c>
    </row>
    <row r="4708" spans="2:3" x14ac:dyDescent="0.25">
      <c r="B4708" s="28" t="str">
        <f t="shared" si="151"/>
        <v/>
      </c>
      <c r="C4708" s="28">
        <f t="shared" si="152"/>
        <v>471</v>
      </c>
    </row>
    <row r="4709" spans="2:3" x14ac:dyDescent="0.25">
      <c r="B4709" s="28" t="str">
        <f t="shared" si="151"/>
        <v/>
      </c>
      <c r="C4709" s="28">
        <f t="shared" si="152"/>
        <v>471</v>
      </c>
    </row>
    <row r="4710" spans="2:3" x14ac:dyDescent="0.25">
      <c r="B4710" s="28" t="str">
        <f t="shared" si="151"/>
        <v/>
      </c>
      <c r="C4710" s="28">
        <f t="shared" si="152"/>
        <v>471</v>
      </c>
    </row>
    <row r="4711" spans="2:3" x14ac:dyDescent="0.25">
      <c r="B4711" s="28" t="str">
        <f t="shared" si="151"/>
        <v/>
      </c>
      <c r="C4711" s="28">
        <f t="shared" si="152"/>
        <v>471</v>
      </c>
    </row>
    <row r="4712" spans="2:3" x14ac:dyDescent="0.25">
      <c r="B4712" s="28" t="str">
        <f t="shared" si="151"/>
        <v/>
      </c>
      <c r="C4712" s="28">
        <f t="shared" si="152"/>
        <v>471</v>
      </c>
    </row>
    <row r="4713" spans="2:3" x14ac:dyDescent="0.25">
      <c r="B4713" s="28" t="str">
        <f t="shared" si="151"/>
        <v/>
      </c>
      <c r="C4713" s="28">
        <f t="shared" si="152"/>
        <v>471</v>
      </c>
    </row>
    <row r="4714" spans="2:3" x14ac:dyDescent="0.25">
      <c r="B4714" s="28" t="str">
        <f t="shared" si="151"/>
        <v/>
      </c>
      <c r="C4714" s="28">
        <f t="shared" si="152"/>
        <v>471</v>
      </c>
    </row>
    <row r="4715" spans="2:3" x14ac:dyDescent="0.25">
      <c r="B4715" s="28" t="str">
        <f t="shared" si="151"/>
        <v/>
      </c>
      <c r="C4715" s="28">
        <f t="shared" si="152"/>
        <v>471</v>
      </c>
    </row>
    <row r="4716" spans="2:3" x14ac:dyDescent="0.25">
      <c r="B4716" s="28" t="str">
        <f t="shared" si="151"/>
        <v/>
      </c>
      <c r="C4716" s="28">
        <f t="shared" si="152"/>
        <v>471</v>
      </c>
    </row>
    <row r="4717" spans="2:3" x14ac:dyDescent="0.25">
      <c r="B4717" s="28" t="str">
        <f t="shared" si="151"/>
        <v/>
      </c>
      <c r="C4717" s="28">
        <f t="shared" si="152"/>
        <v>472</v>
      </c>
    </row>
    <row r="4718" spans="2:3" x14ac:dyDescent="0.25">
      <c r="B4718" s="28" t="str">
        <f t="shared" si="151"/>
        <v/>
      </c>
      <c r="C4718" s="28">
        <f t="shared" si="152"/>
        <v>472</v>
      </c>
    </row>
    <row r="4719" spans="2:3" x14ac:dyDescent="0.25">
      <c r="B4719" s="28" t="str">
        <f t="shared" si="151"/>
        <v/>
      </c>
      <c r="C4719" s="28">
        <f t="shared" si="152"/>
        <v>472</v>
      </c>
    </row>
    <row r="4720" spans="2:3" x14ac:dyDescent="0.25">
      <c r="B4720" s="28" t="str">
        <f t="shared" si="151"/>
        <v/>
      </c>
      <c r="C4720" s="28">
        <f t="shared" si="152"/>
        <v>472</v>
      </c>
    </row>
    <row r="4721" spans="2:3" x14ac:dyDescent="0.25">
      <c r="B4721" s="28" t="str">
        <f t="shared" si="151"/>
        <v/>
      </c>
      <c r="C4721" s="28">
        <f t="shared" si="152"/>
        <v>472</v>
      </c>
    </row>
    <row r="4722" spans="2:3" x14ac:dyDescent="0.25">
      <c r="B4722" s="28" t="str">
        <f t="shared" si="151"/>
        <v/>
      </c>
      <c r="C4722" s="28">
        <f t="shared" si="152"/>
        <v>472</v>
      </c>
    </row>
    <row r="4723" spans="2:3" x14ac:dyDescent="0.25">
      <c r="B4723" s="28" t="str">
        <f t="shared" si="151"/>
        <v/>
      </c>
      <c r="C4723" s="28">
        <f t="shared" si="152"/>
        <v>472</v>
      </c>
    </row>
    <row r="4724" spans="2:3" x14ac:dyDescent="0.25">
      <c r="B4724" s="28" t="str">
        <f t="shared" si="151"/>
        <v/>
      </c>
      <c r="C4724" s="28">
        <f t="shared" si="152"/>
        <v>472</v>
      </c>
    </row>
    <row r="4725" spans="2:3" x14ac:dyDescent="0.25">
      <c r="B4725" s="28" t="str">
        <f t="shared" si="151"/>
        <v/>
      </c>
      <c r="C4725" s="28">
        <f t="shared" si="152"/>
        <v>472</v>
      </c>
    </row>
    <row r="4726" spans="2:3" x14ac:dyDescent="0.25">
      <c r="B4726" s="28" t="str">
        <f t="shared" si="151"/>
        <v/>
      </c>
      <c r="C4726" s="28">
        <f t="shared" si="152"/>
        <v>472</v>
      </c>
    </row>
    <row r="4727" spans="2:3" x14ac:dyDescent="0.25">
      <c r="B4727" s="28" t="str">
        <f t="shared" si="151"/>
        <v/>
      </c>
      <c r="C4727" s="28">
        <f t="shared" si="152"/>
        <v>473</v>
      </c>
    </row>
    <row r="4728" spans="2:3" x14ac:dyDescent="0.25">
      <c r="B4728" s="28" t="str">
        <f t="shared" si="151"/>
        <v/>
      </c>
      <c r="C4728" s="28">
        <f t="shared" si="152"/>
        <v>473</v>
      </c>
    </row>
    <row r="4729" spans="2:3" x14ac:dyDescent="0.25">
      <c r="B4729" s="28" t="str">
        <f t="shared" si="151"/>
        <v/>
      </c>
      <c r="C4729" s="28">
        <f t="shared" si="152"/>
        <v>473</v>
      </c>
    </row>
    <row r="4730" spans="2:3" x14ac:dyDescent="0.25">
      <c r="B4730" s="28" t="str">
        <f t="shared" si="151"/>
        <v/>
      </c>
      <c r="C4730" s="28">
        <f t="shared" si="152"/>
        <v>473</v>
      </c>
    </row>
    <row r="4731" spans="2:3" x14ac:dyDescent="0.25">
      <c r="B4731" s="28" t="str">
        <f t="shared" si="151"/>
        <v/>
      </c>
      <c r="C4731" s="28">
        <f t="shared" si="152"/>
        <v>473</v>
      </c>
    </row>
    <row r="4732" spans="2:3" x14ac:dyDescent="0.25">
      <c r="B4732" s="28" t="str">
        <f t="shared" si="151"/>
        <v/>
      </c>
      <c r="C4732" s="28">
        <f t="shared" si="152"/>
        <v>473</v>
      </c>
    </row>
    <row r="4733" spans="2:3" x14ac:dyDescent="0.25">
      <c r="B4733" s="28" t="str">
        <f t="shared" si="151"/>
        <v/>
      </c>
      <c r="C4733" s="28">
        <f t="shared" si="152"/>
        <v>473</v>
      </c>
    </row>
    <row r="4734" spans="2:3" x14ac:dyDescent="0.25">
      <c r="B4734" s="28" t="str">
        <f t="shared" si="151"/>
        <v/>
      </c>
      <c r="C4734" s="28">
        <f t="shared" si="152"/>
        <v>473</v>
      </c>
    </row>
    <row r="4735" spans="2:3" x14ac:dyDescent="0.25">
      <c r="B4735" s="28" t="str">
        <f t="shared" si="151"/>
        <v/>
      </c>
      <c r="C4735" s="28">
        <f t="shared" si="152"/>
        <v>473</v>
      </c>
    </row>
    <row r="4736" spans="2:3" x14ac:dyDescent="0.25">
      <c r="B4736" s="28" t="str">
        <f t="shared" si="151"/>
        <v/>
      </c>
      <c r="C4736" s="28">
        <f t="shared" si="152"/>
        <v>473</v>
      </c>
    </row>
    <row r="4737" spans="2:3" x14ac:dyDescent="0.25">
      <c r="B4737" s="28" t="str">
        <f t="shared" si="151"/>
        <v/>
      </c>
      <c r="C4737" s="28">
        <f t="shared" si="152"/>
        <v>474</v>
      </c>
    </row>
    <row r="4738" spans="2:3" x14ac:dyDescent="0.25">
      <c r="B4738" s="28" t="str">
        <f t="shared" si="151"/>
        <v/>
      </c>
      <c r="C4738" s="28">
        <f t="shared" si="152"/>
        <v>474</v>
      </c>
    </row>
    <row r="4739" spans="2:3" x14ac:dyDescent="0.25">
      <c r="B4739" s="28" t="str">
        <f t="shared" si="151"/>
        <v/>
      </c>
      <c r="C4739" s="28">
        <f t="shared" si="152"/>
        <v>474</v>
      </c>
    </row>
    <row r="4740" spans="2:3" x14ac:dyDescent="0.25">
      <c r="B4740" s="28" t="str">
        <f t="shared" si="151"/>
        <v/>
      </c>
      <c r="C4740" s="28">
        <f t="shared" si="152"/>
        <v>474</v>
      </c>
    </row>
    <row r="4741" spans="2:3" x14ac:dyDescent="0.25">
      <c r="B4741" s="28" t="str">
        <f t="shared" si="151"/>
        <v/>
      </c>
      <c r="C4741" s="28">
        <f t="shared" si="152"/>
        <v>474</v>
      </c>
    </row>
    <row r="4742" spans="2:3" x14ac:dyDescent="0.25">
      <c r="B4742" s="28" t="str">
        <f t="shared" si="151"/>
        <v/>
      </c>
      <c r="C4742" s="28">
        <f t="shared" si="152"/>
        <v>474</v>
      </c>
    </row>
    <row r="4743" spans="2:3" x14ac:dyDescent="0.25">
      <c r="B4743" s="28" t="str">
        <f t="shared" si="151"/>
        <v/>
      </c>
      <c r="C4743" s="28">
        <f t="shared" si="152"/>
        <v>474</v>
      </c>
    </row>
    <row r="4744" spans="2:3" x14ac:dyDescent="0.25">
      <c r="B4744" s="28" t="str">
        <f t="shared" ref="B4744:B4807" si="153">IF(C4744&lt; $D$4+1,MOD(((ROW(B4744)-ROW(B$7))),$C$5)+1,"")</f>
        <v/>
      </c>
      <c r="C4744" s="28">
        <f t="shared" si="152"/>
        <v>474</v>
      </c>
    </row>
    <row r="4745" spans="2:3" x14ac:dyDescent="0.25">
      <c r="B4745" s="28" t="str">
        <f t="shared" si="153"/>
        <v/>
      </c>
      <c r="C4745" s="28">
        <f t="shared" si="152"/>
        <v>474</v>
      </c>
    </row>
    <row r="4746" spans="2:3" x14ac:dyDescent="0.25">
      <c r="B4746" s="28" t="str">
        <f t="shared" si="153"/>
        <v/>
      </c>
      <c r="C4746" s="28">
        <f t="shared" si="152"/>
        <v>474</v>
      </c>
    </row>
    <row r="4747" spans="2:3" x14ac:dyDescent="0.25">
      <c r="B4747" s="28" t="str">
        <f t="shared" si="153"/>
        <v/>
      </c>
      <c r="C4747" s="28">
        <f t="shared" si="152"/>
        <v>475</v>
      </c>
    </row>
    <row r="4748" spans="2:3" x14ac:dyDescent="0.25">
      <c r="B4748" s="28" t="str">
        <f t="shared" si="153"/>
        <v/>
      </c>
      <c r="C4748" s="28">
        <f t="shared" si="152"/>
        <v>475</v>
      </c>
    </row>
    <row r="4749" spans="2:3" x14ac:dyDescent="0.25">
      <c r="B4749" s="28" t="str">
        <f t="shared" si="153"/>
        <v/>
      </c>
      <c r="C4749" s="28">
        <f t="shared" si="152"/>
        <v>475</v>
      </c>
    </row>
    <row r="4750" spans="2:3" x14ac:dyDescent="0.25">
      <c r="B4750" s="28" t="str">
        <f t="shared" si="153"/>
        <v/>
      </c>
      <c r="C4750" s="28">
        <f t="shared" si="152"/>
        <v>475</v>
      </c>
    </row>
    <row r="4751" spans="2:3" x14ac:dyDescent="0.25">
      <c r="B4751" s="28" t="str">
        <f t="shared" si="153"/>
        <v/>
      </c>
      <c r="C4751" s="28">
        <f t="shared" si="152"/>
        <v>475</v>
      </c>
    </row>
    <row r="4752" spans="2:3" x14ac:dyDescent="0.25">
      <c r="B4752" s="28" t="str">
        <f t="shared" si="153"/>
        <v/>
      </c>
      <c r="C4752" s="28">
        <f t="shared" si="152"/>
        <v>475</v>
      </c>
    </row>
    <row r="4753" spans="2:3" x14ac:dyDescent="0.25">
      <c r="B4753" s="28" t="str">
        <f t="shared" si="153"/>
        <v/>
      </c>
      <c r="C4753" s="28">
        <f t="shared" si="152"/>
        <v>475</v>
      </c>
    </row>
    <row r="4754" spans="2:3" x14ac:dyDescent="0.25">
      <c r="B4754" s="28" t="str">
        <f t="shared" si="153"/>
        <v/>
      </c>
      <c r="C4754" s="28">
        <f t="shared" si="152"/>
        <v>475</v>
      </c>
    </row>
    <row r="4755" spans="2:3" x14ac:dyDescent="0.25">
      <c r="B4755" s="28" t="str">
        <f t="shared" si="153"/>
        <v/>
      </c>
      <c r="C4755" s="28">
        <f t="shared" si="152"/>
        <v>475</v>
      </c>
    </row>
    <row r="4756" spans="2:3" x14ac:dyDescent="0.25">
      <c r="B4756" s="28" t="str">
        <f t="shared" si="153"/>
        <v/>
      </c>
      <c r="C4756" s="28">
        <f t="shared" si="152"/>
        <v>475</v>
      </c>
    </row>
    <row r="4757" spans="2:3" x14ac:dyDescent="0.25">
      <c r="B4757" s="28" t="str">
        <f t="shared" si="153"/>
        <v/>
      </c>
      <c r="C4757" s="28">
        <f t="shared" si="152"/>
        <v>476</v>
      </c>
    </row>
    <row r="4758" spans="2:3" x14ac:dyDescent="0.25">
      <c r="B4758" s="28" t="str">
        <f t="shared" si="153"/>
        <v/>
      </c>
      <c r="C4758" s="28">
        <f t="shared" si="152"/>
        <v>476</v>
      </c>
    </row>
    <row r="4759" spans="2:3" x14ac:dyDescent="0.25">
      <c r="B4759" s="28" t="str">
        <f t="shared" si="153"/>
        <v/>
      </c>
      <c r="C4759" s="28">
        <f t="shared" si="152"/>
        <v>476</v>
      </c>
    </row>
    <row r="4760" spans="2:3" x14ac:dyDescent="0.25">
      <c r="B4760" s="28" t="str">
        <f t="shared" si="153"/>
        <v/>
      </c>
      <c r="C4760" s="28">
        <f t="shared" si="152"/>
        <v>476</v>
      </c>
    </row>
    <row r="4761" spans="2:3" x14ac:dyDescent="0.25">
      <c r="B4761" s="28" t="str">
        <f t="shared" si="153"/>
        <v/>
      </c>
      <c r="C4761" s="28">
        <f t="shared" si="152"/>
        <v>476</v>
      </c>
    </row>
    <row r="4762" spans="2:3" x14ac:dyDescent="0.25">
      <c r="B4762" s="28" t="str">
        <f t="shared" si="153"/>
        <v/>
      </c>
      <c r="C4762" s="28">
        <f t="shared" si="152"/>
        <v>476</v>
      </c>
    </row>
    <row r="4763" spans="2:3" x14ac:dyDescent="0.25">
      <c r="B4763" s="28" t="str">
        <f t="shared" si="153"/>
        <v/>
      </c>
      <c r="C4763" s="28">
        <f t="shared" si="152"/>
        <v>476</v>
      </c>
    </row>
    <row r="4764" spans="2:3" x14ac:dyDescent="0.25">
      <c r="B4764" s="28" t="str">
        <f t="shared" si="153"/>
        <v/>
      </c>
      <c r="C4764" s="28">
        <f t="shared" si="152"/>
        <v>476</v>
      </c>
    </row>
    <row r="4765" spans="2:3" x14ac:dyDescent="0.25">
      <c r="B4765" s="28" t="str">
        <f t="shared" si="153"/>
        <v/>
      </c>
      <c r="C4765" s="28">
        <f t="shared" si="152"/>
        <v>476</v>
      </c>
    </row>
    <row r="4766" spans="2:3" x14ac:dyDescent="0.25">
      <c r="B4766" s="28" t="str">
        <f t="shared" si="153"/>
        <v/>
      </c>
      <c r="C4766" s="28">
        <f t="shared" si="152"/>
        <v>476</v>
      </c>
    </row>
    <row r="4767" spans="2:3" x14ac:dyDescent="0.25">
      <c r="B4767" s="28" t="str">
        <f t="shared" si="153"/>
        <v/>
      </c>
      <c r="C4767" s="28">
        <f t="shared" si="152"/>
        <v>477</v>
      </c>
    </row>
    <row r="4768" spans="2:3" x14ac:dyDescent="0.25">
      <c r="B4768" s="28" t="str">
        <f t="shared" si="153"/>
        <v/>
      </c>
      <c r="C4768" s="28">
        <f t="shared" si="152"/>
        <v>477</v>
      </c>
    </row>
    <row r="4769" spans="2:3" x14ac:dyDescent="0.25">
      <c r="B4769" s="28" t="str">
        <f t="shared" si="153"/>
        <v/>
      </c>
      <c r="C4769" s="28">
        <f t="shared" ref="C4769:C4832" si="154">ROUNDDOWN(((ROW(C4769)-ROW(C$7))/C$5)+1,0)</f>
        <v>477</v>
      </c>
    </row>
    <row r="4770" spans="2:3" x14ac:dyDescent="0.25">
      <c r="B4770" s="28" t="str">
        <f t="shared" si="153"/>
        <v/>
      </c>
      <c r="C4770" s="28">
        <f t="shared" si="154"/>
        <v>477</v>
      </c>
    </row>
    <row r="4771" spans="2:3" x14ac:dyDescent="0.25">
      <c r="B4771" s="28" t="str">
        <f t="shared" si="153"/>
        <v/>
      </c>
      <c r="C4771" s="28">
        <f t="shared" si="154"/>
        <v>477</v>
      </c>
    </row>
    <row r="4772" spans="2:3" x14ac:dyDescent="0.25">
      <c r="B4772" s="28" t="str">
        <f t="shared" si="153"/>
        <v/>
      </c>
      <c r="C4772" s="28">
        <f t="shared" si="154"/>
        <v>477</v>
      </c>
    </row>
    <row r="4773" spans="2:3" x14ac:dyDescent="0.25">
      <c r="B4773" s="28" t="str">
        <f t="shared" si="153"/>
        <v/>
      </c>
      <c r="C4773" s="28">
        <f t="shared" si="154"/>
        <v>477</v>
      </c>
    </row>
    <row r="4774" spans="2:3" x14ac:dyDescent="0.25">
      <c r="B4774" s="28" t="str">
        <f t="shared" si="153"/>
        <v/>
      </c>
      <c r="C4774" s="28">
        <f t="shared" si="154"/>
        <v>477</v>
      </c>
    </row>
    <row r="4775" spans="2:3" x14ac:dyDescent="0.25">
      <c r="B4775" s="28" t="str">
        <f t="shared" si="153"/>
        <v/>
      </c>
      <c r="C4775" s="28">
        <f t="shared" si="154"/>
        <v>477</v>
      </c>
    </row>
    <row r="4776" spans="2:3" x14ac:dyDescent="0.25">
      <c r="B4776" s="28" t="str">
        <f t="shared" si="153"/>
        <v/>
      </c>
      <c r="C4776" s="28">
        <f t="shared" si="154"/>
        <v>477</v>
      </c>
    </row>
    <row r="4777" spans="2:3" x14ac:dyDescent="0.25">
      <c r="B4777" s="28" t="str">
        <f t="shared" si="153"/>
        <v/>
      </c>
      <c r="C4777" s="28">
        <f t="shared" si="154"/>
        <v>478</v>
      </c>
    </row>
    <row r="4778" spans="2:3" x14ac:dyDescent="0.25">
      <c r="B4778" s="28" t="str">
        <f t="shared" si="153"/>
        <v/>
      </c>
      <c r="C4778" s="28">
        <f t="shared" si="154"/>
        <v>478</v>
      </c>
    </row>
    <row r="4779" spans="2:3" x14ac:dyDescent="0.25">
      <c r="B4779" s="28" t="str">
        <f t="shared" si="153"/>
        <v/>
      </c>
      <c r="C4779" s="28">
        <f t="shared" si="154"/>
        <v>478</v>
      </c>
    </row>
    <row r="4780" spans="2:3" x14ac:dyDescent="0.25">
      <c r="B4780" s="28" t="str">
        <f t="shared" si="153"/>
        <v/>
      </c>
      <c r="C4780" s="28">
        <f t="shared" si="154"/>
        <v>478</v>
      </c>
    </row>
    <row r="4781" spans="2:3" x14ac:dyDescent="0.25">
      <c r="B4781" s="28" t="str">
        <f t="shared" si="153"/>
        <v/>
      </c>
      <c r="C4781" s="28">
        <f t="shared" si="154"/>
        <v>478</v>
      </c>
    </row>
    <row r="4782" spans="2:3" x14ac:dyDescent="0.25">
      <c r="B4782" s="28" t="str">
        <f t="shared" si="153"/>
        <v/>
      </c>
      <c r="C4782" s="28">
        <f t="shared" si="154"/>
        <v>478</v>
      </c>
    </row>
    <row r="4783" spans="2:3" x14ac:dyDescent="0.25">
      <c r="B4783" s="28" t="str">
        <f t="shared" si="153"/>
        <v/>
      </c>
      <c r="C4783" s="28">
        <f t="shared" si="154"/>
        <v>478</v>
      </c>
    </row>
    <row r="4784" spans="2:3" x14ac:dyDescent="0.25">
      <c r="B4784" s="28" t="str">
        <f t="shared" si="153"/>
        <v/>
      </c>
      <c r="C4784" s="28">
        <f t="shared" si="154"/>
        <v>478</v>
      </c>
    </row>
    <row r="4785" spans="2:3" x14ac:dyDescent="0.25">
      <c r="B4785" s="28" t="str">
        <f t="shared" si="153"/>
        <v/>
      </c>
      <c r="C4785" s="28">
        <f t="shared" si="154"/>
        <v>478</v>
      </c>
    </row>
    <row r="4786" spans="2:3" x14ac:dyDescent="0.25">
      <c r="B4786" s="28" t="str">
        <f t="shared" si="153"/>
        <v/>
      </c>
      <c r="C4786" s="28">
        <f t="shared" si="154"/>
        <v>478</v>
      </c>
    </row>
    <row r="4787" spans="2:3" x14ac:dyDescent="0.25">
      <c r="B4787" s="28" t="str">
        <f t="shared" si="153"/>
        <v/>
      </c>
      <c r="C4787" s="28">
        <f t="shared" si="154"/>
        <v>479</v>
      </c>
    </row>
    <row r="4788" spans="2:3" x14ac:dyDescent="0.25">
      <c r="B4788" s="28" t="str">
        <f t="shared" si="153"/>
        <v/>
      </c>
      <c r="C4788" s="28">
        <f t="shared" si="154"/>
        <v>479</v>
      </c>
    </row>
    <row r="4789" spans="2:3" x14ac:dyDescent="0.25">
      <c r="B4789" s="28" t="str">
        <f t="shared" si="153"/>
        <v/>
      </c>
      <c r="C4789" s="28">
        <f t="shared" si="154"/>
        <v>479</v>
      </c>
    </row>
    <row r="4790" spans="2:3" x14ac:dyDescent="0.25">
      <c r="B4790" s="28" t="str">
        <f t="shared" si="153"/>
        <v/>
      </c>
      <c r="C4790" s="28">
        <f t="shared" si="154"/>
        <v>479</v>
      </c>
    </row>
    <row r="4791" spans="2:3" x14ac:dyDescent="0.25">
      <c r="B4791" s="28" t="str">
        <f t="shared" si="153"/>
        <v/>
      </c>
      <c r="C4791" s="28">
        <f t="shared" si="154"/>
        <v>479</v>
      </c>
    </row>
    <row r="4792" spans="2:3" x14ac:dyDescent="0.25">
      <c r="B4792" s="28" t="str">
        <f t="shared" si="153"/>
        <v/>
      </c>
      <c r="C4792" s="28">
        <f t="shared" si="154"/>
        <v>479</v>
      </c>
    </row>
    <row r="4793" spans="2:3" x14ac:dyDescent="0.25">
      <c r="B4793" s="28" t="str">
        <f t="shared" si="153"/>
        <v/>
      </c>
      <c r="C4793" s="28">
        <f t="shared" si="154"/>
        <v>479</v>
      </c>
    </row>
    <row r="4794" spans="2:3" x14ac:dyDescent="0.25">
      <c r="B4794" s="28" t="str">
        <f t="shared" si="153"/>
        <v/>
      </c>
      <c r="C4794" s="28">
        <f t="shared" si="154"/>
        <v>479</v>
      </c>
    </row>
    <row r="4795" spans="2:3" x14ac:dyDescent="0.25">
      <c r="B4795" s="28" t="str">
        <f t="shared" si="153"/>
        <v/>
      </c>
      <c r="C4795" s="28">
        <f t="shared" si="154"/>
        <v>479</v>
      </c>
    </row>
    <row r="4796" spans="2:3" x14ac:dyDescent="0.25">
      <c r="B4796" s="28" t="str">
        <f t="shared" si="153"/>
        <v/>
      </c>
      <c r="C4796" s="28">
        <f t="shared" si="154"/>
        <v>479</v>
      </c>
    </row>
    <row r="4797" spans="2:3" x14ac:dyDescent="0.25">
      <c r="B4797" s="28" t="str">
        <f t="shared" si="153"/>
        <v/>
      </c>
      <c r="C4797" s="28">
        <f t="shared" si="154"/>
        <v>480</v>
      </c>
    </row>
    <row r="4798" spans="2:3" x14ac:dyDescent="0.25">
      <c r="B4798" s="28" t="str">
        <f t="shared" si="153"/>
        <v/>
      </c>
      <c r="C4798" s="28">
        <f t="shared" si="154"/>
        <v>480</v>
      </c>
    </row>
    <row r="4799" spans="2:3" x14ac:dyDescent="0.25">
      <c r="B4799" s="28" t="str">
        <f t="shared" si="153"/>
        <v/>
      </c>
      <c r="C4799" s="28">
        <f t="shared" si="154"/>
        <v>480</v>
      </c>
    </row>
    <row r="4800" spans="2:3" x14ac:dyDescent="0.25">
      <c r="B4800" s="28" t="str">
        <f t="shared" si="153"/>
        <v/>
      </c>
      <c r="C4800" s="28">
        <f t="shared" si="154"/>
        <v>480</v>
      </c>
    </row>
    <row r="4801" spans="2:3" x14ac:dyDescent="0.25">
      <c r="B4801" s="28" t="str">
        <f t="shared" si="153"/>
        <v/>
      </c>
      <c r="C4801" s="28">
        <f t="shared" si="154"/>
        <v>480</v>
      </c>
    </row>
    <row r="4802" spans="2:3" x14ac:dyDescent="0.25">
      <c r="B4802" s="28" t="str">
        <f t="shared" si="153"/>
        <v/>
      </c>
      <c r="C4802" s="28">
        <f t="shared" si="154"/>
        <v>480</v>
      </c>
    </row>
    <row r="4803" spans="2:3" x14ac:dyDescent="0.25">
      <c r="B4803" s="28" t="str">
        <f t="shared" si="153"/>
        <v/>
      </c>
      <c r="C4803" s="28">
        <f t="shared" si="154"/>
        <v>480</v>
      </c>
    </row>
    <row r="4804" spans="2:3" x14ac:dyDescent="0.25">
      <c r="B4804" s="28" t="str">
        <f t="shared" si="153"/>
        <v/>
      </c>
      <c r="C4804" s="28">
        <f t="shared" si="154"/>
        <v>480</v>
      </c>
    </row>
    <row r="4805" spans="2:3" x14ac:dyDescent="0.25">
      <c r="B4805" s="28" t="str">
        <f t="shared" si="153"/>
        <v/>
      </c>
      <c r="C4805" s="28">
        <f t="shared" si="154"/>
        <v>480</v>
      </c>
    </row>
    <row r="4806" spans="2:3" x14ac:dyDescent="0.25">
      <c r="B4806" s="28" t="str">
        <f t="shared" si="153"/>
        <v/>
      </c>
      <c r="C4806" s="28">
        <f t="shared" si="154"/>
        <v>480</v>
      </c>
    </row>
    <row r="4807" spans="2:3" x14ac:dyDescent="0.25">
      <c r="B4807" s="28" t="str">
        <f t="shared" si="153"/>
        <v/>
      </c>
      <c r="C4807" s="28">
        <f t="shared" si="154"/>
        <v>481</v>
      </c>
    </row>
    <row r="4808" spans="2:3" x14ac:dyDescent="0.25">
      <c r="B4808" s="28" t="str">
        <f t="shared" ref="B4808:B4871" si="155">IF(C4808&lt; $D$4+1,MOD(((ROW(B4808)-ROW(B$7))),$C$5)+1,"")</f>
        <v/>
      </c>
      <c r="C4808" s="28">
        <f t="shared" si="154"/>
        <v>481</v>
      </c>
    </row>
    <row r="4809" spans="2:3" x14ac:dyDescent="0.25">
      <c r="B4809" s="28" t="str">
        <f t="shared" si="155"/>
        <v/>
      </c>
      <c r="C4809" s="28">
        <f t="shared" si="154"/>
        <v>481</v>
      </c>
    </row>
    <row r="4810" spans="2:3" x14ac:dyDescent="0.25">
      <c r="B4810" s="28" t="str">
        <f t="shared" si="155"/>
        <v/>
      </c>
      <c r="C4810" s="28">
        <f t="shared" si="154"/>
        <v>481</v>
      </c>
    </row>
    <row r="4811" spans="2:3" x14ac:dyDescent="0.25">
      <c r="B4811" s="28" t="str">
        <f t="shared" si="155"/>
        <v/>
      </c>
      <c r="C4811" s="28">
        <f t="shared" si="154"/>
        <v>481</v>
      </c>
    </row>
    <row r="4812" spans="2:3" x14ac:dyDescent="0.25">
      <c r="B4812" s="28" t="str">
        <f t="shared" si="155"/>
        <v/>
      </c>
      <c r="C4812" s="28">
        <f t="shared" si="154"/>
        <v>481</v>
      </c>
    </row>
    <row r="4813" spans="2:3" x14ac:dyDescent="0.25">
      <c r="B4813" s="28" t="str">
        <f t="shared" si="155"/>
        <v/>
      </c>
      <c r="C4813" s="28">
        <f t="shared" si="154"/>
        <v>481</v>
      </c>
    </row>
    <row r="4814" spans="2:3" x14ac:dyDescent="0.25">
      <c r="B4814" s="28" t="str">
        <f t="shared" si="155"/>
        <v/>
      </c>
      <c r="C4814" s="28">
        <f t="shared" si="154"/>
        <v>481</v>
      </c>
    </row>
    <row r="4815" spans="2:3" x14ac:dyDescent="0.25">
      <c r="B4815" s="28" t="str">
        <f t="shared" si="155"/>
        <v/>
      </c>
      <c r="C4815" s="28">
        <f t="shared" si="154"/>
        <v>481</v>
      </c>
    </row>
    <row r="4816" spans="2:3" x14ac:dyDescent="0.25">
      <c r="B4816" s="28" t="str">
        <f t="shared" si="155"/>
        <v/>
      </c>
      <c r="C4816" s="28">
        <f t="shared" si="154"/>
        <v>481</v>
      </c>
    </row>
    <row r="4817" spans="2:3" x14ac:dyDescent="0.25">
      <c r="B4817" s="28" t="str">
        <f t="shared" si="155"/>
        <v/>
      </c>
      <c r="C4817" s="28">
        <f t="shared" si="154"/>
        <v>482</v>
      </c>
    </row>
    <row r="4818" spans="2:3" x14ac:dyDescent="0.25">
      <c r="B4818" s="28" t="str">
        <f t="shared" si="155"/>
        <v/>
      </c>
      <c r="C4818" s="28">
        <f t="shared" si="154"/>
        <v>482</v>
      </c>
    </row>
    <row r="4819" spans="2:3" x14ac:dyDescent="0.25">
      <c r="B4819" s="28" t="str">
        <f t="shared" si="155"/>
        <v/>
      </c>
      <c r="C4819" s="28">
        <f t="shared" si="154"/>
        <v>482</v>
      </c>
    </row>
    <row r="4820" spans="2:3" x14ac:dyDescent="0.25">
      <c r="B4820" s="28" t="str">
        <f t="shared" si="155"/>
        <v/>
      </c>
      <c r="C4820" s="28">
        <f t="shared" si="154"/>
        <v>482</v>
      </c>
    </row>
    <row r="4821" spans="2:3" x14ac:dyDescent="0.25">
      <c r="B4821" s="28" t="str">
        <f t="shared" si="155"/>
        <v/>
      </c>
      <c r="C4821" s="28">
        <f t="shared" si="154"/>
        <v>482</v>
      </c>
    </row>
    <row r="4822" spans="2:3" x14ac:dyDescent="0.25">
      <c r="B4822" s="28" t="str">
        <f t="shared" si="155"/>
        <v/>
      </c>
      <c r="C4822" s="28">
        <f t="shared" si="154"/>
        <v>482</v>
      </c>
    </row>
    <row r="4823" spans="2:3" x14ac:dyDescent="0.25">
      <c r="B4823" s="28" t="str">
        <f t="shared" si="155"/>
        <v/>
      </c>
      <c r="C4823" s="28">
        <f t="shared" si="154"/>
        <v>482</v>
      </c>
    </row>
    <row r="4824" spans="2:3" x14ac:dyDescent="0.25">
      <c r="B4824" s="28" t="str">
        <f t="shared" si="155"/>
        <v/>
      </c>
      <c r="C4824" s="28">
        <f t="shared" si="154"/>
        <v>482</v>
      </c>
    </row>
    <row r="4825" spans="2:3" x14ac:dyDescent="0.25">
      <c r="B4825" s="28" t="str">
        <f t="shared" si="155"/>
        <v/>
      </c>
      <c r="C4825" s="28">
        <f t="shared" si="154"/>
        <v>482</v>
      </c>
    </row>
    <row r="4826" spans="2:3" x14ac:dyDescent="0.25">
      <c r="B4826" s="28" t="str">
        <f t="shared" si="155"/>
        <v/>
      </c>
      <c r="C4826" s="28">
        <f t="shared" si="154"/>
        <v>482</v>
      </c>
    </row>
    <row r="4827" spans="2:3" x14ac:dyDescent="0.25">
      <c r="B4827" s="28" t="str">
        <f t="shared" si="155"/>
        <v/>
      </c>
      <c r="C4827" s="28">
        <f t="shared" si="154"/>
        <v>483</v>
      </c>
    </row>
    <row r="4828" spans="2:3" x14ac:dyDescent="0.25">
      <c r="B4828" s="28" t="str">
        <f t="shared" si="155"/>
        <v/>
      </c>
      <c r="C4828" s="28">
        <f t="shared" si="154"/>
        <v>483</v>
      </c>
    </row>
    <row r="4829" spans="2:3" x14ac:dyDescent="0.25">
      <c r="B4829" s="28" t="str">
        <f t="shared" si="155"/>
        <v/>
      </c>
      <c r="C4829" s="28">
        <f t="shared" si="154"/>
        <v>483</v>
      </c>
    </row>
    <row r="4830" spans="2:3" x14ac:dyDescent="0.25">
      <c r="B4830" s="28" t="str">
        <f t="shared" si="155"/>
        <v/>
      </c>
      <c r="C4830" s="28">
        <f t="shared" si="154"/>
        <v>483</v>
      </c>
    </row>
    <row r="4831" spans="2:3" x14ac:dyDescent="0.25">
      <c r="B4831" s="28" t="str">
        <f t="shared" si="155"/>
        <v/>
      </c>
      <c r="C4831" s="28">
        <f t="shared" si="154"/>
        <v>483</v>
      </c>
    </row>
    <row r="4832" spans="2:3" x14ac:dyDescent="0.25">
      <c r="B4832" s="28" t="str">
        <f t="shared" si="155"/>
        <v/>
      </c>
      <c r="C4832" s="28">
        <f t="shared" si="154"/>
        <v>483</v>
      </c>
    </row>
    <row r="4833" spans="2:3" x14ac:dyDescent="0.25">
      <c r="B4833" s="28" t="str">
        <f t="shared" si="155"/>
        <v/>
      </c>
      <c r="C4833" s="28">
        <f t="shared" ref="C4833:C4896" si="156">ROUNDDOWN(((ROW(C4833)-ROW(C$7))/C$5)+1,0)</f>
        <v>483</v>
      </c>
    </row>
    <row r="4834" spans="2:3" x14ac:dyDescent="0.25">
      <c r="B4834" s="28" t="str">
        <f t="shared" si="155"/>
        <v/>
      </c>
      <c r="C4834" s="28">
        <f t="shared" si="156"/>
        <v>483</v>
      </c>
    </row>
    <row r="4835" spans="2:3" x14ac:dyDescent="0.25">
      <c r="B4835" s="28" t="str">
        <f t="shared" si="155"/>
        <v/>
      </c>
      <c r="C4835" s="28">
        <f t="shared" si="156"/>
        <v>483</v>
      </c>
    </row>
    <row r="4836" spans="2:3" x14ac:dyDescent="0.25">
      <c r="B4836" s="28" t="str">
        <f t="shared" si="155"/>
        <v/>
      </c>
      <c r="C4836" s="28">
        <f t="shared" si="156"/>
        <v>483</v>
      </c>
    </row>
    <row r="4837" spans="2:3" x14ac:dyDescent="0.25">
      <c r="B4837" s="28" t="str">
        <f t="shared" si="155"/>
        <v/>
      </c>
      <c r="C4837" s="28">
        <f t="shared" si="156"/>
        <v>484</v>
      </c>
    </row>
    <row r="4838" spans="2:3" x14ac:dyDescent="0.25">
      <c r="B4838" s="28" t="str">
        <f t="shared" si="155"/>
        <v/>
      </c>
      <c r="C4838" s="28">
        <f t="shared" si="156"/>
        <v>484</v>
      </c>
    </row>
    <row r="4839" spans="2:3" x14ac:dyDescent="0.25">
      <c r="B4839" s="28" t="str">
        <f t="shared" si="155"/>
        <v/>
      </c>
      <c r="C4839" s="28">
        <f t="shared" si="156"/>
        <v>484</v>
      </c>
    </row>
    <row r="4840" spans="2:3" x14ac:dyDescent="0.25">
      <c r="B4840" s="28" t="str">
        <f t="shared" si="155"/>
        <v/>
      </c>
      <c r="C4840" s="28">
        <f t="shared" si="156"/>
        <v>484</v>
      </c>
    </row>
    <row r="4841" spans="2:3" x14ac:dyDescent="0.25">
      <c r="B4841" s="28" t="str">
        <f t="shared" si="155"/>
        <v/>
      </c>
      <c r="C4841" s="28">
        <f t="shared" si="156"/>
        <v>484</v>
      </c>
    </row>
    <row r="4842" spans="2:3" x14ac:dyDescent="0.25">
      <c r="B4842" s="28" t="str">
        <f t="shared" si="155"/>
        <v/>
      </c>
      <c r="C4842" s="28">
        <f t="shared" si="156"/>
        <v>484</v>
      </c>
    </row>
    <row r="4843" spans="2:3" x14ac:dyDescent="0.25">
      <c r="B4843" s="28" t="str">
        <f t="shared" si="155"/>
        <v/>
      </c>
      <c r="C4843" s="28">
        <f t="shared" si="156"/>
        <v>484</v>
      </c>
    </row>
    <row r="4844" spans="2:3" x14ac:dyDescent="0.25">
      <c r="B4844" s="28" t="str">
        <f t="shared" si="155"/>
        <v/>
      </c>
      <c r="C4844" s="28">
        <f t="shared" si="156"/>
        <v>484</v>
      </c>
    </row>
    <row r="4845" spans="2:3" x14ac:dyDescent="0.25">
      <c r="B4845" s="28" t="str">
        <f t="shared" si="155"/>
        <v/>
      </c>
      <c r="C4845" s="28">
        <f t="shared" si="156"/>
        <v>484</v>
      </c>
    </row>
    <row r="4846" spans="2:3" x14ac:dyDescent="0.25">
      <c r="B4846" s="28" t="str">
        <f t="shared" si="155"/>
        <v/>
      </c>
      <c r="C4846" s="28">
        <f t="shared" si="156"/>
        <v>484</v>
      </c>
    </row>
    <row r="4847" spans="2:3" x14ac:dyDescent="0.25">
      <c r="B4847" s="28" t="str">
        <f t="shared" si="155"/>
        <v/>
      </c>
      <c r="C4847" s="28">
        <f t="shared" si="156"/>
        <v>485</v>
      </c>
    </row>
    <row r="4848" spans="2:3" x14ac:dyDescent="0.25">
      <c r="B4848" s="28" t="str">
        <f t="shared" si="155"/>
        <v/>
      </c>
      <c r="C4848" s="28">
        <f t="shared" si="156"/>
        <v>485</v>
      </c>
    </row>
    <row r="4849" spans="2:3" x14ac:dyDescent="0.25">
      <c r="B4849" s="28" t="str">
        <f t="shared" si="155"/>
        <v/>
      </c>
      <c r="C4849" s="28">
        <f t="shared" si="156"/>
        <v>485</v>
      </c>
    </row>
    <row r="4850" spans="2:3" x14ac:dyDescent="0.25">
      <c r="B4850" s="28" t="str">
        <f t="shared" si="155"/>
        <v/>
      </c>
      <c r="C4850" s="28">
        <f t="shared" si="156"/>
        <v>485</v>
      </c>
    </row>
    <row r="4851" spans="2:3" x14ac:dyDescent="0.25">
      <c r="B4851" s="28" t="str">
        <f t="shared" si="155"/>
        <v/>
      </c>
      <c r="C4851" s="28">
        <f t="shared" si="156"/>
        <v>485</v>
      </c>
    </row>
    <row r="4852" spans="2:3" x14ac:dyDescent="0.25">
      <c r="B4852" s="28" t="str">
        <f t="shared" si="155"/>
        <v/>
      </c>
      <c r="C4852" s="28">
        <f t="shared" si="156"/>
        <v>485</v>
      </c>
    </row>
    <row r="4853" spans="2:3" x14ac:dyDescent="0.25">
      <c r="B4853" s="28" t="str">
        <f t="shared" si="155"/>
        <v/>
      </c>
      <c r="C4853" s="28">
        <f t="shared" si="156"/>
        <v>485</v>
      </c>
    </row>
    <row r="4854" spans="2:3" x14ac:dyDescent="0.25">
      <c r="B4854" s="28" t="str">
        <f t="shared" si="155"/>
        <v/>
      </c>
      <c r="C4854" s="28">
        <f t="shared" si="156"/>
        <v>485</v>
      </c>
    </row>
    <row r="4855" spans="2:3" x14ac:dyDescent="0.25">
      <c r="B4855" s="28" t="str">
        <f t="shared" si="155"/>
        <v/>
      </c>
      <c r="C4855" s="28">
        <f t="shared" si="156"/>
        <v>485</v>
      </c>
    </row>
    <row r="4856" spans="2:3" x14ac:dyDescent="0.25">
      <c r="B4856" s="28" t="str">
        <f t="shared" si="155"/>
        <v/>
      </c>
      <c r="C4856" s="28">
        <f t="shared" si="156"/>
        <v>485</v>
      </c>
    </row>
    <row r="4857" spans="2:3" x14ac:dyDescent="0.25">
      <c r="B4857" s="28" t="str">
        <f t="shared" si="155"/>
        <v/>
      </c>
      <c r="C4857" s="28">
        <f t="shared" si="156"/>
        <v>486</v>
      </c>
    </row>
    <row r="4858" spans="2:3" x14ac:dyDescent="0.25">
      <c r="B4858" s="28" t="str">
        <f t="shared" si="155"/>
        <v/>
      </c>
      <c r="C4858" s="28">
        <f t="shared" si="156"/>
        <v>486</v>
      </c>
    </row>
    <row r="4859" spans="2:3" x14ac:dyDescent="0.25">
      <c r="B4859" s="28" t="str">
        <f t="shared" si="155"/>
        <v/>
      </c>
      <c r="C4859" s="28">
        <f t="shared" si="156"/>
        <v>486</v>
      </c>
    </row>
    <row r="4860" spans="2:3" x14ac:dyDescent="0.25">
      <c r="B4860" s="28" t="str">
        <f t="shared" si="155"/>
        <v/>
      </c>
      <c r="C4860" s="28">
        <f t="shared" si="156"/>
        <v>486</v>
      </c>
    </row>
    <row r="4861" spans="2:3" x14ac:dyDescent="0.25">
      <c r="B4861" s="28" t="str">
        <f t="shared" si="155"/>
        <v/>
      </c>
      <c r="C4861" s="28">
        <f t="shared" si="156"/>
        <v>486</v>
      </c>
    </row>
    <row r="4862" spans="2:3" x14ac:dyDescent="0.25">
      <c r="B4862" s="28" t="str">
        <f t="shared" si="155"/>
        <v/>
      </c>
      <c r="C4862" s="28">
        <f t="shared" si="156"/>
        <v>486</v>
      </c>
    </row>
    <row r="4863" spans="2:3" x14ac:dyDescent="0.25">
      <c r="B4863" s="28" t="str">
        <f t="shared" si="155"/>
        <v/>
      </c>
      <c r="C4863" s="28">
        <f t="shared" si="156"/>
        <v>486</v>
      </c>
    </row>
    <row r="4864" spans="2:3" x14ac:dyDescent="0.25">
      <c r="B4864" s="28" t="str">
        <f t="shared" si="155"/>
        <v/>
      </c>
      <c r="C4864" s="28">
        <f t="shared" si="156"/>
        <v>486</v>
      </c>
    </row>
    <row r="4865" spans="2:3" x14ac:dyDescent="0.25">
      <c r="B4865" s="28" t="str">
        <f t="shared" si="155"/>
        <v/>
      </c>
      <c r="C4865" s="28">
        <f t="shared" si="156"/>
        <v>486</v>
      </c>
    </row>
    <row r="4866" spans="2:3" x14ac:dyDescent="0.25">
      <c r="B4866" s="28" t="str">
        <f t="shared" si="155"/>
        <v/>
      </c>
      <c r="C4866" s="28">
        <f t="shared" si="156"/>
        <v>486</v>
      </c>
    </row>
    <row r="4867" spans="2:3" x14ac:dyDescent="0.25">
      <c r="B4867" s="28" t="str">
        <f t="shared" si="155"/>
        <v/>
      </c>
      <c r="C4867" s="28">
        <f t="shared" si="156"/>
        <v>487</v>
      </c>
    </row>
    <row r="4868" spans="2:3" x14ac:dyDescent="0.25">
      <c r="B4868" s="28" t="str">
        <f t="shared" si="155"/>
        <v/>
      </c>
      <c r="C4868" s="28">
        <f t="shared" si="156"/>
        <v>487</v>
      </c>
    </row>
    <row r="4869" spans="2:3" x14ac:dyDescent="0.25">
      <c r="B4869" s="28" t="str">
        <f t="shared" si="155"/>
        <v/>
      </c>
      <c r="C4869" s="28">
        <f t="shared" si="156"/>
        <v>487</v>
      </c>
    </row>
    <row r="4870" spans="2:3" x14ac:dyDescent="0.25">
      <c r="B4870" s="28" t="str">
        <f t="shared" si="155"/>
        <v/>
      </c>
      <c r="C4870" s="28">
        <f t="shared" si="156"/>
        <v>487</v>
      </c>
    </row>
    <row r="4871" spans="2:3" x14ac:dyDescent="0.25">
      <c r="B4871" s="28" t="str">
        <f t="shared" si="155"/>
        <v/>
      </c>
      <c r="C4871" s="28">
        <f t="shared" si="156"/>
        <v>487</v>
      </c>
    </row>
    <row r="4872" spans="2:3" x14ac:dyDescent="0.25">
      <c r="B4872" s="28" t="str">
        <f t="shared" ref="B4872:B4935" si="157">IF(C4872&lt; $D$4+1,MOD(((ROW(B4872)-ROW(B$7))),$C$5)+1,"")</f>
        <v/>
      </c>
      <c r="C4872" s="28">
        <f t="shared" si="156"/>
        <v>487</v>
      </c>
    </row>
    <row r="4873" spans="2:3" x14ac:dyDescent="0.25">
      <c r="B4873" s="28" t="str">
        <f t="shared" si="157"/>
        <v/>
      </c>
      <c r="C4873" s="28">
        <f t="shared" si="156"/>
        <v>487</v>
      </c>
    </row>
    <row r="4874" spans="2:3" x14ac:dyDescent="0.25">
      <c r="B4874" s="28" t="str">
        <f t="shared" si="157"/>
        <v/>
      </c>
      <c r="C4874" s="28">
        <f t="shared" si="156"/>
        <v>487</v>
      </c>
    </row>
    <row r="4875" spans="2:3" x14ac:dyDescent="0.25">
      <c r="B4875" s="28" t="str">
        <f t="shared" si="157"/>
        <v/>
      </c>
      <c r="C4875" s="28">
        <f t="shared" si="156"/>
        <v>487</v>
      </c>
    </row>
    <row r="4876" spans="2:3" x14ac:dyDescent="0.25">
      <c r="B4876" s="28" t="str">
        <f t="shared" si="157"/>
        <v/>
      </c>
      <c r="C4876" s="28">
        <f t="shared" si="156"/>
        <v>487</v>
      </c>
    </row>
    <row r="4877" spans="2:3" x14ac:dyDescent="0.25">
      <c r="B4877" s="28" t="str">
        <f t="shared" si="157"/>
        <v/>
      </c>
      <c r="C4877" s="28">
        <f t="shared" si="156"/>
        <v>488</v>
      </c>
    </row>
    <row r="4878" spans="2:3" x14ac:dyDescent="0.25">
      <c r="B4878" s="28" t="str">
        <f t="shared" si="157"/>
        <v/>
      </c>
      <c r="C4878" s="28">
        <f t="shared" si="156"/>
        <v>488</v>
      </c>
    </row>
    <row r="4879" spans="2:3" x14ac:dyDescent="0.25">
      <c r="B4879" s="28" t="str">
        <f t="shared" si="157"/>
        <v/>
      </c>
      <c r="C4879" s="28">
        <f t="shared" si="156"/>
        <v>488</v>
      </c>
    </row>
    <row r="4880" spans="2:3" x14ac:dyDescent="0.25">
      <c r="B4880" s="28" t="str">
        <f t="shared" si="157"/>
        <v/>
      </c>
      <c r="C4880" s="28">
        <f t="shared" si="156"/>
        <v>488</v>
      </c>
    </row>
    <row r="4881" spans="2:3" x14ac:dyDescent="0.25">
      <c r="B4881" s="28" t="str">
        <f t="shared" si="157"/>
        <v/>
      </c>
      <c r="C4881" s="28">
        <f t="shared" si="156"/>
        <v>488</v>
      </c>
    </row>
    <row r="4882" spans="2:3" x14ac:dyDescent="0.25">
      <c r="B4882" s="28" t="str">
        <f t="shared" si="157"/>
        <v/>
      </c>
      <c r="C4882" s="28">
        <f t="shared" si="156"/>
        <v>488</v>
      </c>
    </row>
    <row r="4883" spans="2:3" x14ac:dyDescent="0.25">
      <c r="B4883" s="28" t="str">
        <f t="shared" si="157"/>
        <v/>
      </c>
      <c r="C4883" s="28">
        <f t="shared" si="156"/>
        <v>488</v>
      </c>
    </row>
    <row r="4884" spans="2:3" x14ac:dyDescent="0.25">
      <c r="B4884" s="28" t="str">
        <f t="shared" si="157"/>
        <v/>
      </c>
      <c r="C4884" s="28">
        <f t="shared" si="156"/>
        <v>488</v>
      </c>
    </row>
    <row r="4885" spans="2:3" x14ac:dyDescent="0.25">
      <c r="B4885" s="28" t="str">
        <f t="shared" si="157"/>
        <v/>
      </c>
      <c r="C4885" s="28">
        <f t="shared" si="156"/>
        <v>488</v>
      </c>
    </row>
    <row r="4886" spans="2:3" x14ac:dyDescent="0.25">
      <c r="B4886" s="28" t="str">
        <f t="shared" si="157"/>
        <v/>
      </c>
      <c r="C4886" s="28">
        <f t="shared" si="156"/>
        <v>488</v>
      </c>
    </row>
    <row r="4887" spans="2:3" x14ac:dyDescent="0.25">
      <c r="B4887" s="28" t="str">
        <f t="shared" si="157"/>
        <v/>
      </c>
      <c r="C4887" s="28">
        <f t="shared" si="156"/>
        <v>489</v>
      </c>
    </row>
    <row r="4888" spans="2:3" x14ac:dyDescent="0.25">
      <c r="B4888" s="28" t="str">
        <f t="shared" si="157"/>
        <v/>
      </c>
      <c r="C4888" s="28">
        <f t="shared" si="156"/>
        <v>489</v>
      </c>
    </row>
    <row r="4889" spans="2:3" x14ac:dyDescent="0.25">
      <c r="B4889" s="28" t="str">
        <f t="shared" si="157"/>
        <v/>
      </c>
      <c r="C4889" s="28">
        <f t="shared" si="156"/>
        <v>489</v>
      </c>
    </row>
    <row r="4890" spans="2:3" x14ac:dyDescent="0.25">
      <c r="B4890" s="28" t="str">
        <f t="shared" si="157"/>
        <v/>
      </c>
      <c r="C4890" s="28">
        <f t="shared" si="156"/>
        <v>489</v>
      </c>
    </row>
    <row r="4891" spans="2:3" x14ac:dyDescent="0.25">
      <c r="B4891" s="28" t="str">
        <f t="shared" si="157"/>
        <v/>
      </c>
      <c r="C4891" s="28">
        <f t="shared" si="156"/>
        <v>489</v>
      </c>
    </row>
    <row r="4892" spans="2:3" x14ac:dyDescent="0.25">
      <c r="B4892" s="28" t="str">
        <f t="shared" si="157"/>
        <v/>
      </c>
      <c r="C4892" s="28">
        <f t="shared" si="156"/>
        <v>489</v>
      </c>
    </row>
    <row r="4893" spans="2:3" x14ac:dyDescent="0.25">
      <c r="B4893" s="28" t="str">
        <f t="shared" si="157"/>
        <v/>
      </c>
      <c r="C4893" s="28">
        <f t="shared" si="156"/>
        <v>489</v>
      </c>
    </row>
    <row r="4894" spans="2:3" x14ac:dyDescent="0.25">
      <c r="B4894" s="28" t="str">
        <f t="shared" si="157"/>
        <v/>
      </c>
      <c r="C4894" s="28">
        <f t="shared" si="156"/>
        <v>489</v>
      </c>
    </row>
    <row r="4895" spans="2:3" x14ac:dyDescent="0.25">
      <c r="B4895" s="28" t="str">
        <f t="shared" si="157"/>
        <v/>
      </c>
      <c r="C4895" s="28">
        <f t="shared" si="156"/>
        <v>489</v>
      </c>
    </row>
    <row r="4896" spans="2:3" x14ac:dyDescent="0.25">
      <c r="B4896" s="28" t="str">
        <f t="shared" si="157"/>
        <v/>
      </c>
      <c r="C4896" s="28">
        <f t="shared" si="156"/>
        <v>489</v>
      </c>
    </row>
    <row r="4897" spans="2:3" x14ac:dyDescent="0.25">
      <c r="B4897" s="28" t="str">
        <f t="shared" si="157"/>
        <v/>
      </c>
      <c r="C4897" s="28">
        <f t="shared" ref="C4897:C4960" si="158">ROUNDDOWN(((ROW(C4897)-ROW(C$7))/C$5)+1,0)</f>
        <v>490</v>
      </c>
    </row>
    <row r="4898" spans="2:3" x14ac:dyDescent="0.25">
      <c r="B4898" s="28" t="str">
        <f t="shared" si="157"/>
        <v/>
      </c>
      <c r="C4898" s="28">
        <f t="shared" si="158"/>
        <v>490</v>
      </c>
    </row>
    <row r="4899" spans="2:3" x14ac:dyDescent="0.25">
      <c r="B4899" s="28" t="str">
        <f t="shared" si="157"/>
        <v/>
      </c>
      <c r="C4899" s="28">
        <f t="shared" si="158"/>
        <v>490</v>
      </c>
    </row>
    <row r="4900" spans="2:3" x14ac:dyDescent="0.25">
      <c r="B4900" s="28" t="str">
        <f t="shared" si="157"/>
        <v/>
      </c>
      <c r="C4900" s="28">
        <f t="shared" si="158"/>
        <v>490</v>
      </c>
    </row>
    <row r="4901" spans="2:3" x14ac:dyDescent="0.25">
      <c r="B4901" s="28" t="str">
        <f t="shared" si="157"/>
        <v/>
      </c>
      <c r="C4901" s="28">
        <f t="shared" si="158"/>
        <v>490</v>
      </c>
    </row>
    <row r="4902" spans="2:3" x14ac:dyDescent="0.25">
      <c r="B4902" s="28" t="str">
        <f t="shared" si="157"/>
        <v/>
      </c>
      <c r="C4902" s="28">
        <f t="shared" si="158"/>
        <v>490</v>
      </c>
    </row>
    <row r="4903" spans="2:3" x14ac:dyDescent="0.25">
      <c r="B4903" s="28" t="str">
        <f t="shared" si="157"/>
        <v/>
      </c>
      <c r="C4903" s="28">
        <f t="shared" si="158"/>
        <v>490</v>
      </c>
    </row>
    <row r="4904" spans="2:3" x14ac:dyDescent="0.25">
      <c r="B4904" s="28" t="str">
        <f t="shared" si="157"/>
        <v/>
      </c>
      <c r="C4904" s="28">
        <f t="shared" si="158"/>
        <v>490</v>
      </c>
    </row>
    <row r="4905" spans="2:3" x14ac:dyDescent="0.25">
      <c r="B4905" s="28" t="str">
        <f t="shared" si="157"/>
        <v/>
      </c>
      <c r="C4905" s="28">
        <f t="shared" si="158"/>
        <v>490</v>
      </c>
    </row>
    <row r="4906" spans="2:3" x14ac:dyDescent="0.25">
      <c r="B4906" s="28" t="str">
        <f t="shared" si="157"/>
        <v/>
      </c>
      <c r="C4906" s="28">
        <f t="shared" si="158"/>
        <v>490</v>
      </c>
    </row>
    <row r="4907" spans="2:3" x14ac:dyDescent="0.25">
      <c r="B4907" s="28" t="str">
        <f t="shared" si="157"/>
        <v/>
      </c>
      <c r="C4907" s="28">
        <f t="shared" si="158"/>
        <v>491</v>
      </c>
    </row>
    <row r="4908" spans="2:3" x14ac:dyDescent="0.25">
      <c r="B4908" s="28" t="str">
        <f t="shared" si="157"/>
        <v/>
      </c>
      <c r="C4908" s="28">
        <f t="shared" si="158"/>
        <v>491</v>
      </c>
    </row>
    <row r="4909" spans="2:3" x14ac:dyDescent="0.25">
      <c r="B4909" s="28" t="str">
        <f t="shared" si="157"/>
        <v/>
      </c>
      <c r="C4909" s="28">
        <f t="shared" si="158"/>
        <v>491</v>
      </c>
    </row>
    <row r="4910" spans="2:3" x14ac:dyDescent="0.25">
      <c r="B4910" s="28" t="str">
        <f t="shared" si="157"/>
        <v/>
      </c>
      <c r="C4910" s="28">
        <f t="shared" si="158"/>
        <v>491</v>
      </c>
    </row>
    <row r="4911" spans="2:3" x14ac:dyDescent="0.25">
      <c r="B4911" s="28" t="str">
        <f t="shared" si="157"/>
        <v/>
      </c>
      <c r="C4911" s="28">
        <f t="shared" si="158"/>
        <v>491</v>
      </c>
    </row>
    <row r="4912" spans="2:3" x14ac:dyDescent="0.25">
      <c r="B4912" s="28" t="str">
        <f t="shared" si="157"/>
        <v/>
      </c>
      <c r="C4912" s="28">
        <f t="shared" si="158"/>
        <v>491</v>
      </c>
    </row>
    <row r="4913" spans="2:3" x14ac:dyDescent="0.25">
      <c r="B4913" s="28" t="str">
        <f t="shared" si="157"/>
        <v/>
      </c>
      <c r="C4913" s="28">
        <f t="shared" si="158"/>
        <v>491</v>
      </c>
    </row>
    <row r="4914" spans="2:3" x14ac:dyDescent="0.25">
      <c r="B4914" s="28" t="str">
        <f t="shared" si="157"/>
        <v/>
      </c>
      <c r="C4914" s="28">
        <f t="shared" si="158"/>
        <v>491</v>
      </c>
    </row>
    <row r="4915" spans="2:3" x14ac:dyDescent="0.25">
      <c r="B4915" s="28" t="str">
        <f t="shared" si="157"/>
        <v/>
      </c>
      <c r="C4915" s="28">
        <f t="shared" si="158"/>
        <v>491</v>
      </c>
    </row>
    <row r="4916" spans="2:3" x14ac:dyDescent="0.25">
      <c r="B4916" s="28" t="str">
        <f t="shared" si="157"/>
        <v/>
      </c>
      <c r="C4916" s="28">
        <f t="shared" si="158"/>
        <v>491</v>
      </c>
    </row>
    <row r="4917" spans="2:3" x14ac:dyDescent="0.25">
      <c r="B4917" s="28" t="str">
        <f t="shared" si="157"/>
        <v/>
      </c>
      <c r="C4917" s="28">
        <f t="shared" si="158"/>
        <v>492</v>
      </c>
    </row>
    <row r="4918" spans="2:3" x14ac:dyDescent="0.25">
      <c r="B4918" s="28" t="str">
        <f t="shared" si="157"/>
        <v/>
      </c>
      <c r="C4918" s="28">
        <f t="shared" si="158"/>
        <v>492</v>
      </c>
    </row>
    <row r="4919" spans="2:3" x14ac:dyDescent="0.25">
      <c r="B4919" s="28" t="str">
        <f t="shared" si="157"/>
        <v/>
      </c>
      <c r="C4919" s="28">
        <f t="shared" si="158"/>
        <v>492</v>
      </c>
    </row>
    <row r="4920" spans="2:3" x14ac:dyDescent="0.25">
      <c r="B4920" s="28" t="str">
        <f t="shared" si="157"/>
        <v/>
      </c>
      <c r="C4920" s="28">
        <f t="shared" si="158"/>
        <v>492</v>
      </c>
    </row>
    <row r="4921" spans="2:3" x14ac:dyDescent="0.25">
      <c r="B4921" s="28" t="str">
        <f t="shared" si="157"/>
        <v/>
      </c>
      <c r="C4921" s="28">
        <f t="shared" si="158"/>
        <v>492</v>
      </c>
    </row>
    <row r="4922" spans="2:3" x14ac:dyDescent="0.25">
      <c r="B4922" s="28" t="str">
        <f t="shared" si="157"/>
        <v/>
      </c>
      <c r="C4922" s="28">
        <f t="shared" si="158"/>
        <v>492</v>
      </c>
    </row>
    <row r="4923" spans="2:3" x14ac:dyDescent="0.25">
      <c r="B4923" s="28" t="str">
        <f t="shared" si="157"/>
        <v/>
      </c>
      <c r="C4923" s="28">
        <f t="shared" si="158"/>
        <v>492</v>
      </c>
    </row>
    <row r="4924" spans="2:3" x14ac:dyDescent="0.25">
      <c r="B4924" s="28" t="str">
        <f t="shared" si="157"/>
        <v/>
      </c>
      <c r="C4924" s="28">
        <f t="shared" si="158"/>
        <v>492</v>
      </c>
    </row>
    <row r="4925" spans="2:3" x14ac:dyDescent="0.25">
      <c r="B4925" s="28" t="str">
        <f t="shared" si="157"/>
        <v/>
      </c>
      <c r="C4925" s="28">
        <f t="shared" si="158"/>
        <v>492</v>
      </c>
    </row>
    <row r="4926" spans="2:3" x14ac:dyDescent="0.25">
      <c r="B4926" s="28" t="str">
        <f t="shared" si="157"/>
        <v/>
      </c>
      <c r="C4926" s="28">
        <f t="shared" si="158"/>
        <v>492</v>
      </c>
    </row>
    <row r="4927" spans="2:3" x14ac:dyDescent="0.25">
      <c r="B4927" s="28" t="str">
        <f t="shared" si="157"/>
        <v/>
      </c>
      <c r="C4927" s="28">
        <f t="shared" si="158"/>
        <v>493</v>
      </c>
    </row>
    <row r="4928" spans="2:3" x14ac:dyDescent="0.25">
      <c r="B4928" s="28" t="str">
        <f t="shared" si="157"/>
        <v/>
      </c>
      <c r="C4928" s="28">
        <f t="shared" si="158"/>
        <v>493</v>
      </c>
    </row>
    <row r="4929" spans="2:3" x14ac:dyDescent="0.25">
      <c r="B4929" s="28" t="str">
        <f t="shared" si="157"/>
        <v/>
      </c>
      <c r="C4929" s="28">
        <f t="shared" si="158"/>
        <v>493</v>
      </c>
    </row>
    <row r="4930" spans="2:3" x14ac:dyDescent="0.25">
      <c r="B4930" s="28" t="str">
        <f t="shared" si="157"/>
        <v/>
      </c>
      <c r="C4930" s="28">
        <f t="shared" si="158"/>
        <v>493</v>
      </c>
    </row>
    <row r="4931" spans="2:3" x14ac:dyDescent="0.25">
      <c r="B4931" s="28" t="str">
        <f t="shared" si="157"/>
        <v/>
      </c>
      <c r="C4931" s="28">
        <f t="shared" si="158"/>
        <v>493</v>
      </c>
    </row>
    <row r="4932" spans="2:3" x14ac:dyDescent="0.25">
      <c r="B4932" s="28" t="str">
        <f t="shared" si="157"/>
        <v/>
      </c>
      <c r="C4932" s="28">
        <f t="shared" si="158"/>
        <v>493</v>
      </c>
    </row>
    <row r="4933" spans="2:3" x14ac:dyDescent="0.25">
      <c r="B4933" s="28" t="str">
        <f t="shared" si="157"/>
        <v/>
      </c>
      <c r="C4933" s="28">
        <f t="shared" si="158"/>
        <v>493</v>
      </c>
    </row>
    <row r="4934" spans="2:3" x14ac:dyDescent="0.25">
      <c r="B4934" s="28" t="str">
        <f t="shared" si="157"/>
        <v/>
      </c>
      <c r="C4934" s="28">
        <f t="shared" si="158"/>
        <v>493</v>
      </c>
    </row>
    <row r="4935" spans="2:3" x14ac:dyDescent="0.25">
      <c r="B4935" s="28" t="str">
        <f t="shared" si="157"/>
        <v/>
      </c>
      <c r="C4935" s="28">
        <f t="shared" si="158"/>
        <v>493</v>
      </c>
    </row>
    <row r="4936" spans="2:3" x14ac:dyDescent="0.25">
      <c r="B4936" s="28" t="str">
        <f t="shared" ref="B4936:B4999" si="159">IF(C4936&lt; $D$4+1,MOD(((ROW(B4936)-ROW(B$7))),$C$5)+1,"")</f>
        <v/>
      </c>
      <c r="C4936" s="28">
        <f t="shared" si="158"/>
        <v>493</v>
      </c>
    </row>
    <row r="4937" spans="2:3" x14ac:dyDescent="0.25">
      <c r="B4937" s="28" t="str">
        <f t="shared" si="159"/>
        <v/>
      </c>
      <c r="C4937" s="28">
        <f t="shared" si="158"/>
        <v>494</v>
      </c>
    </row>
    <row r="4938" spans="2:3" x14ac:dyDescent="0.25">
      <c r="B4938" s="28" t="str">
        <f t="shared" si="159"/>
        <v/>
      </c>
      <c r="C4938" s="28">
        <f t="shared" si="158"/>
        <v>494</v>
      </c>
    </row>
    <row r="4939" spans="2:3" x14ac:dyDescent="0.25">
      <c r="B4939" s="28" t="str">
        <f t="shared" si="159"/>
        <v/>
      </c>
      <c r="C4939" s="28">
        <f t="shared" si="158"/>
        <v>494</v>
      </c>
    </row>
    <row r="4940" spans="2:3" x14ac:dyDescent="0.25">
      <c r="B4940" s="28" t="str">
        <f t="shared" si="159"/>
        <v/>
      </c>
      <c r="C4940" s="28">
        <f t="shared" si="158"/>
        <v>494</v>
      </c>
    </row>
    <row r="4941" spans="2:3" x14ac:dyDescent="0.25">
      <c r="B4941" s="28" t="str">
        <f t="shared" si="159"/>
        <v/>
      </c>
      <c r="C4941" s="28">
        <f t="shared" si="158"/>
        <v>494</v>
      </c>
    </row>
    <row r="4942" spans="2:3" x14ac:dyDescent="0.25">
      <c r="B4942" s="28" t="str">
        <f t="shared" si="159"/>
        <v/>
      </c>
      <c r="C4942" s="28">
        <f t="shared" si="158"/>
        <v>494</v>
      </c>
    </row>
    <row r="4943" spans="2:3" x14ac:dyDescent="0.25">
      <c r="B4943" s="28" t="str">
        <f t="shared" si="159"/>
        <v/>
      </c>
      <c r="C4943" s="28">
        <f t="shared" si="158"/>
        <v>494</v>
      </c>
    </row>
    <row r="4944" spans="2:3" x14ac:dyDescent="0.25">
      <c r="B4944" s="28" t="str">
        <f t="shared" si="159"/>
        <v/>
      </c>
      <c r="C4944" s="28">
        <f t="shared" si="158"/>
        <v>494</v>
      </c>
    </row>
    <row r="4945" spans="2:3" x14ac:dyDescent="0.25">
      <c r="B4945" s="28" t="str">
        <f t="shared" si="159"/>
        <v/>
      </c>
      <c r="C4945" s="28">
        <f t="shared" si="158"/>
        <v>494</v>
      </c>
    </row>
    <row r="4946" spans="2:3" x14ac:dyDescent="0.25">
      <c r="B4946" s="28" t="str">
        <f t="shared" si="159"/>
        <v/>
      </c>
      <c r="C4946" s="28">
        <f t="shared" si="158"/>
        <v>494</v>
      </c>
    </row>
    <row r="4947" spans="2:3" x14ac:dyDescent="0.25">
      <c r="B4947" s="28" t="str">
        <f t="shared" si="159"/>
        <v/>
      </c>
      <c r="C4947" s="28">
        <f t="shared" si="158"/>
        <v>495</v>
      </c>
    </row>
    <row r="4948" spans="2:3" x14ac:dyDescent="0.25">
      <c r="B4948" s="28" t="str">
        <f t="shared" si="159"/>
        <v/>
      </c>
      <c r="C4948" s="28">
        <f t="shared" si="158"/>
        <v>495</v>
      </c>
    </row>
    <row r="4949" spans="2:3" x14ac:dyDescent="0.25">
      <c r="B4949" s="28" t="str">
        <f t="shared" si="159"/>
        <v/>
      </c>
      <c r="C4949" s="28">
        <f t="shared" si="158"/>
        <v>495</v>
      </c>
    </row>
    <row r="4950" spans="2:3" x14ac:dyDescent="0.25">
      <c r="B4950" s="28" t="str">
        <f t="shared" si="159"/>
        <v/>
      </c>
      <c r="C4950" s="28">
        <f t="shared" si="158"/>
        <v>495</v>
      </c>
    </row>
    <row r="4951" spans="2:3" x14ac:dyDescent="0.25">
      <c r="B4951" s="28" t="str">
        <f t="shared" si="159"/>
        <v/>
      </c>
      <c r="C4951" s="28">
        <f t="shared" si="158"/>
        <v>495</v>
      </c>
    </row>
    <row r="4952" spans="2:3" x14ac:dyDescent="0.25">
      <c r="B4952" s="28" t="str">
        <f t="shared" si="159"/>
        <v/>
      </c>
      <c r="C4952" s="28">
        <f t="shared" si="158"/>
        <v>495</v>
      </c>
    </row>
    <row r="4953" spans="2:3" x14ac:dyDescent="0.25">
      <c r="B4953" s="28" t="str">
        <f t="shared" si="159"/>
        <v/>
      </c>
      <c r="C4953" s="28">
        <f t="shared" si="158"/>
        <v>495</v>
      </c>
    </row>
    <row r="4954" spans="2:3" x14ac:dyDescent="0.25">
      <c r="B4954" s="28" t="str">
        <f t="shared" si="159"/>
        <v/>
      </c>
      <c r="C4954" s="28">
        <f t="shared" si="158"/>
        <v>495</v>
      </c>
    </row>
    <row r="4955" spans="2:3" x14ac:dyDescent="0.25">
      <c r="B4955" s="28" t="str">
        <f t="shared" si="159"/>
        <v/>
      </c>
      <c r="C4955" s="28">
        <f t="shared" si="158"/>
        <v>495</v>
      </c>
    </row>
    <row r="4956" spans="2:3" x14ac:dyDescent="0.25">
      <c r="B4956" s="28" t="str">
        <f t="shared" si="159"/>
        <v/>
      </c>
      <c r="C4956" s="28">
        <f t="shared" si="158"/>
        <v>495</v>
      </c>
    </row>
    <row r="4957" spans="2:3" x14ac:dyDescent="0.25">
      <c r="B4957" s="28" t="str">
        <f t="shared" si="159"/>
        <v/>
      </c>
      <c r="C4957" s="28">
        <f t="shared" si="158"/>
        <v>496</v>
      </c>
    </row>
    <row r="4958" spans="2:3" x14ac:dyDescent="0.25">
      <c r="B4958" s="28" t="str">
        <f t="shared" si="159"/>
        <v/>
      </c>
      <c r="C4958" s="28">
        <f t="shared" si="158"/>
        <v>496</v>
      </c>
    </row>
    <row r="4959" spans="2:3" x14ac:dyDescent="0.25">
      <c r="B4959" s="28" t="str">
        <f t="shared" si="159"/>
        <v/>
      </c>
      <c r="C4959" s="28">
        <f t="shared" si="158"/>
        <v>496</v>
      </c>
    </row>
    <row r="4960" spans="2:3" x14ac:dyDescent="0.25">
      <c r="B4960" s="28" t="str">
        <f t="shared" si="159"/>
        <v/>
      </c>
      <c r="C4960" s="28">
        <f t="shared" si="158"/>
        <v>496</v>
      </c>
    </row>
    <row r="4961" spans="2:3" x14ac:dyDescent="0.25">
      <c r="B4961" s="28" t="str">
        <f t="shared" si="159"/>
        <v/>
      </c>
      <c r="C4961" s="28">
        <f t="shared" ref="C4961:C5024" si="160">ROUNDDOWN(((ROW(C4961)-ROW(C$7))/C$5)+1,0)</f>
        <v>496</v>
      </c>
    </row>
    <row r="4962" spans="2:3" x14ac:dyDescent="0.25">
      <c r="B4962" s="28" t="str">
        <f t="shared" si="159"/>
        <v/>
      </c>
      <c r="C4962" s="28">
        <f t="shared" si="160"/>
        <v>496</v>
      </c>
    </row>
    <row r="4963" spans="2:3" x14ac:dyDescent="0.25">
      <c r="B4963" s="28" t="str">
        <f t="shared" si="159"/>
        <v/>
      </c>
      <c r="C4963" s="28">
        <f t="shared" si="160"/>
        <v>496</v>
      </c>
    </row>
    <row r="4964" spans="2:3" x14ac:dyDescent="0.25">
      <c r="B4964" s="28" t="str">
        <f t="shared" si="159"/>
        <v/>
      </c>
      <c r="C4964" s="28">
        <f t="shared" si="160"/>
        <v>496</v>
      </c>
    </row>
    <row r="4965" spans="2:3" x14ac:dyDescent="0.25">
      <c r="B4965" s="28" t="str">
        <f t="shared" si="159"/>
        <v/>
      </c>
      <c r="C4965" s="28">
        <f t="shared" si="160"/>
        <v>496</v>
      </c>
    </row>
    <row r="4966" spans="2:3" x14ac:dyDescent="0.25">
      <c r="B4966" s="28" t="str">
        <f t="shared" si="159"/>
        <v/>
      </c>
      <c r="C4966" s="28">
        <f t="shared" si="160"/>
        <v>496</v>
      </c>
    </row>
    <row r="4967" spans="2:3" x14ac:dyDescent="0.25">
      <c r="B4967" s="28" t="str">
        <f t="shared" si="159"/>
        <v/>
      </c>
      <c r="C4967" s="28">
        <f t="shared" si="160"/>
        <v>497</v>
      </c>
    </row>
    <row r="4968" spans="2:3" x14ac:dyDescent="0.25">
      <c r="B4968" s="28" t="str">
        <f t="shared" si="159"/>
        <v/>
      </c>
      <c r="C4968" s="28">
        <f t="shared" si="160"/>
        <v>497</v>
      </c>
    </row>
    <row r="4969" spans="2:3" x14ac:dyDescent="0.25">
      <c r="B4969" s="28" t="str">
        <f t="shared" si="159"/>
        <v/>
      </c>
      <c r="C4969" s="28">
        <f t="shared" si="160"/>
        <v>497</v>
      </c>
    </row>
    <row r="4970" spans="2:3" x14ac:dyDescent="0.25">
      <c r="B4970" s="28" t="str">
        <f t="shared" si="159"/>
        <v/>
      </c>
      <c r="C4970" s="28">
        <f t="shared" si="160"/>
        <v>497</v>
      </c>
    </row>
    <row r="4971" spans="2:3" x14ac:dyDescent="0.25">
      <c r="B4971" s="28" t="str">
        <f t="shared" si="159"/>
        <v/>
      </c>
      <c r="C4971" s="28">
        <f t="shared" si="160"/>
        <v>497</v>
      </c>
    </row>
    <row r="4972" spans="2:3" x14ac:dyDescent="0.25">
      <c r="B4972" s="28" t="str">
        <f t="shared" si="159"/>
        <v/>
      </c>
      <c r="C4972" s="28">
        <f t="shared" si="160"/>
        <v>497</v>
      </c>
    </row>
    <row r="4973" spans="2:3" x14ac:dyDescent="0.25">
      <c r="B4973" s="28" t="str">
        <f t="shared" si="159"/>
        <v/>
      </c>
      <c r="C4973" s="28">
        <f t="shared" si="160"/>
        <v>497</v>
      </c>
    </row>
    <row r="4974" spans="2:3" x14ac:dyDescent="0.25">
      <c r="B4974" s="28" t="str">
        <f t="shared" si="159"/>
        <v/>
      </c>
      <c r="C4974" s="28">
        <f t="shared" si="160"/>
        <v>497</v>
      </c>
    </row>
    <row r="4975" spans="2:3" x14ac:dyDescent="0.25">
      <c r="B4975" s="28" t="str">
        <f t="shared" si="159"/>
        <v/>
      </c>
      <c r="C4975" s="28">
        <f t="shared" si="160"/>
        <v>497</v>
      </c>
    </row>
    <row r="4976" spans="2:3" x14ac:dyDescent="0.25">
      <c r="B4976" s="28" t="str">
        <f t="shared" si="159"/>
        <v/>
      </c>
      <c r="C4976" s="28">
        <f t="shared" si="160"/>
        <v>497</v>
      </c>
    </row>
    <row r="4977" spans="2:3" x14ac:dyDescent="0.25">
      <c r="B4977" s="28" t="str">
        <f t="shared" si="159"/>
        <v/>
      </c>
      <c r="C4977" s="28">
        <f t="shared" si="160"/>
        <v>498</v>
      </c>
    </row>
    <row r="4978" spans="2:3" x14ac:dyDescent="0.25">
      <c r="B4978" s="28" t="str">
        <f t="shared" si="159"/>
        <v/>
      </c>
      <c r="C4978" s="28">
        <f t="shared" si="160"/>
        <v>498</v>
      </c>
    </row>
    <row r="4979" spans="2:3" x14ac:dyDescent="0.25">
      <c r="B4979" s="28" t="str">
        <f t="shared" si="159"/>
        <v/>
      </c>
      <c r="C4979" s="28">
        <f t="shared" si="160"/>
        <v>498</v>
      </c>
    </row>
    <row r="4980" spans="2:3" x14ac:dyDescent="0.25">
      <c r="B4980" s="28" t="str">
        <f t="shared" si="159"/>
        <v/>
      </c>
      <c r="C4980" s="28">
        <f t="shared" si="160"/>
        <v>498</v>
      </c>
    </row>
    <row r="4981" spans="2:3" x14ac:dyDescent="0.25">
      <c r="B4981" s="28" t="str">
        <f t="shared" si="159"/>
        <v/>
      </c>
      <c r="C4981" s="28">
        <f t="shared" si="160"/>
        <v>498</v>
      </c>
    </row>
    <row r="4982" spans="2:3" x14ac:dyDescent="0.25">
      <c r="B4982" s="28" t="str">
        <f t="shared" si="159"/>
        <v/>
      </c>
      <c r="C4982" s="28">
        <f t="shared" si="160"/>
        <v>498</v>
      </c>
    </row>
    <row r="4983" spans="2:3" x14ac:dyDescent="0.25">
      <c r="B4983" s="28" t="str">
        <f t="shared" si="159"/>
        <v/>
      </c>
      <c r="C4983" s="28">
        <f t="shared" si="160"/>
        <v>498</v>
      </c>
    </row>
    <row r="4984" spans="2:3" x14ac:dyDescent="0.25">
      <c r="B4984" s="28" t="str">
        <f t="shared" si="159"/>
        <v/>
      </c>
      <c r="C4984" s="28">
        <f t="shared" si="160"/>
        <v>498</v>
      </c>
    </row>
    <row r="4985" spans="2:3" x14ac:dyDescent="0.25">
      <c r="B4985" s="28" t="str">
        <f t="shared" si="159"/>
        <v/>
      </c>
      <c r="C4985" s="28">
        <f t="shared" si="160"/>
        <v>498</v>
      </c>
    </row>
    <row r="4986" spans="2:3" x14ac:dyDescent="0.25">
      <c r="B4986" s="28" t="str">
        <f t="shared" si="159"/>
        <v/>
      </c>
      <c r="C4986" s="28">
        <f t="shared" si="160"/>
        <v>498</v>
      </c>
    </row>
    <row r="4987" spans="2:3" x14ac:dyDescent="0.25">
      <c r="B4987" s="28" t="str">
        <f t="shared" si="159"/>
        <v/>
      </c>
      <c r="C4987" s="28">
        <f t="shared" si="160"/>
        <v>499</v>
      </c>
    </row>
    <row r="4988" spans="2:3" x14ac:dyDescent="0.25">
      <c r="B4988" s="28" t="str">
        <f t="shared" si="159"/>
        <v/>
      </c>
      <c r="C4988" s="28">
        <f t="shared" si="160"/>
        <v>499</v>
      </c>
    </row>
    <row r="4989" spans="2:3" x14ac:dyDescent="0.25">
      <c r="B4989" s="28" t="str">
        <f t="shared" si="159"/>
        <v/>
      </c>
      <c r="C4989" s="28">
        <f t="shared" si="160"/>
        <v>499</v>
      </c>
    </row>
    <row r="4990" spans="2:3" x14ac:dyDescent="0.25">
      <c r="B4990" s="28" t="str">
        <f t="shared" si="159"/>
        <v/>
      </c>
      <c r="C4990" s="28">
        <f t="shared" si="160"/>
        <v>499</v>
      </c>
    </row>
    <row r="4991" spans="2:3" x14ac:dyDescent="0.25">
      <c r="B4991" s="28" t="str">
        <f t="shared" si="159"/>
        <v/>
      </c>
      <c r="C4991" s="28">
        <f t="shared" si="160"/>
        <v>499</v>
      </c>
    </row>
    <row r="4992" spans="2:3" x14ac:dyDescent="0.25">
      <c r="B4992" s="28" t="str">
        <f t="shared" si="159"/>
        <v/>
      </c>
      <c r="C4992" s="28">
        <f t="shared" si="160"/>
        <v>499</v>
      </c>
    </row>
    <row r="4993" spans="2:3" x14ac:dyDescent="0.25">
      <c r="B4993" s="28" t="str">
        <f t="shared" si="159"/>
        <v/>
      </c>
      <c r="C4993" s="28">
        <f t="shared" si="160"/>
        <v>499</v>
      </c>
    </row>
    <row r="4994" spans="2:3" x14ac:dyDescent="0.25">
      <c r="B4994" s="28" t="str">
        <f t="shared" si="159"/>
        <v/>
      </c>
      <c r="C4994" s="28">
        <f t="shared" si="160"/>
        <v>499</v>
      </c>
    </row>
    <row r="4995" spans="2:3" x14ac:dyDescent="0.25">
      <c r="B4995" s="28" t="str">
        <f t="shared" si="159"/>
        <v/>
      </c>
      <c r="C4995" s="28">
        <f t="shared" si="160"/>
        <v>499</v>
      </c>
    </row>
    <row r="4996" spans="2:3" x14ac:dyDescent="0.25">
      <c r="B4996" s="28" t="str">
        <f t="shared" si="159"/>
        <v/>
      </c>
      <c r="C4996" s="28">
        <f t="shared" si="160"/>
        <v>499</v>
      </c>
    </row>
    <row r="4997" spans="2:3" x14ac:dyDescent="0.25">
      <c r="B4997" s="28" t="str">
        <f t="shared" si="159"/>
        <v/>
      </c>
      <c r="C4997" s="28">
        <f t="shared" si="160"/>
        <v>500</v>
      </c>
    </row>
    <row r="4998" spans="2:3" x14ac:dyDescent="0.25">
      <c r="B4998" s="28" t="str">
        <f t="shared" si="159"/>
        <v/>
      </c>
      <c r="C4998" s="28">
        <f t="shared" si="160"/>
        <v>500</v>
      </c>
    </row>
    <row r="4999" spans="2:3" x14ac:dyDescent="0.25">
      <c r="B4999" s="28" t="str">
        <f t="shared" si="159"/>
        <v/>
      </c>
      <c r="C4999" s="28">
        <f t="shared" si="160"/>
        <v>500</v>
      </c>
    </row>
    <row r="5000" spans="2:3" x14ac:dyDescent="0.25">
      <c r="B5000" s="28" t="str">
        <f t="shared" ref="B5000:B5063" si="161">IF(C5000&lt; $D$4+1,MOD(((ROW(B5000)-ROW(B$7))),$C$5)+1,"")</f>
        <v/>
      </c>
      <c r="C5000" s="28">
        <f t="shared" si="160"/>
        <v>500</v>
      </c>
    </row>
    <row r="5001" spans="2:3" x14ac:dyDescent="0.25">
      <c r="B5001" s="28" t="str">
        <f t="shared" si="161"/>
        <v/>
      </c>
      <c r="C5001" s="28">
        <f t="shared" si="160"/>
        <v>500</v>
      </c>
    </row>
    <row r="5002" spans="2:3" x14ac:dyDescent="0.25">
      <c r="B5002" s="28" t="str">
        <f t="shared" si="161"/>
        <v/>
      </c>
      <c r="C5002" s="28">
        <f t="shared" si="160"/>
        <v>500</v>
      </c>
    </row>
    <row r="5003" spans="2:3" x14ac:dyDescent="0.25">
      <c r="B5003" s="28" t="str">
        <f t="shared" si="161"/>
        <v/>
      </c>
      <c r="C5003" s="28">
        <f t="shared" si="160"/>
        <v>500</v>
      </c>
    </row>
    <row r="5004" spans="2:3" x14ac:dyDescent="0.25">
      <c r="B5004" s="28" t="str">
        <f t="shared" si="161"/>
        <v/>
      </c>
      <c r="C5004" s="28">
        <f t="shared" si="160"/>
        <v>500</v>
      </c>
    </row>
    <row r="5005" spans="2:3" x14ac:dyDescent="0.25">
      <c r="B5005" s="28" t="str">
        <f t="shared" si="161"/>
        <v/>
      </c>
      <c r="C5005" s="28">
        <f t="shared" si="160"/>
        <v>500</v>
      </c>
    </row>
    <row r="5006" spans="2:3" x14ac:dyDescent="0.25">
      <c r="B5006" s="28" t="str">
        <f t="shared" si="161"/>
        <v/>
      </c>
      <c r="C5006" s="28">
        <f t="shared" si="160"/>
        <v>500</v>
      </c>
    </row>
    <row r="5007" spans="2:3" x14ac:dyDescent="0.25">
      <c r="B5007" s="28" t="str">
        <f t="shared" si="161"/>
        <v/>
      </c>
      <c r="C5007" s="28">
        <f t="shared" si="160"/>
        <v>501</v>
      </c>
    </row>
    <row r="5008" spans="2:3" x14ac:dyDescent="0.25">
      <c r="B5008" s="28" t="str">
        <f t="shared" si="161"/>
        <v/>
      </c>
      <c r="C5008" s="28">
        <f t="shared" si="160"/>
        <v>501</v>
      </c>
    </row>
    <row r="5009" spans="2:3" x14ac:dyDescent="0.25">
      <c r="B5009" s="28" t="str">
        <f t="shared" si="161"/>
        <v/>
      </c>
      <c r="C5009" s="28">
        <f t="shared" si="160"/>
        <v>501</v>
      </c>
    </row>
    <row r="5010" spans="2:3" x14ac:dyDescent="0.25">
      <c r="B5010" s="28" t="str">
        <f t="shared" si="161"/>
        <v/>
      </c>
      <c r="C5010" s="28">
        <f t="shared" si="160"/>
        <v>501</v>
      </c>
    </row>
    <row r="5011" spans="2:3" x14ac:dyDescent="0.25">
      <c r="B5011" s="28" t="str">
        <f t="shared" si="161"/>
        <v/>
      </c>
      <c r="C5011" s="28">
        <f t="shared" si="160"/>
        <v>501</v>
      </c>
    </row>
    <row r="5012" spans="2:3" x14ac:dyDescent="0.25">
      <c r="B5012" s="28" t="str">
        <f t="shared" si="161"/>
        <v/>
      </c>
      <c r="C5012" s="28">
        <f t="shared" si="160"/>
        <v>501</v>
      </c>
    </row>
    <row r="5013" spans="2:3" x14ac:dyDescent="0.25">
      <c r="B5013" s="28" t="str">
        <f t="shared" si="161"/>
        <v/>
      </c>
      <c r="C5013" s="28">
        <f t="shared" si="160"/>
        <v>501</v>
      </c>
    </row>
    <row r="5014" spans="2:3" x14ac:dyDescent="0.25">
      <c r="B5014" s="28" t="str">
        <f t="shared" si="161"/>
        <v/>
      </c>
      <c r="C5014" s="28">
        <f t="shared" si="160"/>
        <v>501</v>
      </c>
    </row>
    <row r="5015" spans="2:3" x14ac:dyDescent="0.25">
      <c r="B5015" s="28" t="str">
        <f t="shared" si="161"/>
        <v/>
      </c>
      <c r="C5015" s="28">
        <f t="shared" si="160"/>
        <v>501</v>
      </c>
    </row>
    <row r="5016" spans="2:3" x14ac:dyDescent="0.25">
      <c r="B5016" s="28" t="str">
        <f t="shared" si="161"/>
        <v/>
      </c>
      <c r="C5016" s="28">
        <f t="shared" si="160"/>
        <v>501</v>
      </c>
    </row>
    <row r="5017" spans="2:3" x14ac:dyDescent="0.25">
      <c r="B5017" s="28" t="str">
        <f t="shared" si="161"/>
        <v/>
      </c>
      <c r="C5017" s="28">
        <f t="shared" si="160"/>
        <v>502</v>
      </c>
    </row>
    <row r="5018" spans="2:3" x14ac:dyDescent="0.25">
      <c r="B5018" s="28" t="str">
        <f t="shared" si="161"/>
        <v/>
      </c>
      <c r="C5018" s="28">
        <f t="shared" si="160"/>
        <v>502</v>
      </c>
    </row>
    <row r="5019" spans="2:3" x14ac:dyDescent="0.25">
      <c r="B5019" s="28" t="str">
        <f t="shared" si="161"/>
        <v/>
      </c>
      <c r="C5019" s="28">
        <f t="shared" si="160"/>
        <v>502</v>
      </c>
    </row>
    <row r="5020" spans="2:3" x14ac:dyDescent="0.25">
      <c r="B5020" s="28" t="str">
        <f t="shared" si="161"/>
        <v/>
      </c>
      <c r="C5020" s="28">
        <f t="shared" si="160"/>
        <v>502</v>
      </c>
    </row>
    <row r="5021" spans="2:3" x14ac:dyDescent="0.25">
      <c r="B5021" s="28" t="str">
        <f t="shared" si="161"/>
        <v/>
      </c>
      <c r="C5021" s="28">
        <f t="shared" si="160"/>
        <v>502</v>
      </c>
    </row>
    <row r="5022" spans="2:3" x14ac:dyDescent="0.25">
      <c r="B5022" s="28" t="str">
        <f t="shared" si="161"/>
        <v/>
      </c>
      <c r="C5022" s="28">
        <f t="shared" si="160"/>
        <v>502</v>
      </c>
    </row>
    <row r="5023" spans="2:3" x14ac:dyDescent="0.25">
      <c r="B5023" s="28" t="str">
        <f t="shared" si="161"/>
        <v/>
      </c>
      <c r="C5023" s="28">
        <f t="shared" si="160"/>
        <v>502</v>
      </c>
    </row>
    <row r="5024" spans="2:3" x14ac:dyDescent="0.25">
      <c r="B5024" s="28" t="str">
        <f t="shared" si="161"/>
        <v/>
      </c>
      <c r="C5024" s="28">
        <f t="shared" si="160"/>
        <v>502</v>
      </c>
    </row>
    <row r="5025" spans="2:3" x14ac:dyDescent="0.25">
      <c r="B5025" s="28" t="str">
        <f t="shared" si="161"/>
        <v/>
      </c>
      <c r="C5025" s="28">
        <f t="shared" ref="C5025:C5088" si="162">ROUNDDOWN(((ROW(C5025)-ROW(C$7))/C$5)+1,0)</f>
        <v>502</v>
      </c>
    </row>
    <row r="5026" spans="2:3" x14ac:dyDescent="0.25">
      <c r="B5026" s="28" t="str">
        <f t="shared" si="161"/>
        <v/>
      </c>
      <c r="C5026" s="28">
        <f t="shared" si="162"/>
        <v>502</v>
      </c>
    </row>
    <row r="5027" spans="2:3" x14ac:dyDescent="0.25">
      <c r="B5027" s="28" t="str">
        <f t="shared" si="161"/>
        <v/>
      </c>
      <c r="C5027" s="28">
        <f t="shared" si="162"/>
        <v>503</v>
      </c>
    </row>
    <row r="5028" spans="2:3" x14ac:dyDescent="0.25">
      <c r="B5028" s="28" t="str">
        <f t="shared" si="161"/>
        <v/>
      </c>
      <c r="C5028" s="28">
        <f t="shared" si="162"/>
        <v>503</v>
      </c>
    </row>
    <row r="5029" spans="2:3" x14ac:dyDescent="0.25">
      <c r="B5029" s="28" t="str">
        <f t="shared" si="161"/>
        <v/>
      </c>
      <c r="C5029" s="28">
        <f t="shared" si="162"/>
        <v>503</v>
      </c>
    </row>
    <row r="5030" spans="2:3" x14ac:dyDescent="0.25">
      <c r="B5030" s="28" t="str">
        <f t="shared" si="161"/>
        <v/>
      </c>
      <c r="C5030" s="28">
        <f t="shared" si="162"/>
        <v>503</v>
      </c>
    </row>
    <row r="5031" spans="2:3" x14ac:dyDescent="0.25">
      <c r="B5031" s="28" t="str">
        <f t="shared" si="161"/>
        <v/>
      </c>
      <c r="C5031" s="28">
        <f t="shared" si="162"/>
        <v>503</v>
      </c>
    </row>
    <row r="5032" spans="2:3" x14ac:dyDescent="0.25">
      <c r="B5032" s="28" t="str">
        <f t="shared" si="161"/>
        <v/>
      </c>
      <c r="C5032" s="28">
        <f t="shared" si="162"/>
        <v>503</v>
      </c>
    </row>
    <row r="5033" spans="2:3" x14ac:dyDescent="0.25">
      <c r="B5033" s="28" t="str">
        <f t="shared" si="161"/>
        <v/>
      </c>
      <c r="C5033" s="28">
        <f t="shared" si="162"/>
        <v>503</v>
      </c>
    </row>
    <row r="5034" spans="2:3" x14ac:dyDescent="0.25">
      <c r="B5034" s="28" t="str">
        <f t="shared" si="161"/>
        <v/>
      </c>
      <c r="C5034" s="28">
        <f t="shared" si="162"/>
        <v>503</v>
      </c>
    </row>
    <row r="5035" spans="2:3" x14ac:dyDescent="0.25">
      <c r="B5035" s="28" t="str">
        <f t="shared" si="161"/>
        <v/>
      </c>
      <c r="C5035" s="28">
        <f t="shared" si="162"/>
        <v>503</v>
      </c>
    </row>
    <row r="5036" spans="2:3" x14ac:dyDescent="0.25">
      <c r="B5036" s="28" t="str">
        <f t="shared" si="161"/>
        <v/>
      </c>
      <c r="C5036" s="28">
        <f t="shared" si="162"/>
        <v>503</v>
      </c>
    </row>
    <row r="5037" spans="2:3" x14ac:dyDescent="0.25">
      <c r="B5037" s="28" t="str">
        <f t="shared" si="161"/>
        <v/>
      </c>
      <c r="C5037" s="28">
        <f t="shared" si="162"/>
        <v>504</v>
      </c>
    </row>
    <row r="5038" spans="2:3" x14ac:dyDescent="0.25">
      <c r="B5038" s="28" t="str">
        <f t="shared" si="161"/>
        <v/>
      </c>
      <c r="C5038" s="28">
        <f t="shared" si="162"/>
        <v>504</v>
      </c>
    </row>
    <row r="5039" spans="2:3" x14ac:dyDescent="0.25">
      <c r="B5039" s="28" t="str">
        <f t="shared" si="161"/>
        <v/>
      </c>
      <c r="C5039" s="28">
        <f t="shared" si="162"/>
        <v>504</v>
      </c>
    </row>
    <row r="5040" spans="2:3" x14ac:dyDescent="0.25">
      <c r="B5040" s="28" t="str">
        <f t="shared" si="161"/>
        <v/>
      </c>
      <c r="C5040" s="28">
        <f t="shared" si="162"/>
        <v>504</v>
      </c>
    </row>
    <row r="5041" spans="2:3" x14ac:dyDescent="0.25">
      <c r="B5041" s="28" t="str">
        <f t="shared" si="161"/>
        <v/>
      </c>
      <c r="C5041" s="28">
        <f t="shared" si="162"/>
        <v>504</v>
      </c>
    </row>
    <row r="5042" spans="2:3" x14ac:dyDescent="0.25">
      <c r="B5042" s="28" t="str">
        <f t="shared" si="161"/>
        <v/>
      </c>
      <c r="C5042" s="28">
        <f t="shared" si="162"/>
        <v>504</v>
      </c>
    </row>
    <row r="5043" spans="2:3" x14ac:dyDescent="0.25">
      <c r="B5043" s="28" t="str">
        <f t="shared" si="161"/>
        <v/>
      </c>
      <c r="C5043" s="28">
        <f t="shared" si="162"/>
        <v>504</v>
      </c>
    </row>
    <row r="5044" spans="2:3" x14ac:dyDescent="0.25">
      <c r="B5044" s="28" t="str">
        <f t="shared" si="161"/>
        <v/>
      </c>
      <c r="C5044" s="28">
        <f t="shared" si="162"/>
        <v>504</v>
      </c>
    </row>
    <row r="5045" spans="2:3" x14ac:dyDescent="0.25">
      <c r="B5045" s="28" t="str">
        <f t="shared" si="161"/>
        <v/>
      </c>
      <c r="C5045" s="28">
        <f t="shared" si="162"/>
        <v>504</v>
      </c>
    </row>
    <row r="5046" spans="2:3" x14ac:dyDescent="0.25">
      <c r="B5046" s="28" t="str">
        <f t="shared" si="161"/>
        <v/>
      </c>
      <c r="C5046" s="28">
        <f t="shared" si="162"/>
        <v>504</v>
      </c>
    </row>
    <row r="5047" spans="2:3" x14ac:dyDescent="0.25">
      <c r="B5047" s="28" t="str">
        <f t="shared" si="161"/>
        <v/>
      </c>
      <c r="C5047" s="28">
        <f t="shared" si="162"/>
        <v>505</v>
      </c>
    </row>
    <row r="5048" spans="2:3" x14ac:dyDescent="0.25">
      <c r="B5048" s="28" t="str">
        <f t="shared" si="161"/>
        <v/>
      </c>
      <c r="C5048" s="28">
        <f t="shared" si="162"/>
        <v>505</v>
      </c>
    </row>
    <row r="5049" spans="2:3" x14ac:dyDescent="0.25">
      <c r="B5049" s="28" t="str">
        <f t="shared" si="161"/>
        <v/>
      </c>
      <c r="C5049" s="28">
        <f t="shared" si="162"/>
        <v>505</v>
      </c>
    </row>
    <row r="5050" spans="2:3" x14ac:dyDescent="0.25">
      <c r="B5050" s="28" t="str">
        <f t="shared" si="161"/>
        <v/>
      </c>
      <c r="C5050" s="28">
        <f t="shared" si="162"/>
        <v>505</v>
      </c>
    </row>
    <row r="5051" spans="2:3" x14ac:dyDescent="0.25">
      <c r="B5051" s="28" t="str">
        <f t="shared" si="161"/>
        <v/>
      </c>
      <c r="C5051" s="28">
        <f t="shared" si="162"/>
        <v>505</v>
      </c>
    </row>
    <row r="5052" spans="2:3" x14ac:dyDescent="0.25">
      <c r="B5052" s="28" t="str">
        <f t="shared" si="161"/>
        <v/>
      </c>
      <c r="C5052" s="28">
        <f t="shared" si="162"/>
        <v>505</v>
      </c>
    </row>
    <row r="5053" spans="2:3" x14ac:dyDescent="0.25">
      <c r="B5053" s="28" t="str">
        <f t="shared" si="161"/>
        <v/>
      </c>
      <c r="C5053" s="28">
        <f t="shared" si="162"/>
        <v>505</v>
      </c>
    </row>
    <row r="5054" spans="2:3" x14ac:dyDescent="0.25">
      <c r="B5054" s="28" t="str">
        <f t="shared" si="161"/>
        <v/>
      </c>
      <c r="C5054" s="28">
        <f t="shared" si="162"/>
        <v>505</v>
      </c>
    </row>
    <row r="5055" spans="2:3" x14ac:dyDescent="0.25">
      <c r="B5055" s="28" t="str">
        <f t="shared" si="161"/>
        <v/>
      </c>
      <c r="C5055" s="28">
        <f t="shared" si="162"/>
        <v>505</v>
      </c>
    </row>
    <row r="5056" spans="2:3" x14ac:dyDescent="0.25">
      <c r="B5056" s="28" t="str">
        <f t="shared" si="161"/>
        <v/>
      </c>
      <c r="C5056" s="28">
        <f t="shared" si="162"/>
        <v>505</v>
      </c>
    </row>
    <row r="5057" spans="2:3" x14ac:dyDescent="0.25">
      <c r="B5057" s="28" t="str">
        <f t="shared" si="161"/>
        <v/>
      </c>
      <c r="C5057" s="28">
        <f t="shared" si="162"/>
        <v>506</v>
      </c>
    </row>
    <row r="5058" spans="2:3" x14ac:dyDescent="0.25">
      <c r="B5058" s="28" t="str">
        <f t="shared" si="161"/>
        <v/>
      </c>
      <c r="C5058" s="28">
        <f t="shared" si="162"/>
        <v>506</v>
      </c>
    </row>
    <row r="5059" spans="2:3" x14ac:dyDescent="0.25">
      <c r="B5059" s="28" t="str">
        <f t="shared" si="161"/>
        <v/>
      </c>
      <c r="C5059" s="28">
        <f t="shared" si="162"/>
        <v>506</v>
      </c>
    </row>
    <row r="5060" spans="2:3" x14ac:dyDescent="0.25">
      <c r="B5060" s="28" t="str">
        <f t="shared" si="161"/>
        <v/>
      </c>
      <c r="C5060" s="28">
        <f t="shared" si="162"/>
        <v>506</v>
      </c>
    </row>
    <row r="5061" spans="2:3" x14ac:dyDescent="0.25">
      <c r="B5061" s="28" t="str">
        <f t="shared" si="161"/>
        <v/>
      </c>
      <c r="C5061" s="28">
        <f t="shared" si="162"/>
        <v>506</v>
      </c>
    </row>
    <row r="5062" spans="2:3" x14ac:dyDescent="0.25">
      <c r="B5062" s="28" t="str">
        <f t="shared" si="161"/>
        <v/>
      </c>
      <c r="C5062" s="28">
        <f t="shared" si="162"/>
        <v>506</v>
      </c>
    </row>
    <row r="5063" spans="2:3" x14ac:dyDescent="0.25">
      <c r="B5063" s="28" t="str">
        <f t="shared" si="161"/>
        <v/>
      </c>
      <c r="C5063" s="28">
        <f t="shared" si="162"/>
        <v>506</v>
      </c>
    </row>
    <row r="5064" spans="2:3" x14ac:dyDescent="0.25">
      <c r="B5064" s="28" t="str">
        <f t="shared" ref="B5064:B5127" si="163">IF(C5064&lt; $D$4+1,MOD(((ROW(B5064)-ROW(B$7))),$C$5)+1,"")</f>
        <v/>
      </c>
      <c r="C5064" s="28">
        <f t="shared" si="162"/>
        <v>506</v>
      </c>
    </row>
    <row r="5065" spans="2:3" x14ac:dyDescent="0.25">
      <c r="B5065" s="28" t="str">
        <f t="shared" si="163"/>
        <v/>
      </c>
      <c r="C5065" s="28">
        <f t="shared" si="162"/>
        <v>506</v>
      </c>
    </row>
    <row r="5066" spans="2:3" x14ac:dyDescent="0.25">
      <c r="B5066" s="28" t="str">
        <f t="shared" si="163"/>
        <v/>
      </c>
      <c r="C5066" s="28">
        <f t="shared" si="162"/>
        <v>506</v>
      </c>
    </row>
    <row r="5067" spans="2:3" x14ac:dyDescent="0.25">
      <c r="B5067" s="28" t="str">
        <f t="shared" si="163"/>
        <v/>
      </c>
      <c r="C5067" s="28">
        <f t="shared" si="162"/>
        <v>507</v>
      </c>
    </row>
    <row r="5068" spans="2:3" x14ac:dyDescent="0.25">
      <c r="B5068" s="28" t="str">
        <f t="shared" si="163"/>
        <v/>
      </c>
      <c r="C5068" s="28">
        <f t="shared" si="162"/>
        <v>507</v>
      </c>
    </row>
    <row r="5069" spans="2:3" x14ac:dyDescent="0.25">
      <c r="B5069" s="28" t="str">
        <f t="shared" si="163"/>
        <v/>
      </c>
      <c r="C5069" s="28">
        <f t="shared" si="162"/>
        <v>507</v>
      </c>
    </row>
    <row r="5070" spans="2:3" x14ac:dyDescent="0.25">
      <c r="B5070" s="28" t="str">
        <f t="shared" si="163"/>
        <v/>
      </c>
      <c r="C5070" s="28">
        <f t="shared" si="162"/>
        <v>507</v>
      </c>
    </row>
    <row r="5071" spans="2:3" x14ac:dyDescent="0.25">
      <c r="B5071" s="28" t="str">
        <f t="shared" si="163"/>
        <v/>
      </c>
      <c r="C5071" s="28">
        <f t="shared" si="162"/>
        <v>507</v>
      </c>
    </row>
    <row r="5072" spans="2:3" x14ac:dyDescent="0.25">
      <c r="B5072" s="28" t="str">
        <f t="shared" si="163"/>
        <v/>
      </c>
      <c r="C5072" s="28">
        <f t="shared" si="162"/>
        <v>507</v>
      </c>
    </row>
    <row r="5073" spans="2:3" x14ac:dyDescent="0.25">
      <c r="B5073" s="28" t="str">
        <f t="shared" si="163"/>
        <v/>
      </c>
      <c r="C5073" s="28">
        <f t="shared" si="162"/>
        <v>507</v>
      </c>
    </row>
    <row r="5074" spans="2:3" x14ac:dyDescent="0.25">
      <c r="B5074" s="28" t="str">
        <f t="shared" si="163"/>
        <v/>
      </c>
      <c r="C5074" s="28">
        <f t="shared" si="162"/>
        <v>507</v>
      </c>
    </row>
    <row r="5075" spans="2:3" x14ac:dyDescent="0.25">
      <c r="B5075" s="28" t="str">
        <f t="shared" si="163"/>
        <v/>
      </c>
      <c r="C5075" s="28">
        <f t="shared" si="162"/>
        <v>507</v>
      </c>
    </row>
    <row r="5076" spans="2:3" x14ac:dyDescent="0.25">
      <c r="B5076" s="28" t="str">
        <f t="shared" si="163"/>
        <v/>
      </c>
      <c r="C5076" s="28">
        <f t="shared" si="162"/>
        <v>507</v>
      </c>
    </row>
    <row r="5077" spans="2:3" x14ac:dyDescent="0.25">
      <c r="B5077" s="28" t="str">
        <f t="shared" si="163"/>
        <v/>
      </c>
      <c r="C5077" s="28">
        <f t="shared" si="162"/>
        <v>508</v>
      </c>
    </row>
    <row r="5078" spans="2:3" x14ac:dyDescent="0.25">
      <c r="B5078" s="28" t="str">
        <f t="shared" si="163"/>
        <v/>
      </c>
      <c r="C5078" s="28">
        <f t="shared" si="162"/>
        <v>508</v>
      </c>
    </row>
    <row r="5079" spans="2:3" x14ac:dyDescent="0.25">
      <c r="B5079" s="28" t="str">
        <f t="shared" si="163"/>
        <v/>
      </c>
      <c r="C5079" s="28">
        <f t="shared" si="162"/>
        <v>508</v>
      </c>
    </row>
    <row r="5080" spans="2:3" x14ac:dyDescent="0.25">
      <c r="B5080" s="28" t="str">
        <f t="shared" si="163"/>
        <v/>
      </c>
      <c r="C5080" s="28">
        <f t="shared" si="162"/>
        <v>508</v>
      </c>
    </row>
    <row r="5081" spans="2:3" x14ac:dyDescent="0.25">
      <c r="B5081" s="28" t="str">
        <f t="shared" si="163"/>
        <v/>
      </c>
      <c r="C5081" s="28">
        <f t="shared" si="162"/>
        <v>508</v>
      </c>
    </row>
    <row r="5082" spans="2:3" x14ac:dyDescent="0.25">
      <c r="B5082" s="28" t="str">
        <f t="shared" si="163"/>
        <v/>
      </c>
      <c r="C5082" s="28">
        <f t="shared" si="162"/>
        <v>508</v>
      </c>
    </row>
    <row r="5083" spans="2:3" x14ac:dyDescent="0.25">
      <c r="B5083" s="28" t="str">
        <f t="shared" si="163"/>
        <v/>
      </c>
      <c r="C5083" s="28">
        <f t="shared" si="162"/>
        <v>508</v>
      </c>
    </row>
    <row r="5084" spans="2:3" x14ac:dyDescent="0.25">
      <c r="B5084" s="28" t="str">
        <f t="shared" si="163"/>
        <v/>
      </c>
      <c r="C5084" s="28">
        <f t="shared" si="162"/>
        <v>508</v>
      </c>
    </row>
    <row r="5085" spans="2:3" x14ac:dyDescent="0.25">
      <c r="B5085" s="28" t="str">
        <f t="shared" si="163"/>
        <v/>
      </c>
      <c r="C5085" s="28">
        <f t="shared" si="162"/>
        <v>508</v>
      </c>
    </row>
    <row r="5086" spans="2:3" x14ac:dyDescent="0.25">
      <c r="B5086" s="28" t="str">
        <f t="shared" si="163"/>
        <v/>
      </c>
      <c r="C5086" s="28">
        <f t="shared" si="162"/>
        <v>508</v>
      </c>
    </row>
    <row r="5087" spans="2:3" x14ac:dyDescent="0.25">
      <c r="B5087" s="28" t="str">
        <f t="shared" si="163"/>
        <v/>
      </c>
      <c r="C5087" s="28">
        <f t="shared" si="162"/>
        <v>509</v>
      </c>
    </row>
    <row r="5088" spans="2:3" x14ac:dyDescent="0.25">
      <c r="B5088" s="28" t="str">
        <f t="shared" si="163"/>
        <v/>
      </c>
      <c r="C5088" s="28">
        <f t="shared" si="162"/>
        <v>509</v>
      </c>
    </row>
    <row r="5089" spans="2:3" x14ac:dyDescent="0.25">
      <c r="B5089" s="28" t="str">
        <f t="shared" si="163"/>
        <v/>
      </c>
      <c r="C5089" s="28">
        <f t="shared" ref="C5089:C5152" si="164">ROUNDDOWN(((ROW(C5089)-ROW(C$7))/C$5)+1,0)</f>
        <v>509</v>
      </c>
    </row>
    <row r="5090" spans="2:3" x14ac:dyDescent="0.25">
      <c r="B5090" s="28" t="str">
        <f t="shared" si="163"/>
        <v/>
      </c>
      <c r="C5090" s="28">
        <f t="shared" si="164"/>
        <v>509</v>
      </c>
    </row>
    <row r="5091" spans="2:3" x14ac:dyDescent="0.25">
      <c r="B5091" s="28" t="str">
        <f t="shared" si="163"/>
        <v/>
      </c>
      <c r="C5091" s="28">
        <f t="shared" si="164"/>
        <v>509</v>
      </c>
    </row>
    <row r="5092" spans="2:3" x14ac:dyDescent="0.25">
      <c r="B5092" s="28" t="str">
        <f t="shared" si="163"/>
        <v/>
      </c>
      <c r="C5092" s="28">
        <f t="shared" si="164"/>
        <v>509</v>
      </c>
    </row>
    <row r="5093" spans="2:3" x14ac:dyDescent="0.25">
      <c r="B5093" s="28" t="str">
        <f t="shared" si="163"/>
        <v/>
      </c>
      <c r="C5093" s="28">
        <f t="shared" si="164"/>
        <v>509</v>
      </c>
    </row>
    <row r="5094" spans="2:3" x14ac:dyDescent="0.25">
      <c r="B5094" s="28" t="str">
        <f t="shared" si="163"/>
        <v/>
      </c>
      <c r="C5094" s="28">
        <f t="shared" si="164"/>
        <v>509</v>
      </c>
    </row>
    <row r="5095" spans="2:3" x14ac:dyDescent="0.25">
      <c r="B5095" s="28" t="str">
        <f t="shared" si="163"/>
        <v/>
      </c>
      <c r="C5095" s="28">
        <f t="shared" si="164"/>
        <v>509</v>
      </c>
    </row>
    <row r="5096" spans="2:3" x14ac:dyDescent="0.25">
      <c r="B5096" s="28" t="str">
        <f t="shared" si="163"/>
        <v/>
      </c>
      <c r="C5096" s="28">
        <f t="shared" si="164"/>
        <v>509</v>
      </c>
    </row>
    <row r="5097" spans="2:3" x14ac:dyDescent="0.25">
      <c r="B5097" s="28" t="str">
        <f t="shared" si="163"/>
        <v/>
      </c>
      <c r="C5097" s="28">
        <f t="shared" si="164"/>
        <v>510</v>
      </c>
    </row>
    <row r="5098" spans="2:3" x14ac:dyDescent="0.25">
      <c r="B5098" s="28" t="str">
        <f t="shared" si="163"/>
        <v/>
      </c>
      <c r="C5098" s="28">
        <f t="shared" si="164"/>
        <v>510</v>
      </c>
    </row>
    <row r="5099" spans="2:3" x14ac:dyDescent="0.25">
      <c r="B5099" s="28" t="str">
        <f t="shared" si="163"/>
        <v/>
      </c>
      <c r="C5099" s="28">
        <f t="shared" si="164"/>
        <v>510</v>
      </c>
    </row>
    <row r="5100" spans="2:3" x14ac:dyDescent="0.25">
      <c r="B5100" s="28" t="str">
        <f t="shared" si="163"/>
        <v/>
      </c>
      <c r="C5100" s="28">
        <f t="shared" si="164"/>
        <v>510</v>
      </c>
    </row>
    <row r="5101" spans="2:3" x14ac:dyDescent="0.25">
      <c r="B5101" s="28" t="str">
        <f t="shared" si="163"/>
        <v/>
      </c>
      <c r="C5101" s="28">
        <f t="shared" si="164"/>
        <v>510</v>
      </c>
    </row>
    <row r="5102" spans="2:3" x14ac:dyDescent="0.25">
      <c r="B5102" s="28" t="str">
        <f t="shared" si="163"/>
        <v/>
      </c>
      <c r="C5102" s="28">
        <f t="shared" si="164"/>
        <v>510</v>
      </c>
    </row>
    <row r="5103" spans="2:3" x14ac:dyDescent="0.25">
      <c r="B5103" s="28" t="str">
        <f t="shared" si="163"/>
        <v/>
      </c>
      <c r="C5103" s="28">
        <f t="shared" si="164"/>
        <v>510</v>
      </c>
    </row>
    <row r="5104" spans="2:3" x14ac:dyDescent="0.25">
      <c r="B5104" s="28" t="str">
        <f t="shared" si="163"/>
        <v/>
      </c>
      <c r="C5104" s="28">
        <f t="shared" si="164"/>
        <v>510</v>
      </c>
    </row>
    <row r="5105" spans="2:3" x14ac:dyDescent="0.25">
      <c r="B5105" s="28" t="str">
        <f t="shared" si="163"/>
        <v/>
      </c>
      <c r="C5105" s="28">
        <f t="shared" si="164"/>
        <v>510</v>
      </c>
    </row>
    <row r="5106" spans="2:3" x14ac:dyDescent="0.25">
      <c r="B5106" s="28" t="str">
        <f t="shared" si="163"/>
        <v/>
      </c>
      <c r="C5106" s="28">
        <f t="shared" si="164"/>
        <v>510</v>
      </c>
    </row>
    <row r="5107" spans="2:3" x14ac:dyDescent="0.25">
      <c r="B5107" s="28" t="str">
        <f t="shared" si="163"/>
        <v/>
      </c>
      <c r="C5107" s="28">
        <f t="shared" si="164"/>
        <v>511</v>
      </c>
    </row>
    <row r="5108" spans="2:3" x14ac:dyDescent="0.25">
      <c r="B5108" s="28" t="str">
        <f t="shared" si="163"/>
        <v/>
      </c>
      <c r="C5108" s="28">
        <f t="shared" si="164"/>
        <v>511</v>
      </c>
    </row>
    <row r="5109" spans="2:3" x14ac:dyDescent="0.25">
      <c r="B5109" s="28" t="str">
        <f t="shared" si="163"/>
        <v/>
      </c>
      <c r="C5109" s="28">
        <f t="shared" si="164"/>
        <v>511</v>
      </c>
    </row>
    <row r="5110" spans="2:3" x14ac:dyDescent="0.25">
      <c r="B5110" s="28" t="str">
        <f t="shared" si="163"/>
        <v/>
      </c>
      <c r="C5110" s="28">
        <f t="shared" si="164"/>
        <v>511</v>
      </c>
    </row>
    <row r="5111" spans="2:3" x14ac:dyDescent="0.25">
      <c r="B5111" s="28" t="str">
        <f t="shared" si="163"/>
        <v/>
      </c>
      <c r="C5111" s="28">
        <f t="shared" si="164"/>
        <v>511</v>
      </c>
    </row>
    <row r="5112" spans="2:3" x14ac:dyDescent="0.25">
      <c r="B5112" s="28" t="str">
        <f t="shared" si="163"/>
        <v/>
      </c>
      <c r="C5112" s="28">
        <f t="shared" si="164"/>
        <v>511</v>
      </c>
    </row>
    <row r="5113" spans="2:3" x14ac:dyDescent="0.25">
      <c r="B5113" s="28" t="str">
        <f t="shared" si="163"/>
        <v/>
      </c>
      <c r="C5113" s="28">
        <f t="shared" si="164"/>
        <v>511</v>
      </c>
    </row>
    <row r="5114" spans="2:3" x14ac:dyDescent="0.25">
      <c r="B5114" s="28" t="str">
        <f t="shared" si="163"/>
        <v/>
      </c>
      <c r="C5114" s="28">
        <f t="shared" si="164"/>
        <v>511</v>
      </c>
    </row>
    <row r="5115" spans="2:3" x14ac:dyDescent="0.25">
      <c r="B5115" s="28" t="str">
        <f t="shared" si="163"/>
        <v/>
      </c>
      <c r="C5115" s="28">
        <f t="shared" si="164"/>
        <v>511</v>
      </c>
    </row>
    <row r="5116" spans="2:3" x14ac:dyDescent="0.25">
      <c r="B5116" s="28" t="str">
        <f t="shared" si="163"/>
        <v/>
      </c>
      <c r="C5116" s="28">
        <f t="shared" si="164"/>
        <v>511</v>
      </c>
    </row>
    <row r="5117" spans="2:3" x14ac:dyDescent="0.25">
      <c r="B5117" s="28" t="str">
        <f t="shared" si="163"/>
        <v/>
      </c>
      <c r="C5117" s="28">
        <f t="shared" si="164"/>
        <v>512</v>
      </c>
    </row>
    <row r="5118" spans="2:3" x14ac:dyDescent="0.25">
      <c r="B5118" s="28" t="str">
        <f t="shared" si="163"/>
        <v/>
      </c>
      <c r="C5118" s="28">
        <f t="shared" si="164"/>
        <v>512</v>
      </c>
    </row>
    <row r="5119" spans="2:3" x14ac:dyDescent="0.25">
      <c r="B5119" s="28" t="str">
        <f t="shared" si="163"/>
        <v/>
      </c>
      <c r="C5119" s="28">
        <f t="shared" si="164"/>
        <v>512</v>
      </c>
    </row>
    <row r="5120" spans="2:3" x14ac:dyDescent="0.25">
      <c r="B5120" s="28" t="str">
        <f t="shared" si="163"/>
        <v/>
      </c>
      <c r="C5120" s="28">
        <f t="shared" si="164"/>
        <v>512</v>
      </c>
    </row>
    <row r="5121" spans="2:3" x14ac:dyDescent="0.25">
      <c r="B5121" s="28" t="str">
        <f t="shared" si="163"/>
        <v/>
      </c>
      <c r="C5121" s="28">
        <f t="shared" si="164"/>
        <v>512</v>
      </c>
    </row>
    <row r="5122" spans="2:3" x14ac:dyDescent="0.25">
      <c r="B5122" s="28" t="str">
        <f t="shared" si="163"/>
        <v/>
      </c>
      <c r="C5122" s="28">
        <f t="shared" si="164"/>
        <v>512</v>
      </c>
    </row>
    <row r="5123" spans="2:3" x14ac:dyDescent="0.25">
      <c r="B5123" s="28" t="str">
        <f t="shared" si="163"/>
        <v/>
      </c>
      <c r="C5123" s="28">
        <f t="shared" si="164"/>
        <v>512</v>
      </c>
    </row>
    <row r="5124" spans="2:3" x14ac:dyDescent="0.25">
      <c r="B5124" s="28" t="str">
        <f t="shared" si="163"/>
        <v/>
      </c>
      <c r="C5124" s="28">
        <f t="shared" si="164"/>
        <v>512</v>
      </c>
    </row>
    <row r="5125" spans="2:3" x14ac:dyDescent="0.25">
      <c r="B5125" s="28" t="str">
        <f t="shared" si="163"/>
        <v/>
      </c>
      <c r="C5125" s="28">
        <f t="shared" si="164"/>
        <v>512</v>
      </c>
    </row>
    <row r="5126" spans="2:3" x14ac:dyDescent="0.25">
      <c r="B5126" s="28" t="str">
        <f t="shared" si="163"/>
        <v/>
      </c>
      <c r="C5126" s="28">
        <f t="shared" si="164"/>
        <v>512</v>
      </c>
    </row>
    <row r="5127" spans="2:3" x14ac:dyDescent="0.25">
      <c r="B5127" s="28" t="str">
        <f t="shared" si="163"/>
        <v/>
      </c>
      <c r="C5127" s="28">
        <f t="shared" si="164"/>
        <v>513</v>
      </c>
    </row>
    <row r="5128" spans="2:3" x14ac:dyDescent="0.25">
      <c r="B5128" s="28" t="str">
        <f t="shared" ref="B5128:B5191" si="165">IF(C5128&lt; $D$4+1,MOD(((ROW(B5128)-ROW(B$7))),$C$5)+1,"")</f>
        <v/>
      </c>
      <c r="C5128" s="28">
        <f t="shared" si="164"/>
        <v>513</v>
      </c>
    </row>
    <row r="5129" spans="2:3" x14ac:dyDescent="0.25">
      <c r="B5129" s="28" t="str">
        <f t="shared" si="165"/>
        <v/>
      </c>
      <c r="C5129" s="28">
        <f t="shared" si="164"/>
        <v>513</v>
      </c>
    </row>
    <row r="5130" spans="2:3" x14ac:dyDescent="0.25">
      <c r="B5130" s="28" t="str">
        <f t="shared" si="165"/>
        <v/>
      </c>
      <c r="C5130" s="28">
        <f t="shared" si="164"/>
        <v>513</v>
      </c>
    </row>
    <row r="5131" spans="2:3" x14ac:dyDescent="0.25">
      <c r="B5131" s="28" t="str">
        <f t="shared" si="165"/>
        <v/>
      </c>
      <c r="C5131" s="28">
        <f t="shared" si="164"/>
        <v>513</v>
      </c>
    </row>
    <row r="5132" spans="2:3" x14ac:dyDescent="0.25">
      <c r="B5132" s="28" t="str">
        <f t="shared" si="165"/>
        <v/>
      </c>
      <c r="C5132" s="28">
        <f t="shared" si="164"/>
        <v>513</v>
      </c>
    </row>
    <row r="5133" spans="2:3" x14ac:dyDescent="0.25">
      <c r="B5133" s="28" t="str">
        <f t="shared" si="165"/>
        <v/>
      </c>
      <c r="C5133" s="28">
        <f t="shared" si="164"/>
        <v>513</v>
      </c>
    </row>
    <row r="5134" spans="2:3" x14ac:dyDescent="0.25">
      <c r="B5134" s="28" t="str">
        <f t="shared" si="165"/>
        <v/>
      </c>
      <c r="C5134" s="28">
        <f t="shared" si="164"/>
        <v>513</v>
      </c>
    </row>
    <row r="5135" spans="2:3" x14ac:dyDescent="0.25">
      <c r="B5135" s="28" t="str">
        <f t="shared" si="165"/>
        <v/>
      </c>
      <c r="C5135" s="28">
        <f t="shared" si="164"/>
        <v>513</v>
      </c>
    </row>
    <row r="5136" spans="2:3" x14ac:dyDescent="0.25">
      <c r="B5136" s="28" t="str">
        <f t="shared" si="165"/>
        <v/>
      </c>
      <c r="C5136" s="28">
        <f t="shared" si="164"/>
        <v>513</v>
      </c>
    </row>
    <row r="5137" spans="2:3" x14ac:dyDescent="0.25">
      <c r="B5137" s="28" t="str">
        <f t="shared" si="165"/>
        <v/>
      </c>
      <c r="C5137" s="28">
        <f t="shared" si="164"/>
        <v>514</v>
      </c>
    </row>
    <row r="5138" spans="2:3" x14ac:dyDescent="0.25">
      <c r="B5138" s="28" t="str">
        <f t="shared" si="165"/>
        <v/>
      </c>
      <c r="C5138" s="28">
        <f t="shared" si="164"/>
        <v>514</v>
      </c>
    </row>
    <row r="5139" spans="2:3" x14ac:dyDescent="0.25">
      <c r="B5139" s="28" t="str">
        <f t="shared" si="165"/>
        <v/>
      </c>
      <c r="C5139" s="28">
        <f t="shared" si="164"/>
        <v>514</v>
      </c>
    </row>
    <row r="5140" spans="2:3" x14ac:dyDescent="0.25">
      <c r="B5140" s="28" t="str">
        <f t="shared" si="165"/>
        <v/>
      </c>
      <c r="C5140" s="28">
        <f t="shared" si="164"/>
        <v>514</v>
      </c>
    </row>
    <row r="5141" spans="2:3" x14ac:dyDescent="0.25">
      <c r="B5141" s="28" t="str">
        <f t="shared" si="165"/>
        <v/>
      </c>
      <c r="C5141" s="28">
        <f t="shared" si="164"/>
        <v>514</v>
      </c>
    </row>
    <row r="5142" spans="2:3" x14ac:dyDescent="0.25">
      <c r="B5142" s="28" t="str">
        <f t="shared" si="165"/>
        <v/>
      </c>
      <c r="C5142" s="28">
        <f t="shared" si="164"/>
        <v>514</v>
      </c>
    </row>
    <row r="5143" spans="2:3" x14ac:dyDescent="0.25">
      <c r="B5143" s="28" t="str">
        <f t="shared" si="165"/>
        <v/>
      </c>
      <c r="C5143" s="28">
        <f t="shared" si="164"/>
        <v>514</v>
      </c>
    </row>
    <row r="5144" spans="2:3" x14ac:dyDescent="0.25">
      <c r="B5144" s="28" t="str">
        <f t="shared" si="165"/>
        <v/>
      </c>
      <c r="C5144" s="28">
        <f t="shared" si="164"/>
        <v>514</v>
      </c>
    </row>
    <row r="5145" spans="2:3" x14ac:dyDescent="0.25">
      <c r="B5145" s="28" t="str">
        <f t="shared" si="165"/>
        <v/>
      </c>
      <c r="C5145" s="28">
        <f t="shared" si="164"/>
        <v>514</v>
      </c>
    </row>
    <row r="5146" spans="2:3" x14ac:dyDescent="0.25">
      <c r="B5146" s="28" t="str">
        <f t="shared" si="165"/>
        <v/>
      </c>
      <c r="C5146" s="28">
        <f t="shared" si="164"/>
        <v>514</v>
      </c>
    </row>
    <row r="5147" spans="2:3" x14ac:dyDescent="0.25">
      <c r="B5147" s="28" t="str">
        <f t="shared" si="165"/>
        <v/>
      </c>
      <c r="C5147" s="28">
        <f t="shared" si="164"/>
        <v>515</v>
      </c>
    </row>
    <row r="5148" spans="2:3" x14ac:dyDescent="0.25">
      <c r="B5148" s="28" t="str">
        <f t="shared" si="165"/>
        <v/>
      </c>
      <c r="C5148" s="28">
        <f t="shared" si="164"/>
        <v>515</v>
      </c>
    </row>
    <row r="5149" spans="2:3" x14ac:dyDescent="0.25">
      <c r="B5149" s="28" t="str">
        <f t="shared" si="165"/>
        <v/>
      </c>
      <c r="C5149" s="28">
        <f t="shared" si="164"/>
        <v>515</v>
      </c>
    </row>
    <row r="5150" spans="2:3" x14ac:dyDescent="0.25">
      <c r="B5150" s="28" t="str">
        <f t="shared" si="165"/>
        <v/>
      </c>
      <c r="C5150" s="28">
        <f t="shared" si="164"/>
        <v>515</v>
      </c>
    </row>
    <row r="5151" spans="2:3" x14ac:dyDescent="0.25">
      <c r="B5151" s="28" t="str">
        <f t="shared" si="165"/>
        <v/>
      </c>
      <c r="C5151" s="28">
        <f t="shared" si="164"/>
        <v>515</v>
      </c>
    </row>
    <row r="5152" spans="2:3" x14ac:dyDescent="0.25">
      <c r="B5152" s="28" t="str">
        <f t="shared" si="165"/>
        <v/>
      </c>
      <c r="C5152" s="28">
        <f t="shared" si="164"/>
        <v>515</v>
      </c>
    </row>
    <row r="5153" spans="2:3" x14ac:dyDescent="0.25">
      <c r="B5153" s="28" t="str">
        <f t="shared" si="165"/>
        <v/>
      </c>
      <c r="C5153" s="28">
        <f t="shared" ref="C5153:C5216" si="166">ROUNDDOWN(((ROW(C5153)-ROW(C$7))/C$5)+1,0)</f>
        <v>515</v>
      </c>
    </row>
    <row r="5154" spans="2:3" x14ac:dyDescent="0.25">
      <c r="B5154" s="28" t="str">
        <f t="shared" si="165"/>
        <v/>
      </c>
      <c r="C5154" s="28">
        <f t="shared" si="166"/>
        <v>515</v>
      </c>
    </row>
    <row r="5155" spans="2:3" x14ac:dyDescent="0.25">
      <c r="B5155" s="28" t="str">
        <f t="shared" si="165"/>
        <v/>
      </c>
      <c r="C5155" s="28">
        <f t="shared" si="166"/>
        <v>515</v>
      </c>
    </row>
    <row r="5156" spans="2:3" x14ac:dyDescent="0.25">
      <c r="B5156" s="28" t="str">
        <f t="shared" si="165"/>
        <v/>
      </c>
      <c r="C5156" s="28">
        <f t="shared" si="166"/>
        <v>515</v>
      </c>
    </row>
    <row r="5157" spans="2:3" x14ac:dyDescent="0.25">
      <c r="B5157" s="28" t="str">
        <f t="shared" si="165"/>
        <v/>
      </c>
      <c r="C5157" s="28">
        <f t="shared" si="166"/>
        <v>516</v>
      </c>
    </row>
    <row r="5158" spans="2:3" x14ac:dyDescent="0.25">
      <c r="B5158" s="28" t="str">
        <f t="shared" si="165"/>
        <v/>
      </c>
      <c r="C5158" s="28">
        <f t="shared" si="166"/>
        <v>516</v>
      </c>
    </row>
    <row r="5159" spans="2:3" x14ac:dyDescent="0.25">
      <c r="B5159" s="28" t="str">
        <f t="shared" si="165"/>
        <v/>
      </c>
      <c r="C5159" s="28">
        <f t="shared" si="166"/>
        <v>516</v>
      </c>
    </row>
    <row r="5160" spans="2:3" x14ac:dyDescent="0.25">
      <c r="B5160" s="28" t="str">
        <f t="shared" si="165"/>
        <v/>
      </c>
      <c r="C5160" s="28">
        <f t="shared" si="166"/>
        <v>516</v>
      </c>
    </row>
    <row r="5161" spans="2:3" x14ac:dyDescent="0.25">
      <c r="B5161" s="28" t="str">
        <f t="shared" si="165"/>
        <v/>
      </c>
      <c r="C5161" s="28">
        <f t="shared" si="166"/>
        <v>516</v>
      </c>
    </row>
    <row r="5162" spans="2:3" x14ac:dyDescent="0.25">
      <c r="B5162" s="28" t="str">
        <f t="shared" si="165"/>
        <v/>
      </c>
      <c r="C5162" s="28">
        <f t="shared" si="166"/>
        <v>516</v>
      </c>
    </row>
    <row r="5163" spans="2:3" x14ac:dyDescent="0.25">
      <c r="B5163" s="28" t="str">
        <f t="shared" si="165"/>
        <v/>
      </c>
      <c r="C5163" s="28">
        <f t="shared" si="166"/>
        <v>516</v>
      </c>
    </row>
    <row r="5164" spans="2:3" x14ac:dyDescent="0.25">
      <c r="B5164" s="28" t="str">
        <f t="shared" si="165"/>
        <v/>
      </c>
      <c r="C5164" s="28">
        <f t="shared" si="166"/>
        <v>516</v>
      </c>
    </row>
    <row r="5165" spans="2:3" x14ac:dyDescent="0.25">
      <c r="B5165" s="28" t="str">
        <f t="shared" si="165"/>
        <v/>
      </c>
      <c r="C5165" s="28">
        <f t="shared" si="166"/>
        <v>516</v>
      </c>
    </row>
    <row r="5166" spans="2:3" x14ac:dyDescent="0.25">
      <c r="B5166" s="28" t="str">
        <f t="shared" si="165"/>
        <v/>
      </c>
      <c r="C5166" s="28">
        <f t="shared" si="166"/>
        <v>516</v>
      </c>
    </row>
    <row r="5167" spans="2:3" x14ac:dyDescent="0.25">
      <c r="B5167" s="28" t="str">
        <f t="shared" si="165"/>
        <v/>
      </c>
      <c r="C5167" s="28">
        <f t="shared" si="166"/>
        <v>517</v>
      </c>
    </row>
    <row r="5168" spans="2:3" x14ac:dyDescent="0.25">
      <c r="B5168" s="28" t="str">
        <f t="shared" si="165"/>
        <v/>
      </c>
      <c r="C5168" s="28">
        <f t="shared" si="166"/>
        <v>517</v>
      </c>
    </row>
    <row r="5169" spans="2:3" x14ac:dyDescent="0.25">
      <c r="B5169" s="28" t="str">
        <f t="shared" si="165"/>
        <v/>
      </c>
      <c r="C5169" s="28">
        <f t="shared" si="166"/>
        <v>517</v>
      </c>
    </row>
    <row r="5170" spans="2:3" x14ac:dyDescent="0.25">
      <c r="B5170" s="28" t="str">
        <f t="shared" si="165"/>
        <v/>
      </c>
      <c r="C5170" s="28">
        <f t="shared" si="166"/>
        <v>517</v>
      </c>
    </row>
    <row r="5171" spans="2:3" x14ac:dyDescent="0.25">
      <c r="B5171" s="28" t="str">
        <f t="shared" si="165"/>
        <v/>
      </c>
      <c r="C5171" s="28">
        <f t="shared" si="166"/>
        <v>517</v>
      </c>
    </row>
    <row r="5172" spans="2:3" x14ac:dyDescent="0.25">
      <c r="B5172" s="28" t="str">
        <f t="shared" si="165"/>
        <v/>
      </c>
      <c r="C5172" s="28">
        <f t="shared" si="166"/>
        <v>517</v>
      </c>
    </row>
    <row r="5173" spans="2:3" x14ac:dyDescent="0.25">
      <c r="B5173" s="28" t="str">
        <f t="shared" si="165"/>
        <v/>
      </c>
      <c r="C5173" s="28">
        <f t="shared" si="166"/>
        <v>517</v>
      </c>
    </row>
    <row r="5174" spans="2:3" x14ac:dyDescent="0.25">
      <c r="B5174" s="28" t="str">
        <f t="shared" si="165"/>
        <v/>
      </c>
      <c r="C5174" s="28">
        <f t="shared" si="166"/>
        <v>517</v>
      </c>
    </row>
    <row r="5175" spans="2:3" x14ac:dyDescent="0.25">
      <c r="B5175" s="28" t="str">
        <f t="shared" si="165"/>
        <v/>
      </c>
      <c r="C5175" s="28">
        <f t="shared" si="166"/>
        <v>517</v>
      </c>
    </row>
    <row r="5176" spans="2:3" x14ac:dyDescent="0.25">
      <c r="B5176" s="28" t="str">
        <f t="shared" si="165"/>
        <v/>
      </c>
      <c r="C5176" s="28">
        <f t="shared" si="166"/>
        <v>517</v>
      </c>
    </row>
    <row r="5177" spans="2:3" x14ac:dyDescent="0.25">
      <c r="B5177" s="28" t="str">
        <f t="shared" si="165"/>
        <v/>
      </c>
      <c r="C5177" s="28">
        <f t="shared" si="166"/>
        <v>518</v>
      </c>
    </row>
    <row r="5178" spans="2:3" x14ac:dyDescent="0.25">
      <c r="B5178" s="28" t="str">
        <f t="shared" si="165"/>
        <v/>
      </c>
      <c r="C5178" s="28">
        <f t="shared" si="166"/>
        <v>518</v>
      </c>
    </row>
    <row r="5179" spans="2:3" x14ac:dyDescent="0.25">
      <c r="B5179" s="28" t="str">
        <f t="shared" si="165"/>
        <v/>
      </c>
      <c r="C5179" s="28">
        <f t="shared" si="166"/>
        <v>518</v>
      </c>
    </row>
    <row r="5180" spans="2:3" x14ac:dyDescent="0.25">
      <c r="B5180" s="28" t="str">
        <f t="shared" si="165"/>
        <v/>
      </c>
      <c r="C5180" s="28">
        <f t="shared" si="166"/>
        <v>518</v>
      </c>
    </row>
    <row r="5181" spans="2:3" x14ac:dyDescent="0.25">
      <c r="B5181" s="28" t="str">
        <f t="shared" si="165"/>
        <v/>
      </c>
      <c r="C5181" s="28">
        <f t="shared" si="166"/>
        <v>518</v>
      </c>
    </row>
    <row r="5182" spans="2:3" x14ac:dyDescent="0.25">
      <c r="B5182" s="28" t="str">
        <f t="shared" si="165"/>
        <v/>
      </c>
      <c r="C5182" s="28">
        <f t="shared" si="166"/>
        <v>518</v>
      </c>
    </row>
    <row r="5183" spans="2:3" x14ac:dyDescent="0.25">
      <c r="B5183" s="28" t="str">
        <f t="shared" si="165"/>
        <v/>
      </c>
      <c r="C5183" s="28">
        <f t="shared" si="166"/>
        <v>518</v>
      </c>
    </row>
    <row r="5184" spans="2:3" x14ac:dyDescent="0.25">
      <c r="B5184" s="28" t="str">
        <f t="shared" si="165"/>
        <v/>
      </c>
      <c r="C5184" s="28">
        <f t="shared" si="166"/>
        <v>518</v>
      </c>
    </row>
    <row r="5185" spans="2:3" x14ac:dyDescent="0.25">
      <c r="B5185" s="28" t="str">
        <f t="shared" si="165"/>
        <v/>
      </c>
      <c r="C5185" s="28">
        <f t="shared" si="166"/>
        <v>518</v>
      </c>
    </row>
    <row r="5186" spans="2:3" x14ac:dyDescent="0.25">
      <c r="B5186" s="28" t="str">
        <f t="shared" si="165"/>
        <v/>
      </c>
      <c r="C5186" s="28">
        <f t="shared" si="166"/>
        <v>518</v>
      </c>
    </row>
    <row r="5187" spans="2:3" x14ac:dyDescent="0.25">
      <c r="B5187" s="28" t="str">
        <f t="shared" si="165"/>
        <v/>
      </c>
      <c r="C5187" s="28">
        <f t="shared" si="166"/>
        <v>519</v>
      </c>
    </row>
    <row r="5188" spans="2:3" x14ac:dyDescent="0.25">
      <c r="B5188" s="28" t="str">
        <f t="shared" si="165"/>
        <v/>
      </c>
      <c r="C5188" s="28">
        <f t="shared" si="166"/>
        <v>519</v>
      </c>
    </row>
    <row r="5189" spans="2:3" x14ac:dyDescent="0.25">
      <c r="B5189" s="28" t="str">
        <f t="shared" si="165"/>
        <v/>
      </c>
      <c r="C5189" s="28">
        <f t="shared" si="166"/>
        <v>519</v>
      </c>
    </row>
    <row r="5190" spans="2:3" x14ac:dyDescent="0.25">
      <c r="B5190" s="28" t="str">
        <f t="shared" si="165"/>
        <v/>
      </c>
      <c r="C5190" s="28">
        <f t="shared" si="166"/>
        <v>519</v>
      </c>
    </row>
    <row r="5191" spans="2:3" x14ac:dyDescent="0.25">
      <c r="B5191" s="28" t="str">
        <f t="shared" si="165"/>
        <v/>
      </c>
      <c r="C5191" s="28">
        <f t="shared" si="166"/>
        <v>519</v>
      </c>
    </row>
    <row r="5192" spans="2:3" x14ac:dyDescent="0.25">
      <c r="B5192" s="28" t="str">
        <f t="shared" ref="B5192:B5255" si="167">IF(C5192&lt; $D$4+1,MOD(((ROW(B5192)-ROW(B$7))),$C$5)+1,"")</f>
        <v/>
      </c>
      <c r="C5192" s="28">
        <f t="shared" si="166"/>
        <v>519</v>
      </c>
    </row>
    <row r="5193" spans="2:3" x14ac:dyDescent="0.25">
      <c r="B5193" s="28" t="str">
        <f t="shared" si="167"/>
        <v/>
      </c>
      <c r="C5193" s="28">
        <f t="shared" si="166"/>
        <v>519</v>
      </c>
    </row>
    <row r="5194" spans="2:3" x14ac:dyDescent="0.25">
      <c r="B5194" s="28" t="str">
        <f t="shared" si="167"/>
        <v/>
      </c>
      <c r="C5194" s="28">
        <f t="shared" si="166"/>
        <v>519</v>
      </c>
    </row>
    <row r="5195" spans="2:3" x14ac:dyDescent="0.25">
      <c r="B5195" s="28" t="str">
        <f t="shared" si="167"/>
        <v/>
      </c>
      <c r="C5195" s="28">
        <f t="shared" si="166"/>
        <v>519</v>
      </c>
    </row>
    <row r="5196" spans="2:3" x14ac:dyDescent="0.25">
      <c r="B5196" s="28" t="str">
        <f t="shared" si="167"/>
        <v/>
      </c>
      <c r="C5196" s="28">
        <f t="shared" si="166"/>
        <v>519</v>
      </c>
    </row>
    <row r="5197" spans="2:3" x14ac:dyDescent="0.25">
      <c r="B5197" s="28" t="str">
        <f t="shared" si="167"/>
        <v/>
      </c>
      <c r="C5197" s="28">
        <f t="shared" si="166"/>
        <v>520</v>
      </c>
    </row>
    <row r="5198" spans="2:3" x14ac:dyDescent="0.25">
      <c r="B5198" s="28" t="str">
        <f t="shared" si="167"/>
        <v/>
      </c>
      <c r="C5198" s="28">
        <f t="shared" si="166"/>
        <v>520</v>
      </c>
    </row>
    <row r="5199" spans="2:3" x14ac:dyDescent="0.25">
      <c r="B5199" s="28" t="str">
        <f t="shared" si="167"/>
        <v/>
      </c>
      <c r="C5199" s="28">
        <f t="shared" si="166"/>
        <v>520</v>
      </c>
    </row>
    <row r="5200" spans="2:3" x14ac:dyDescent="0.25">
      <c r="B5200" s="28" t="str">
        <f t="shared" si="167"/>
        <v/>
      </c>
      <c r="C5200" s="28">
        <f t="shared" si="166"/>
        <v>520</v>
      </c>
    </row>
    <row r="5201" spans="2:3" x14ac:dyDescent="0.25">
      <c r="B5201" s="28" t="str">
        <f t="shared" si="167"/>
        <v/>
      </c>
      <c r="C5201" s="28">
        <f t="shared" si="166"/>
        <v>520</v>
      </c>
    </row>
    <row r="5202" spans="2:3" x14ac:dyDescent="0.25">
      <c r="B5202" s="28" t="str">
        <f t="shared" si="167"/>
        <v/>
      </c>
      <c r="C5202" s="28">
        <f t="shared" si="166"/>
        <v>520</v>
      </c>
    </row>
    <row r="5203" spans="2:3" x14ac:dyDescent="0.25">
      <c r="B5203" s="28" t="str">
        <f t="shared" si="167"/>
        <v/>
      </c>
      <c r="C5203" s="28">
        <f t="shared" si="166"/>
        <v>520</v>
      </c>
    </row>
    <row r="5204" spans="2:3" x14ac:dyDescent="0.25">
      <c r="B5204" s="28" t="str">
        <f t="shared" si="167"/>
        <v/>
      </c>
      <c r="C5204" s="28">
        <f t="shared" si="166"/>
        <v>520</v>
      </c>
    </row>
    <row r="5205" spans="2:3" x14ac:dyDescent="0.25">
      <c r="B5205" s="28" t="str">
        <f t="shared" si="167"/>
        <v/>
      </c>
      <c r="C5205" s="28">
        <f t="shared" si="166"/>
        <v>520</v>
      </c>
    </row>
    <row r="5206" spans="2:3" x14ac:dyDescent="0.25">
      <c r="B5206" s="28" t="str">
        <f t="shared" si="167"/>
        <v/>
      </c>
      <c r="C5206" s="28">
        <f t="shared" si="166"/>
        <v>520</v>
      </c>
    </row>
    <row r="5207" spans="2:3" x14ac:dyDescent="0.25">
      <c r="B5207" s="28" t="str">
        <f t="shared" si="167"/>
        <v/>
      </c>
      <c r="C5207" s="28">
        <f t="shared" si="166"/>
        <v>521</v>
      </c>
    </row>
    <row r="5208" spans="2:3" x14ac:dyDescent="0.25">
      <c r="B5208" s="28" t="str">
        <f t="shared" si="167"/>
        <v/>
      </c>
      <c r="C5208" s="28">
        <f t="shared" si="166"/>
        <v>521</v>
      </c>
    </row>
    <row r="5209" spans="2:3" x14ac:dyDescent="0.25">
      <c r="B5209" s="28" t="str">
        <f t="shared" si="167"/>
        <v/>
      </c>
      <c r="C5209" s="28">
        <f t="shared" si="166"/>
        <v>521</v>
      </c>
    </row>
    <row r="5210" spans="2:3" x14ac:dyDescent="0.25">
      <c r="B5210" s="28" t="str">
        <f t="shared" si="167"/>
        <v/>
      </c>
      <c r="C5210" s="28">
        <f t="shared" si="166"/>
        <v>521</v>
      </c>
    </row>
    <row r="5211" spans="2:3" x14ac:dyDescent="0.25">
      <c r="B5211" s="28" t="str">
        <f t="shared" si="167"/>
        <v/>
      </c>
      <c r="C5211" s="28">
        <f t="shared" si="166"/>
        <v>521</v>
      </c>
    </row>
    <row r="5212" spans="2:3" x14ac:dyDescent="0.25">
      <c r="B5212" s="28" t="str">
        <f t="shared" si="167"/>
        <v/>
      </c>
      <c r="C5212" s="28">
        <f t="shared" si="166"/>
        <v>521</v>
      </c>
    </row>
    <row r="5213" spans="2:3" x14ac:dyDescent="0.25">
      <c r="B5213" s="28" t="str">
        <f t="shared" si="167"/>
        <v/>
      </c>
      <c r="C5213" s="28">
        <f t="shared" si="166"/>
        <v>521</v>
      </c>
    </row>
    <row r="5214" spans="2:3" x14ac:dyDescent="0.25">
      <c r="B5214" s="28" t="str">
        <f t="shared" si="167"/>
        <v/>
      </c>
      <c r="C5214" s="28">
        <f t="shared" si="166"/>
        <v>521</v>
      </c>
    </row>
    <row r="5215" spans="2:3" x14ac:dyDescent="0.25">
      <c r="B5215" s="28" t="str">
        <f t="shared" si="167"/>
        <v/>
      </c>
      <c r="C5215" s="28">
        <f t="shared" si="166"/>
        <v>521</v>
      </c>
    </row>
    <row r="5216" spans="2:3" x14ac:dyDescent="0.25">
      <c r="B5216" s="28" t="str">
        <f t="shared" si="167"/>
        <v/>
      </c>
      <c r="C5216" s="28">
        <f t="shared" si="166"/>
        <v>521</v>
      </c>
    </row>
    <row r="5217" spans="2:3" x14ac:dyDescent="0.25">
      <c r="B5217" s="28" t="str">
        <f t="shared" si="167"/>
        <v/>
      </c>
      <c r="C5217" s="28">
        <f t="shared" ref="C5217:C5240" si="168">ROUNDDOWN(((ROW(C5217)-ROW(C$7))/C$5)+1,0)</f>
        <v>522</v>
      </c>
    </row>
    <row r="5218" spans="2:3" x14ac:dyDescent="0.25">
      <c r="B5218" s="28" t="str">
        <f t="shared" si="167"/>
        <v/>
      </c>
      <c r="C5218" s="28">
        <f t="shared" si="168"/>
        <v>522</v>
      </c>
    </row>
    <row r="5219" spans="2:3" x14ac:dyDescent="0.25">
      <c r="B5219" s="28" t="str">
        <f t="shared" si="167"/>
        <v/>
      </c>
      <c r="C5219" s="28">
        <f t="shared" si="168"/>
        <v>522</v>
      </c>
    </row>
    <row r="5220" spans="2:3" x14ac:dyDescent="0.25">
      <c r="B5220" s="28" t="str">
        <f t="shared" si="167"/>
        <v/>
      </c>
      <c r="C5220" s="28">
        <f t="shared" si="168"/>
        <v>522</v>
      </c>
    </row>
    <row r="5221" spans="2:3" x14ac:dyDescent="0.25">
      <c r="B5221" s="28" t="str">
        <f t="shared" si="167"/>
        <v/>
      </c>
      <c r="C5221" s="28">
        <f t="shared" si="168"/>
        <v>522</v>
      </c>
    </row>
    <row r="5222" spans="2:3" x14ac:dyDescent="0.25">
      <c r="B5222" s="28" t="str">
        <f t="shared" si="167"/>
        <v/>
      </c>
      <c r="C5222" s="28">
        <f t="shared" si="168"/>
        <v>522</v>
      </c>
    </row>
    <row r="5223" spans="2:3" x14ac:dyDescent="0.25">
      <c r="B5223" s="28" t="str">
        <f t="shared" si="167"/>
        <v/>
      </c>
      <c r="C5223" s="28">
        <f t="shared" si="168"/>
        <v>522</v>
      </c>
    </row>
    <row r="5224" spans="2:3" x14ac:dyDescent="0.25">
      <c r="B5224" s="28" t="str">
        <f t="shared" si="167"/>
        <v/>
      </c>
      <c r="C5224" s="28">
        <f t="shared" si="168"/>
        <v>522</v>
      </c>
    </row>
    <row r="5225" spans="2:3" x14ac:dyDescent="0.25">
      <c r="B5225" s="28" t="str">
        <f t="shared" si="167"/>
        <v/>
      </c>
      <c r="C5225" s="28">
        <f t="shared" si="168"/>
        <v>522</v>
      </c>
    </row>
    <row r="5226" spans="2:3" x14ac:dyDescent="0.25">
      <c r="B5226" s="28" t="str">
        <f t="shared" si="167"/>
        <v/>
      </c>
      <c r="C5226" s="28">
        <f t="shared" si="168"/>
        <v>522</v>
      </c>
    </row>
    <row r="5227" spans="2:3" x14ac:dyDescent="0.25">
      <c r="B5227" s="28" t="str">
        <f t="shared" si="167"/>
        <v/>
      </c>
      <c r="C5227" s="28">
        <f t="shared" si="168"/>
        <v>523</v>
      </c>
    </row>
    <row r="5228" spans="2:3" x14ac:dyDescent="0.25">
      <c r="B5228" s="28" t="str">
        <f t="shared" si="167"/>
        <v/>
      </c>
      <c r="C5228" s="28">
        <f t="shared" si="168"/>
        <v>523</v>
      </c>
    </row>
    <row r="5229" spans="2:3" x14ac:dyDescent="0.25">
      <c r="B5229" s="28" t="str">
        <f t="shared" si="167"/>
        <v/>
      </c>
      <c r="C5229" s="28">
        <f t="shared" si="168"/>
        <v>523</v>
      </c>
    </row>
    <row r="5230" spans="2:3" x14ac:dyDescent="0.25">
      <c r="B5230" s="28" t="str">
        <f t="shared" si="167"/>
        <v/>
      </c>
      <c r="C5230" s="28">
        <f t="shared" si="168"/>
        <v>523</v>
      </c>
    </row>
    <row r="5231" spans="2:3" x14ac:dyDescent="0.25">
      <c r="B5231" s="28" t="str">
        <f t="shared" si="167"/>
        <v/>
      </c>
      <c r="C5231" s="28">
        <f t="shared" si="168"/>
        <v>523</v>
      </c>
    </row>
    <row r="5232" spans="2:3" x14ac:dyDescent="0.25">
      <c r="B5232" s="28" t="str">
        <f t="shared" si="167"/>
        <v/>
      </c>
      <c r="C5232" s="28">
        <f t="shared" si="168"/>
        <v>523</v>
      </c>
    </row>
    <row r="5233" spans="2:3" x14ac:dyDescent="0.25">
      <c r="B5233" s="28" t="str">
        <f t="shared" si="167"/>
        <v/>
      </c>
      <c r="C5233" s="28">
        <f t="shared" si="168"/>
        <v>523</v>
      </c>
    </row>
    <row r="5234" spans="2:3" x14ac:dyDescent="0.25">
      <c r="B5234" s="28" t="str">
        <f t="shared" si="167"/>
        <v/>
      </c>
      <c r="C5234" s="28">
        <f t="shared" si="168"/>
        <v>523</v>
      </c>
    </row>
    <row r="5235" spans="2:3" x14ac:dyDescent="0.25">
      <c r="B5235" s="28" t="str">
        <f t="shared" si="167"/>
        <v/>
      </c>
      <c r="C5235" s="28">
        <f t="shared" si="168"/>
        <v>523</v>
      </c>
    </row>
    <row r="5236" spans="2:3" x14ac:dyDescent="0.25">
      <c r="B5236" s="28" t="str">
        <f t="shared" si="167"/>
        <v/>
      </c>
      <c r="C5236" s="28">
        <f t="shared" si="168"/>
        <v>523</v>
      </c>
    </row>
    <row r="5237" spans="2:3" x14ac:dyDescent="0.25">
      <c r="B5237" s="28" t="str">
        <f t="shared" si="167"/>
        <v/>
      </c>
      <c r="C5237" s="28">
        <f t="shared" si="168"/>
        <v>524</v>
      </c>
    </row>
    <row r="5238" spans="2:3" x14ac:dyDescent="0.25">
      <c r="B5238" s="28" t="str">
        <f t="shared" si="167"/>
        <v/>
      </c>
      <c r="C5238" s="28">
        <f t="shared" si="168"/>
        <v>524</v>
      </c>
    </row>
    <row r="5239" spans="2:3" x14ac:dyDescent="0.25">
      <c r="B5239" s="28" t="str">
        <f t="shared" si="167"/>
        <v/>
      </c>
      <c r="C5239" s="28">
        <f t="shared" si="168"/>
        <v>524</v>
      </c>
    </row>
    <row r="5240" spans="2:3" x14ac:dyDescent="0.25">
      <c r="B5240" s="28" t="str">
        <f t="shared" si="167"/>
        <v/>
      </c>
      <c r="C5240" s="28">
        <f t="shared" si="168"/>
        <v>524</v>
      </c>
    </row>
    <row r="5241" spans="2:3" x14ac:dyDescent="0.25">
      <c r="B5241" s="28" t="str">
        <f t="shared" si="167"/>
        <v/>
      </c>
      <c r="C5241" s="28">
        <f>ROUNDDOWN(((ROW(C5241)-ROW(C$7))/C$5)+1,0)</f>
        <v>524</v>
      </c>
    </row>
    <row r="5242" spans="2:3" x14ac:dyDescent="0.25">
      <c r="B5242" s="28" t="str">
        <f t="shared" si="167"/>
        <v/>
      </c>
      <c r="C5242" s="28">
        <f t="shared" ref="C5242:C5305" si="169">ROUNDDOWN(((ROW(C5242)-ROW(C$7))/C$5)+1,0)</f>
        <v>524</v>
      </c>
    </row>
    <row r="5243" spans="2:3" x14ac:dyDescent="0.25">
      <c r="B5243" s="28" t="str">
        <f t="shared" si="167"/>
        <v/>
      </c>
      <c r="C5243" s="28">
        <f t="shared" si="169"/>
        <v>524</v>
      </c>
    </row>
    <row r="5244" spans="2:3" x14ac:dyDescent="0.25">
      <c r="B5244" s="28" t="str">
        <f t="shared" si="167"/>
        <v/>
      </c>
      <c r="C5244" s="28">
        <f t="shared" si="169"/>
        <v>524</v>
      </c>
    </row>
    <row r="5245" spans="2:3" x14ac:dyDescent="0.25">
      <c r="B5245" s="28" t="str">
        <f t="shared" si="167"/>
        <v/>
      </c>
      <c r="C5245" s="28">
        <f t="shared" si="169"/>
        <v>524</v>
      </c>
    </row>
    <row r="5246" spans="2:3" x14ac:dyDescent="0.25">
      <c r="B5246" s="28" t="str">
        <f t="shared" si="167"/>
        <v/>
      </c>
      <c r="C5246" s="28">
        <f t="shared" si="169"/>
        <v>524</v>
      </c>
    </row>
    <row r="5247" spans="2:3" x14ac:dyDescent="0.25">
      <c r="B5247" s="28" t="str">
        <f t="shared" si="167"/>
        <v/>
      </c>
      <c r="C5247" s="28">
        <f t="shared" si="169"/>
        <v>525</v>
      </c>
    </row>
    <row r="5248" spans="2:3" x14ac:dyDescent="0.25">
      <c r="B5248" s="28" t="str">
        <f t="shared" si="167"/>
        <v/>
      </c>
      <c r="C5248" s="28">
        <f t="shared" si="169"/>
        <v>525</v>
      </c>
    </row>
    <row r="5249" spans="2:3" x14ac:dyDescent="0.25">
      <c r="B5249" s="28" t="str">
        <f t="shared" si="167"/>
        <v/>
      </c>
      <c r="C5249" s="28">
        <f t="shared" si="169"/>
        <v>525</v>
      </c>
    </row>
    <row r="5250" spans="2:3" x14ac:dyDescent="0.25">
      <c r="B5250" s="28" t="str">
        <f t="shared" si="167"/>
        <v/>
      </c>
      <c r="C5250" s="28">
        <f t="shared" si="169"/>
        <v>525</v>
      </c>
    </row>
    <row r="5251" spans="2:3" x14ac:dyDescent="0.25">
      <c r="B5251" s="28" t="str">
        <f t="shared" si="167"/>
        <v/>
      </c>
      <c r="C5251" s="28">
        <f t="shared" si="169"/>
        <v>525</v>
      </c>
    </row>
    <row r="5252" spans="2:3" x14ac:dyDescent="0.25">
      <c r="B5252" s="28" t="str">
        <f t="shared" si="167"/>
        <v/>
      </c>
      <c r="C5252" s="28">
        <f t="shared" si="169"/>
        <v>525</v>
      </c>
    </row>
    <row r="5253" spans="2:3" x14ac:dyDescent="0.25">
      <c r="B5253" s="28" t="str">
        <f t="shared" si="167"/>
        <v/>
      </c>
      <c r="C5253" s="28">
        <f t="shared" si="169"/>
        <v>525</v>
      </c>
    </row>
    <row r="5254" spans="2:3" x14ac:dyDescent="0.25">
      <c r="B5254" s="28" t="str">
        <f t="shared" si="167"/>
        <v/>
      </c>
      <c r="C5254" s="28">
        <f t="shared" si="169"/>
        <v>525</v>
      </c>
    </row>
    <row r="5255" spans="2:3" x14ac:dyDescent="0.25">
      <c r="B5255" s="28" t="str">
        <f t="shared" si="167"/>
        <v/>
      </c>
      <c r="C5255" s="28">
        <f t="shared" si="169"/>
        <v>525</v>
      </c>
    </row>
    <row r="5256" spans="2:3" x14ac:dyDescent="0.25">
      <c r="B5256" s="28" t="str">
        <f t="shared" ref="B5256:B5319" si="170">IF(C5256&lt; $D$4+1,MOD(((ROW(B5256)-ROW(B$7))),$C$5)+1,"")</f>
        <v/>
      </c>
      <c r="C5256" s="28">
        <f t="shared" si="169"/>
        <v>525</v>
      </c>
    </row>
    <row r="5257" spans="2:3" x14ac:dyDescent="0.25">
      <c r="B5257" s="28" t="str">
        <f t="shared" si="170"/>
        <v/>
      </c>
      <c r="C5257" s="28">
        <f t="shared" si="169"/>
        <v>526</v>
      </c>
    </row>
    <row r="5258" spans="2:3" x14ac:dyDescent="0.25">
      <c r="B5258" s="28" t="str">
        <f t="shared" si="170"/>
        <v/>
      </c>
      <c r="C5258" s="28">
        <f t="shared" si="169"/>
        <v>526</v>
      </c>
    </row>
    <row r="5259" spans="2:3" x14ac:dyDescent="0.25">
      <c r="B5259" s="28" t="str">
        <f t="shared" si="170"/>
        <v/>
      </c>
      <c r="C5259" s="28">
        <f t="shared" si="169"/>
        <v>526</v>
      </c>
    </row>
    <row r="5260" spans="2:3" x14ac:dyDescent="0.25">
      <c r="B5260" s="28" t="str">
        <f t="shared" si="170"/>
        <v/>
      </c>
      <c r="C5260" s="28">
        <f t="shared" si="169"/>
        <v>526</v>
      </c>
    </row>
    <row r="5261" spans="2:3" x14ac:dyDescent="0.25">
      <c r="B5261" s="28" t="str">
        <f t="shared" si="170"/>
        <v/>
      </c>
      <c r="C5261" s="28">
        <f t="shared" si="169"/>
        <v>526</v>
      </c>
    </row>
    <row r="5262" spans="2:3" x14ac:dyDescent="0.25">
      <c r="B5262" s="28" t="str">
        <f t="shared" si="170"/>
        <v/>
      </c>
      <c r="C5262" s="28">
        <f t="shared" si="169"/>
        <v>526</v>
      </c>
    </row>
    <row r="5263" spans="2:3" x14ac:dyDescent="0.25">
      <c r="B5263" s="28" t="str">
        <f t="shared" si="170"/>
        <v/>
      </c>
      <c r="C5263" s="28">
        <f t="shared" si="169"/>
        <v>526</v>
      </c>
    </row>
    <row r="5264" spans="2:3" x14ac:dyDescent="0.25">
      <c r="B5264" s="28" t="str">
        <f t="shared" si="170"/>
        <v/>
      </c>
      <c r="C5264" s="28">
        <f t="shared" si="169"/>
        <v>526</v>
      </c>
    </row>
    <row r="5265" spans="2:3" x14ac:dyDescent="0.25">
      <c r="B5265" s="28" t="str">
        <f t="shared" si="170"/>
        <v/>
      </c>
      <c r="C5265" s="28">
        <f t="shared" si="169"/>
        <v>526</v>
      </c>
    </row>
    <row r="5266" spans="2:3" x14ac:dyDescent="0.25">
      <c r="B5266" s="28" t="str">
        <f t="shared" si="170"/>
        <v/>
      </c>
      <c r="C5266" s="28">
        <f t="shared" si="169"/>
        <v>526</v>
      </c>
    </row>
    <row r="5267" spans="2:3" x14ac:dyDescent="0.25">
      <c r="B5267" s="28" t="str">
        <f t="shared" si="170"/>
        <v/>
      </c>
      <c r="C5267" s="28">
        <f t="shared" si="169"/>
        <v>527</v>
      </c>
    </row>
    <row r="5268" spans="2:3" x14ac:dyDescent="0.25">
      <c r="B5268" s="28" t="str">
        <f t="shared" si="170"/>
        <v/>
      </c>
      <c r="C5268" s="28">
        <f t="shared" si="169"/>
        <v>527</v>
      </c>
    </row>
    <row r="5269" spans="2:3" x14ac:dyDescent="0.25">
      <c r="B5269" s="28" t="str">
        <f t="shared" si="170"/>
        <v/>
      </c>
      <c r="C5269" s="28">
        <f t="shared" si="169"/>
        <v>527</v>
      </c>
    </row>
    <row r="5270" spans="2:3" x14ac:dyDescent="0.25">
      <c r="B5270" s="28" t="str">
        <f t="shared" si="170"/>
        <v/>
      </c>
      <c r="C5270" s="28">
        <f t="shared" si="169"/>
        <v>527</v>
      </c>
    </row>
    <row r="5271" spans="2:3" x14ac:dyDescent="0.25">
      <c r="B5271" s="28" t="str">
        <f t="shared" si="170"/>
        <v/>
      </c>
      <c r="C5271" s="28">
        <f t="shared" si="169"/>
        <v>527</v>
      </c>
    </row>
    <row r="5272" spans="2:3" x14ac:dyDescent="0.25">
      <c r="B5272" s="28" t="str">
        <f t="shared" si="170"/>
        <v/>
      </c>
      <c r="C5272" s="28">
        <f t="shared" si="169"/>
        <v>527</v>
      </c>
    </row>
    <row r="5273" spans="2:3" x14ac:dyDescent="0.25">
      <c r="B5273" s="28" t="str">
        <f t="shared" si="170"/>
        <v/>
      </c>
      <c r="C5273" s="28">
        <f t="shared" si="169"/>
        <v>527</v>
      </c>
    </row>
    <row r="5274" spans="2:3" x14ac:dyDescent="0.25">
      <c r="B5274" s="28" t="str">
        <f t="shared" si="170"/>
        <v/>
      </c>
      <c r="C5274" s="28">
        <f t="shared" si="169"/>
        <v>527</v>
      </c>
    </row>
    <row r="5275" spans="2:3" x14ac:dyDescent="0.25">
      <c r="B5275" s="28" t="str">
        <f t="shared" si="170"/>
        <v/>
      </c>
      <c r="C5275" s="28">
        <f t="shared" si="169"/>
        <v>527</v>
      </c>
    </row>
    <row r="5276" spans="2:3" x14ac:dyDescent="0.25">
      <c r="B5276" s="28" t="str">
        <f t="shared" si="170"/>
        <v/>
      </c>
      <c r="C5276" s="28">
        <f t="shared" si="169"/>
        <v>527</v>
      </c>
    </row>
    <row r="5277" spans="2:3" x14ac:dyDescent="0.25">
      <c r="B5277" s="28" t="str">
        <f t="shared" si="170"/>
        <v/>
      </c>
      <c r="C5277" s="28">
        <f t="shared" si="169"/>
        <v>528</v>
      </c>
    </row>
    <row r="5278" spans="2:3" x14ac:dyDescent="0.25">
      <c r="B5278" s="28" t="str">
        <f t="shared" si="170"/>
        <v/>
      </c>
      <c r="C5278" s="28">
        <f t="shared" si="169"/>
        <v>528</v>
      </c>
    </row>
    <row r="5279" spans="2:3" x14ac:dyDescent="0.25">
      <c r="B5279" s="28" t="str">
        <f t="shared" si="170"/>
        <v/>
      </c>
      <c r="C5279" s="28">
        <f t="shared" si="169"/>
        <v>528</v>
      </c>
    </row>
    <row r="5280" spans="2:3" x14ac:dyDescent="0.25">
      <c r="B5280" s="28" t="str">
        <f t="shared" si="170"/>
        <v/>
      </c>
      <c r="C5280" s="28">
        <f t="shared" si="169"/>
        <v>528</v>
      </c>
    </row>
    <row r="5281" spans="2:3" x14ac:dyDescent="0.25">
      <c r="B5281" s="28" t="str">
        <f t="shared" si="170"/>
        <v/>
      </c>
      <c r="C5281" s="28">
        <f t="shared" si="169"/>
        <v>528</v>
      </c>
    </row>
    <row r="5282" spans="2:3" x14ac:dyDescent="0.25">
      <c r="B5282" s="28" t="str">
        <f t="shared" si="170"/>
        <v/>
      </c>
      <c r="C5282" s="28">
        <f t="shared" si="169"/>
        <v>528</v>
      </c>
    </row>
    <row r="5283" spans="2:3" x14ac:dyDescent="0.25">
      <c r="B5283" s="28" t="str">
        <f t="shared" si="170"/>
        <v/>
      </c>
      <c r="C5283" s="28">
        <f t="shared" si="169"/>
        <v>528</v>
      </c>
    </row>
    <row r="5284" spans="2:3" x14ac:dyDescent="0.25">
      <c r="B5284" s="28" t="str">
        <f t="shared" si="170"/>
        <v/>
      </c>
      <c r="C5284" s="28">
        <f t="shared" si="169"/>
        <v>528</v>
      </c>
    </row>
    <row r="5285" spans="2:3" x14ac:dyDescent="0.25">
      <c r="B5285" s="28" t="str">
        <f t="shared" si="170"/>
        <v/>
      </c>
      <c r="C5285" s="28">
        <f t="shared" si="169"/>
        <v>528</v>
      </c>
    </row>
    <row r="5286" spans="2:3" x14ac:dyDescent="0.25">
      <c r="B5286" s="28" t="str">
        <f t="shared" si="170"/>
        <v/>
      </c>
      <c r="C5286" s="28">
        <f t="shared" si="169"/>
        <v>528</v>
      </c>
    </row>
    <row r="5287" spans="2:3" x14ac:dyDescent="0.25">
      <c r="B5287" s="28" t="str">
        <f t="shared" si="170"/>
        <v/>
      </c>
      <c r="C5287" s="28">
        <f t="shared" si="169"/>
        <v>529</v>
      </c>
    </row>
    <row r="5288" spans="2:3" x14ac:dyDescent="0.25">
      <c r="B5288" s="28" t="str">
        <f t="shared" si="170"/>
        <v/>
      </c>
      <c r="C5288" s="28">
        <f t="shared" si="169"/>
        <v>529</v>
      </c>
    </row>
    <row r="5289" spans="2:3" x14ac:dyDescent="0.25">
      <c r="B5289" s="28" t="str">
        <f t="shared" si="170"/>
        <v/>
      </c>
      <c r="C5289" s="28">
        <f t="shared" si="169"/>
        <v>529</v>
      </c>
    </row>
    <row r="5290" spans="2:3" x14ac:dyDescent="0.25">
      <c r="B5290" s="28" t="str">
        <f t="shared" si="170"/>
        <v/>
      </c>
      <c r="C5290" s="28">
        <f t="shared" si="169"/>
        <v>529</v>
      </c>
    </row>
    <row r="5291" spans="2:3" x14ac:dyDescent="0.25">
      <c r="B5291" s="28" t="str">
        <f t="shared" si="170"/>
        <v/>
      </c>
      <c r="C5291" s="28">
        <f t="shared" si="169"/>
        <v>529</v>
      </c>
    </row>
    <row r="5292" spans="2:3" x14ac:dyDescent="0.25">
      <c r="B5292" s="28" t="str">
        <f t="shared" si="170"/>
        <v/>
      </c>
      <c r="C5292" s="28">
        <f t="shared" si="169"/>
        <v>529</v>
      </c>
    </row>
    <row r="5293" spans="2:3" x14ac:dyDescent="0.25">
      <c r="B5293" s="28" t="str">
        <f t="shared" si="170"/>
        <v/>
      </c>
      <c r="C5293" s="28">
        <f t="shared" si="169"/>
        <v>529</v>
      </c>
    </row>
    <row r="5294" spans="2:3" x14ac:dyDescent="0.25">
      <c r="B5294" s="28" t="str">
        <f t="shared" si="170"/>
        <v/>
      </c>
      <c r="C5294" s="28">
        <f t="shared" si="169"/>
        <v>529</v>
      </c>
    </row>
    <row r="5295" spans="2:3" x14ac:dyDescent="0.25">
      <c r="B5295" s="28" t="str">
        <f t="shared" si="170"/>
        <v/>
      </c>
      <c r="C5295" s="28">
        <f t="shared" si="169"/>
        <v>529</v>
      </c>
    </row>
    <row r="5296" spans="2:3" x14ac:dyDescent="0.25">
      <c r="B5296" s="28" t="str">
        <f t="shared" si="170"/>
        <v/>
      </c>
      <c r="C5296" s="28">
        <f t="shared" si="169"/>
        <v>529</v>
      </c>
    </row>
    <row r="5297" spans="2:3" x14ac:dyDescent="0.25">
      <c r="B5297" s="28" t="str">
        <f t="shared" si="170"/>
        <v/>
      </c>
      <c r="C5297" s="28">
        <f t="shared" si="169"/>
        <v>530</v>
      </c>
    </row>
    <row r="5298" spans="2:3" x14ac:dyDescent="0.25">
      <c r="B5298" s="28" t="str">
        <f t="shared" si="170"/>
        <v/>
      </c>
      <c r="C5298" s="28">
        <f t="shared" si="169"/>
        <v>530</v>
      </c>
    </row>
    <row r="5299" spans="2:3" x14ac:dyDescent="0.25">
      <c r="B5299" s="28" t="str">
        <f t="shared" si="170"/>
        <v/>
      </c>
      <c r="C5299" s="28">
        <f t="shared" si="169"/>
        <v>530</v>
      </c>
    </row>
    <row r="5300" spans="2:3" x14ac:dyDescent="0.25">
      <c r="B5300" s="28" t="str">
        <f t="shared" si="170"/>
        <v/>
      </c>
      <c r="C5300" s="28">
        <f t="shared" si="169"/>
        <v>530</v>
      </c>
    </row>
    <row r="5301" spans="2:3" x14ac:dyDescent="0.25">
      <c r="B5301" s="28" t="str">
        <f t="shared" si="170"/>
        <v/>
      </c>
      <c r="C5301" s="28">
        <f t="shared" si="169"/>
        <v>530</v>
      </c>
    </row>
    <row r="5302" spans="2:3" x14ac:dyDescent="0.25">
      <c r="B5302" s="28" t="str">
        <f t="shared" si="170"/>
        <v/>
      </c>
      <c r="C5302" s="28">
        <f t="shared" si="169"/>
        <v>530</v>
      </c>
    </row>
    <row r="5303" spans="2:3" x14ac:dyDescent="0.25">
      <c r="B5303" s="28" t="str">
        <f t="shared" si="170"/>
        <v/>
      </c>
      <c r="C5303" s="28">
        <f t="shared" si="169"/>
        <v>530</v>
      </c>
    </row>
    <row r="5304" spans="2:3" x14ac:dyDescent="0.25">
      <c r="B5304" s="28" t="str">
        <f t="shared" si="170"/>
        <v/>
      </c>
      <c r="C5304" s="28">
        <f t="shared" si="169"/>
        <v>530</v>
      </c>
    </row>
    <row r="5305" spans="2:3" x14ac:dyDescent="0.25">
      <c r="B5305" s="28" t="str">
        <f t="shared" si="170"/>
        <v/>
      </c>
      <c r="C5305" s="28">
        <f t="shared" si="169"/>
        <v>530</v>
      </c>
    </row>
    <row r="5306" spans="2:3" x14ac:dyDescent="0.25">
      <c r="B5306" s="28" t="str">
        <f t="shared" si="170"/>
        <v/>
      </c>
      <c r="C5306" s="28">
        <f t="shared" ref="C5306:C5369" si="171">ROUNDDOWN(((ROW(C5306)-ROW(C$7))/C$5)+1,0)</f>
        <v>530</v>
      </c>
    </row>
    <row r="5307" spans="2:3" x14ac:dyDescent="0.25">
      <c r="B5307" s="28" t="str">
        <f t="shared" si="170"/>
        <v/>
      </c>
      <c r="C5307" s="28">
        <f t="shared" si="171"/>
        <v>531</v>
      </c>
    </row>
    <row r="5308" spans="2:3" x14ac:dyDescent="0.25">
      <c r="B5308" s="28" t="str">
        <f t="shared" si="170"/>
        <v/>
      </c>
      <c r="C5308" s="28">
        <f t="shared" si="171"/>
        <v>531</v>
      </c>
    </row>
    <row r="5309" spans="2:3" x14ac:dyDescent="0.25">
      <c r="B5309" s="28" t="str">
        <f t="shared" si="170"/>
        <v/>
      </c>
      <c r="C5309" s="28">
        <f t="shared" si="171"/>
        <v>531</v>
      </c>
    </row>
    <row r="5310" spans="2:3" x14ac:dyDescent="0.25">
      <c r="B5310" s="28" t="str">
        <f t="shared" si="170"/>
        <v/>
      </c>
      <c r="C5310" s="28">
        <f t="shared" si="171"/>
        <v>531</v>
      </c>
    </row>
    <row r="5311" spans="2:3" x14ac:dyDescent="0.25">
      <c r="B5311" s="28" t="str">
        <f t="shared" si="170"/>
        <v/>
      </c>
      <c r="C5311" s="28">
        <f t="shared" si="171"/>
        <v>531</v>
      </c>
    </row>
    <row r="5312" spans="2:3" x14ac:dyDescent="0.25">
      <c r="B5312" s="28" t="str">
        <f t="shared" si="170"/>
        <v/>
      </c>
      <c r="C5312" s="28">
        <f t="shared" si="171"/>
        <v>531</v>
      </c>
    </row>
    <row r="5313" spans="2:3" x14ac:dyDescent="0.25">
      <c r="B5313" s="28" t="str">
        <f t="shared" si="170"/>
        <v/>
      </c>
      <c r="C5313" s="28">
        <f t="shared" si="171"/>
        <v>531</v>
      </c>
    </row>
    <row r="5314" spans="2:3" x14ac:dyDescent="0.25">
      <c r="B5314" s="28" t="str">
        <f t="shared" si="170"/>
        <v/>
      </c>
      <c r="C5314" s="28">
        <f t="shared" si="171"/>
        <v>531</v>
      </c>
    </row>
    <row r="5315" spans="2:3" x14ac:dyDescent="0.25">
      <c r="B5315" s="28" t="str">
        <f t="shared" si="170"/>
        <v/>
      </c>
      <c r="C5315" s="28">
        <f t="shared" si="171"/>
        <v>531</v>
      </c>
    </row>
    <row r="5316" spans="2:3" x14ac:dyDescent="0.25">
      <c r="B5316" s="28" t="str">
        <f t="shared" si="170"/>
        <v/>
      </c>
      <c r="C5316" s="28">
        <f t="shared" si="171"/>
        <v>531</v>
      </c>
    </row>
    <row r="5317" spans="2:3" x14ac:dyDescent="0.25">
      <c r="B5317" s="28" t="str">
        <f t="shared" si="170"/>
        <v/>
      </c>
      <c r="C5317" s="28">
        <f t="shared" si="171"/>
        <v>532</v>
      </c>
    </row>
    <row r="5318" spans="2:3" x14ac:dyDescent="0.25">
      <c r="B5318" s="28" t="str">
        <f t="shared" si="170"/>
        <v/>
      </c>
      <c r="C5318" s="28">
        <f t="shared" si="171"/>
        <v>532</v>
      </c>
    </row>
    <row r="5319" spans="2:3" x14ac:dyDescent="0.25">
      <c r="B5319" s="28" t="str">
        <f t="shared" si="170"/>
        <v/>
      </c>
      <c r="C5319" s="28">
        <f t="shared" si="171"/>
        <v>532</v>
      </c>
    </row>
    <row r="5320" spans="2:3" x14ac:dyDescent="0.25">
      <c r="B5320" s="28" t="str">
        <f t="shared" ref="B5320:B5383" si="172">IF(C5320&lt; $D$4+1,MOD(((ROW(B5320)-ROW(B$7))),$C$5)+1,"")</f>
        <v/>
      </c>
      <c r="C5320" s="28">
        <f t="shared" si="171"/>
        <v>532</v>
      </c>
    </row>
    <row r="5321" spans="2:3" x14ac:dyDescent="0.25">
      <c r="B5321" s="28" t="str">
        <f t="shared" si="172"/>
        <v/>
      </c>
      <c r="C5321" s="28">
        <f t="shared" si="171"/>
        <v>532</v>
      </c>
    </row>
    <row r="5322" spans="2:3" x14ac:dyDescent="0.25">
      <c r="B5322" s="28" t="str">
        <f t="shared" si="172"/>
        <v/>
      </c>
      <c r="C5322" s="28">
        <f t="shared" si="171"/>
        <v>532</v>
      </c>
    </row>
    <row r="5323" spans="2:3" x14ac:dyDescent="0.25">
      <c r="B5323" s="28" t="str">
        <f t="shared" si="172"/>
        <v/>
      </c>
      <c r="C5323" s="28">
        <f t="shared" si="171"/>
        <v>532</v>
      </c>
    </row>
    <row r="5324" spans="2:3" x14ac:dyDescent="0.25">
      <c r="B5324" s="28" t="str">
        <f t="shared" si="172"/>
        <v/>
      </c>
      <c r="C5324" s="28">
        <f t="shared" si="171"/>
        <v>532</v>
      </c>
    </row>
    <row r="5325" spans="2:3" x14ac:dyDescent="0.25">
      <c r="B5325" s="28" t="str">
        <f t="shared" si="172"/>
        <v/>
      </c>
      <c r="C5325" s="28">
        <f t="shared" si="171"/>
        <v>532</v>
      </c>
    </row>
    <row r="5326" spans="2:3" x14ac:dyDescent="0.25">
      <c r="B5326" s="28" t="str">
        <f t="shared" si="172"/>
        <v/>
      </c>
      <c r="C5326" s="28">
        <f t="shared" si="171"/>
        <v>532</v>
      </c>
    </row>
    <row r="5327" spans="2:3" x14ac:dyDescent="0.25">
      <c r="B5327" s="28" t="str">
        <f t="shared" si="172"/>
        <v/>
      </c>
      <c r="C5327" s="28">
        <f t="shared" si="171"/>
        <v>533</v>
      </c>
    </row>
    <row r="5328" spans="2:3" x14ac:dyDescent="0.25">
      <c r="B5328" s="28" t="str">
        <f t="shared" si="172"/>
        <v/>
      </c>
      <c r="C5328" s="28">
        <f t="shared" si="171"/>
        <v>533</v>
      </c>
    </row>
    <row r="5329" spans="2:3" x14ac:dyDescent="0.25">
      <c r="B5329" s="28" t="str">
        <f t="shared" si="172"/>
        <v/>
      </c>
      <c r="C5329" s="28">
        <f t="shared" si="171"/>
        <v>533</v>
      </c>
    </row>
    <row r="5330" spans="2:3" x14ac:dyDescent="0.25">
      <c r="B5330" s="28" t="str">
        <f t="shared" si="172"/>
        <v/>
      </c>
      <c r="C5330" s="28">
        <f t="shared" si="171"/>
        <v>533</v>
      </c>
    </row>
    <row r="5331" spans="2:3" x14ac:dyDescent="0.25">
      <c r="B5331" s="28" t="str">
        <f t="shared" si="172"/>
        <v/>
      </c>
      <c r="C5331" s="28">
        <f t="shared" si="171"/>
        <v>533</v>
      </c>
    </row>
    <row r="5332" spans="2:3" x14ac:dyDescent="0.25">
      <c r="B5332" s="28" t="str">
        <f t="shared" si="172"/>
        <v/>
      </c>
      <c r="C5332" s="28">
        <f t="shared" si="171"/>
        <v>533</v>
      </c>
    </row>
    <row r="5333" spans="2:3" x14ac:dyDescent="0.25">
      <c r="B5333" s="28" t="str">
        <f t="shared" si="172"/>
        <v/>
      </c>
      <c r="C5333" s="28">
        <f t="shared" si="171"/>
        <v>533</v>
      </c>
    </row>
    <row r="5334" spans="2:3" x14ac:dyDescent="0.25">
      <c r="B5334" s="28" t="str">
        <f t="shared" si="172"/>
        <v/>
      </c>
      <c r="C5334" s="28">
        <f t="shared" si="171"/>
        <v>533</v>
      </c>
    </row>
    <row r="5335" spans="2:3" x14ac:dyDescent="0.25">
      <c r="B5335" s="28" t="str">
        <f t="shared" si="172"/>
        <v/>
      </c>
      <c r="C5335" s="28">
        <f t="shared" si="171"/>
        <v>533</v>
      </c>
    </row>
    <row r="5336" spans="2:3" x14ac:dyDescent="0.25">
      <c r="B5336" s="28" t="str">
        <f t="shared" si="172"/>
        <v/>
      </c>
      <c r="C5336" s="28">
        <f t="shared" si="171"/>
        <v>533</v>
      </c>
    </row>
    <row r="5337" spans="2:3" x14ac:dyDescent="0.25">
      <c r="B5337" s="28" t="str">
        <f t="shared" si="172"/>
        <v/>
      </c>
      <c r="C5337" s="28">
        <f t="shared" si="171"/>
        <v>534</v>
      </c>
    </row>
    <row r="5338" spans="2:3" x14ac:dyDescent="0.25">
      <c r="B5338" s="28" t="str">
        <f t="shared" si="172"/>
        <v/>
      </c>
      <c r="C5338" s="28">
        <f t="shared" si="171"/>
        <v>534</v>
      </c>
    </row>
    <row r="5339" spans="2:3" x14ac:dyDescent="0.25">
      <c r="B5339" s="28" t="str">
        <f t="shared" si="172"/>
        <v/>
      </c>
      <c r="C5339" s="28">
        <f t="shared" si="171"/>
        <v>534</v>
      </c>
    </row>
    <row r="5340" spans="2:3" x14ac:dyDescent="0.25">
      <c r="B5340" s="28" t="str">
        <f t="shared" si="172"/>
        <v/>
      </c>
      <c r="C5340" s="28">
        <f t="shared" si="171"/>
        <v>534</v>
      </c>
    </row>
    <row r="5341" spans="2:3" x14ac:dyDescent="0.25">
      <c r="B5341" s="28" t="str">
        <f t="shared" si="172"/>
        <v/>
      </c>
      <c r="C5341" s="28">
        <f t="shared" si="171"/>
        <v>534</v>
      </c>
    </row>
    <row r="5342" spans="2:3" x14ac:dyDescent="0.25">
      <c r="B5342" s="28" t="str">
        <f t="shared" si="172"/>
        <v/>
      </c>
      <c r="C5342" s="28">
        <f t="shared" si="171"/>
        <v>534</v>
      </c>
    </row>
    <row r="5343" spans="2:3" x14ac:dyDescent="0.25">
      <c r="B5343" s="28" t="str">
        <f t="shared" si="172"/>
        <v/>
      </c>
      <c r="C5343" s="28">
        <f t="shared" si="171"/>
        <v>534</v>
      </c>
    </row>
    <row r="5344" spans="2:3" x14ac:dyDescent="0.25">
      <c r="B5344" s="28" t="str">
        <f t="shared" si="172"/>
        <v/>
      </c>
      <c r="C5344" s="28">
        <f t="shared" si="171"/>
        <v>534</v>
      </c>
    </row>
    <row r="5345" spans="2:3" x14ac:dyDescent="0.25">
      <c r="B5345" s="28" t="str">
        <f t="shared" si="172"/>
        <v/>
      </c>
      <c r="C5345" s="28">
        <f t="shared" si="171"/>
        <v>534</v>
      </c>
    </row>
    <row r="5346" spans="2:3" x14ac:dyDescent="0.25">
      <c r="B5346" s="28" t="str">
        <f t="shared" si="172"/>
        <v/>
      </c>
      <c r="C5346" s="28">
        <f t="shared" si="171"/>
        <v>534</v>
      </c>
    </row>
    <row r="5347" spans="2:3" x14ac:dyDescent="0.25">
      <c r="B5347" s="28" t="str">
        <f t="shared" si="172"/>
        <v/>
      </c>
      <c r="C5347" s="28">
        <f t="shared" si="171"/>
        <v>535</v>
      </c>
    </row>
    <row r="5348" spans="2:3" x14ac:dyDescent="0.25">
      <c r="B5348" s="28" t="str">
        <f t="shared" si="172"/>
        <v/>
      </c>
      <c r="C5348" s="28">
        <f t="shared" si="171"/>
        <v>535</v>
      </c>
    </row>
    <row r="5349" spans="2:3" x14ac:dyDescent="0.25">
      <c r="B5349" s="28" t="str">
        <f t="shared" si="172"/>
        <v/>
      </c>
      <c r="C5349" s="28">
        <f t="shared" si="171"/>
        <v>535</v>
      </c>
    </row>
    <row r="5350" spans="2:3" x14ac:dyDescent="0.25">
      <c r="B5350" s="28" t="str">
        <f t="shared" si="172"/>
        <v/>
      </c>
      <c r="C5350" s="28">
        <f t="shared" si="171"/>
        <v>535</v>
      </c>
    </row>
    <row r="5351" spans="2:3" x14ac:dyDescent="0.25">
      <c r="B5351" s="28" t="str">
        <f t="shared" si="172"/>
        <v/>
      </c>
      <c r="C5351" s="28">
        <f t="shared" si="171"/>
        <v>535</v>
      </c>
    </row>
    <row r="5352" spans="2:3" x14ac:dyDescent="0.25">
      <c r="B5352" s="28" t="str">
        <f t="shared" si="172"/>
        <v/>
      </c>
      <c r="C5352" s="28">
        <f t="shared" si="171"/>
        <v>535</v>
      </c>
    </row>
    <row r="5353" spans="2:3" x14ac:dyDescent="0.25">
      <c r="B5353" s="28" t="str">
        <f t="shared" si="172"/>
        <v/>
      </c>
      <c r="C5353" s="28">
        <f t="shared" si="171"/>
        <v>535</v>
      </c>
    </row>
    <row r="5354" spans="2:3" x14ac:dyDescent="0.25">
      <c r="B5354" s="28" t="str">
        <f t="shared" si="172"/>
        <v/>
      </c>
      <c r="C5354" s="28">
        <f t="shared" si="171"/>
        <v>535</v>
      </c>
    </row>
    <row r="5355" spans="2:3" x14ac:dyDescent="0.25">
      <c r="B5355" s="28" t="str">
        <f t="shared" si="172"/>
        <v/>
      </c>
      <c r="C5355" s="28">
        <f t="shared" si="171"/>
        <v>535</v>
      </c>
    </row>
    <row r="5356" spans="2:3" x14ac:dyDescent="0.25">
      <c r="B5356" s="28" t="str">
        <f t="shared" si="172"/>
        <v/>
      </c>
      <c r="C5356" s="28">
        <f t="shared" si="171"/>
        <v>535</v>
      </c>
    </row>
    <row r="5357" spans="2:3" x14ac:dyDescent="0.25">
      <c r="B5357" s="28" t="str">
        <f t="shared" si="172"/>
        <v/>
      </c>
      <c r="C5357" s="28">
        <f t="shared" si="171"/>
        <v>536</v>
      </c>
    </row>
    <row r="5358" spans="2:3" x14ac:dyDescent="0.25">
      <c r="B5358" s="28" t="str">
        <f t="shared" si="172"/>
        <v/>
      </c>
      <c r="C5358" s="28">
        <f t="shared" si="171"/>
        <v>536</v>
      </c>
    </row>
    <row r="5359" spans="2:3" x14ac:dyDescent="0.25">
      <c r="B5359" s="28" t="str">
        <f t="shared" si="172"/>
        <v/>
      </c>
      <c r="C5359" s="28">
        <f t="shared" si="171"/>
        <v>536</v>
      </c>
    </row>
    <row r="5360" spans="2:3" x14ac:dyDescent="0.25">
      <c r="B5360" s="28" t="str">
        <f t="shared" si="172"/>
        <v/>
      </c>
      <c r="C5360" s="28">
        <f t="shared" si="171"/>
        <v>536</v>
      </c>
    </row>
    <row r="5361" spans="2:3" x14ac:dyDescent="0.25">
      <c r="B5361" s="28" t="str">
        <f t="shared" si="172"/>
        <v/>
      </c>
      <c r="C5361" s="28">
        <f t="shared" si="171"/>
        <v>536</v>
      </c>
    </row>
    <row r="5362" spans="2:3" x14ac:dyDescent="0.25">
      <c r="B5362" s="28" t="str">
        <f t="shared" si="172"/>
        <v/>
      </c>
      <c r="C5362" s="28">
        <f t="shared" si="171"/>
        <v>536</v>
      </c>
    </row>
    <row r="5363" spans="2:3" x14ac:dyDescent="0.25">
      <c r="B5363" s="28" t="str">
        <f t="shared" si="172"/>
        <v/>
      </c>
      <c r="C5363" s="28">
        <f t="shared" si="171"/>
        <v>536</v>
      </c>
    </row>
    <row r="5364" spans="2:3" x14ac:dyDescent="0.25">
      <c r="B5364" s="28" t="str">
        <f t="shared" si="172"/>
        <v/>
      </c>
      <c r="C5364" s="28">
        <f t="shared" si="171"/>
        <v>536</v>
      </c>
    </row>
    <row r="5365" spans="2:3" x14ac:dyDescent="0.25">
      <c r="B5365" s="28" t="str">
        <f t="shared" si="172"/>
        <v/>
      </c>
      <c r="C5365" s="28">
        <f t="shared" si="171"/>
        <v>536</v>
      </c>
    </row>
    <row r="5366" spans="2:3" x14ac:dyDescent="0.25">
      <c r="B5366" s="28" t="str">
        <f t="shared" si="172"/>
        <v/>
      </c>
      <c r="C5366" s="28">
        <f t="shared" si="171"/>
        <v>536</v>
      </c>
    </row>
    <row r="5367" spans="2:3" x14ac:dyDescent="0.25">
      <c r="B5367" s="28" t="str">
        <f t="shared" si="172"/>
        <v/>
      </c>
      <c r="C5367" s="28">
        <f t="shared" si="171"/>
        <v>537</v>
      </c>
    </row>
    <row r="5368" spans="2:3" x14ac:dyDescent="0.25">
      <c r="B5368" s="28" t="str">
        <f t="shared" si="172"/>
        <v/>
      </c>
      <c r="C5368" s="28">
        <f t="shared" si="171"/>
        <v>537</v>
      </c>
    </row>
    <row r="5369" spans="2:3" x14ac:dyDescent="0.25">
      <c r="B5369" s="28" t="str">
        <f t="shared" si="172"/>
        <v/>
      </c>
      <c r="C5369" s="28">
        <f t="shared" si="171"/>
        <v>537</v>
      </c>
    </row>
    <row r="5370" spans="2:3" x14ac:dyDescent="0.25">
      <c r="B5370" s="28" t="str">
        <f t="shared" si="172"/>
        <v/>
      </c>
      <c r="C5370" s="28">
        <f t="shared" ref="C5370:C5433" si="173">ROUNDDOWN(((ROW(C5370)-ROW(C$7))/C$5)+1,0)</f>
        <v>537</v>
      </c>
    </row>
    <row r="5371" spans="2:3" x14ac:dyDescent="0.25">
      <c r="B5371" s="28" t="str">
        <f t="shared" si="172"/>
        <v/>
      </c>
      <c r="C5371" s="28">
        <f t="shared" si="173"/>
        <v>537</v>
      </c>
    </row>
    <row r="5372" spans="2:3" x14ac:dyDescent="0.25">
      <c r="B5372" s="28" t="str">
        <f t="shared" si="172"/>
        <v/>
      </c>
      <c r="C5372" s="28">
        <f t="shared" si="173"/>
        <v>537</v>
      </c>
    </row>
    <row r="5373" spans="2:3" x14ac:dyDescent="0.25">
      <c r="B5373" s="28" t="str">
        <f t="shared" si="172"/>
        <v/>
      </c>
      <c r="C5373" s="28">
        <f t="shared" si="173"/>
        <v>537</v>
      </c>
    </row>
    <row r="5374" spans="2:3" x14ac:dyDescent="0.25">
      <c r="B5374" s="28" t="str">
        <f t="shared" si="172"/>
        <v/>
      </c>
      <c r="C5374" s="28">
        <f t="shared" si="173"/>
        <v>537</v>
      </c>
    </row>
    <row r="5375" spans="2:3" x14ac:dyDescent="0.25">
      <c r="B5375" s="28" t="str">
        <f t="shared" si="172"/>
        <v/>
      </c>
      <c r="C5375" s="28">
        <f t="shared" si="173"/>
        <v>537</v>
      </c>
    </row>
    <row r="5376" spans="2:3" x14ac:dyDescent="0.25">
      <c r="B5376" s="28" t="str">
        <f t="shared" si="172"/>
        <v/>
      </c>
      <c r="C5376" s="28">
        <f t="shared" si="173"/>
        <v>537</v>
      </c>
    </row>
    <row r="5377" spans="2:3" x14ac:dyDescent="0.25">
      <c r="B5377" s="28" t="str">
        <f t="shared" si="172"/>
        <v/>
      </c>
      <c r="C5377" s="28">
        <f t="shared" si="173"/>
        <v>538</v>
      </c>
    </row>
    <row r="5378" spans="2:3" x14ac:dyDescent="0.25">
      <c r="B5378" s="28" t="str">
        <f t="shared" si="172"/>
        <v/>
      </c>
      <c r="C5378" s="28">
        <f t="shared" si="173"/>
        <v>538</v>
      </c>
    </row>
    <row r="5379" spans="2:3" x14ac:dyDescent="0.25">
      <c r="B5379" s="28" t="str">
        <f t="shared" si="172"/>
        <v/>
      </c>
      <c r="C5379" s="28">
        <f t="shared" si="173"/>
        <v>538</v>
      </c>
    </row>
    <row r="5380" spans="2:3" x14ac:dyDescent="0.25">
      <c r="B5380" s="28" t="str">
        <f t="shared" si="172"/>
        <v/>
      </c>
      <c r="C5380" s="28">
        <f t="shared" si="173"/>
        <v>538</v>
      </c>
    </row>
    <row r="5381" spans="2:3" x14ac:dyDescent="0.25">
      <c r="B5381" s="28" t="str">
        <f t="shared" si="172"/>
        <v/>
      </c>
      <c r="C5381" s="28">
        <f t="shared" si="173"/>
        <v>538</v>
      </c>
    </row>
    <row r="5382" spans="2:3" x14ac:dyDescent="0.25">
      <c r="B5382" s="28" t="str">
        <f t="shared" si="172"/>
        <v/>
      </c>
      <c r="C5382" s="28">
        <f t="shared" si="173"/>
        <v>538</v>
      </c>
    </row>
    <row r="5383" spans="2:3" x14ac:dyDescent="0.25">
      <c r="B5383" s="28" t="str">
        <f t="shared" si="172"/>
        <v/>
      </c>
      <c r="C5383" s="28">
        <f t="shared" si="173"/>
        <v>538</v>
      </c>
    </row>
    <row r="5384" spans="2:3" x14ac:dyDescent="0.25">
      <c r="B5384" s="28" t="str">
        <f t="shared" ref="B5384:B5447" si="174">IF(C5384&lt; $D$4+1,MOD(((ROW(B5384)-ROW(B$7))),$C$5)+1,"")</f>
        <v/>
      </c>
      <c r="C5384" s="28">
        <f t="shared" si="173"/>
        <v>538</v>
      </c>
    </row>
    <row r="5385" spans="2:3" x14ac:dyDescent="0.25">
      <c r="B5385" s="28" t="str">
        <f t="shared" si="174"/>
        <v/>
      </c>
      <c r="C5385" s="28">
        <f t="shared" si="173"/>
        <v>538</v>
      </c>
    </row>
    <row r="5386" spans="2:3" x14ac:dyDescent="0.25">
      <c r="B5386" s="28" t="str">
        <f t="shared" si="174"/>
        <v/>
      </c>
      <c r="C5386" s="28">
        <f t="shared" si="173"/>
        <v>538</v>
      </c>
    </row>
    <row r="5387" spans="2:3" x14ac:dyDescent="0.25">
      <c r="B5387" s="28" t="str">
        <f t="shared" si="174"/>
        <v/>
      </c>
      <c r="C5387" s="28">
        <f t="shared" si="173"/>
        <v>539</v>
      </c>
    </row>
    <row r="5388" spans="2:3" x14ac:dyDescent="0.25">
      <c r="B5388" s="28" t="str">
        <f t="shared" si="174"/>
        <v/>
      </c>
      <c r="C5388" s="28">
        <f t="shared" si="173"/>
        <v>539</v>
      </c>
    </row>
    <row r="5389" spans="2:3" x14ac:dyDescent="0.25">
      <c r="B5389" s="28" t="str">
        <f t="shared" si="174"/>
        <v/>
      </c>
      <c r="C5389" s="28">
        <f t="shared" si="173"/>
        <v>539</v>
      </c>
    </row>
    <row r="5390" spans="2:3" x14ac:dyDescent="0.25">
      <c r="B5390" s="28" t="str">
        <f t="shared" si="174"/>
        <v/>
      </c>
      <c r="C5390" s="28">
        <f t="shared" si="173"/>
        <v>539</v>
      </c>
    </row>
    <row r="5391" spans="2:3" x14ac:dyDescent="0.25">
      <c r="B5391" s="28" t="str">
        <f t="shared" si="174"/>
        <v/>
      </c>
      <c r="C5391" s="28">
        <f t="shared" si="173"/>
        <v>539</v>
      </c>
    </row>
    <row r="5392" spans="2:3" x14ac:dyDescent="0.25">
      <c r="B5392" s="28" t="str">
        <f t="shared" si="174"/>
        <v/>
      </c>
      <c r="C5392" s="28">
        <f t="shared" si="173"/>
        <v>539</v>
      </c>
    </row>
    <row r="5393" spans="2:3" x14ac:dyDescent="0.25">
      <c r="B5393" s="28" t="str">
        <f t="shared" si="174"/>
        <v/>
      </c>
      <c r="C5393" s="28">
        <f t="shared" si="173"/>
        <v>539</v>
      </c>
    </row>
    <row r="5394" spans="2:3" x14ac:dyDescent="0.25">
      <c r="B5394" s="28" t="str">
        <f t="shared" si="174"/>
        <v/>
      </c>
      <c r="C5394" s="28">
        <f t="shared" si="173"/>
        <v>539</v>
      </c>
    </row>
    <row r="5395" spans="2:3" x14ac:dyDescent="0.25">
      <c r="B5395" s="28" t="str">
        <f t="shared" si="174"/>
        <v/>
      </c>
      <c r="C5395" s="28">
        <f t="shared" si="173"/>
        <v>539</v>
      </c>
    </row>
    <row r="5396" spans="2:3" x14ac:dyDescent="0.25">
      <c r="B5396" s="28" t="str">
        <f t="shared" si="174"/>
        <v/>
      </c>
      <c r="C5396" s="28">
        <f t="shared" si="173"/>
        <v>539</v>
      </c>
    </row>
    <row r="5397" spans="2:3" x14ac:dyDescent="0.25">
      <c r="B5397" s="28" t="str">
        <f t="shared" si="174"/>
        <v/>
      </c>
      <c r="C5397" s="28">
        <f t="shared" si="173"/>
        <v>540</v>
      </c>
    </row>
    <row r="5398" spans="2:3" x14ac:dyDescent="0.25">
      <c r="B5398" s="28" t="str">
        <f t="shared" si="174"/>
        <v/>
      </c>
      <c r="C5398" s="28">
        <f t="shared" si="173"/>
        <v>540</v>
      </c>
    </row>
    <row r="5399" spans="2:3" x14ac:dyDescent="0.25">
      <c r="B5399" s="28" t="str">
        <f t="shared" si="174"/>
        <v/>
      </c>
      <c r="C5399" s="28">
        <f t="shared" si="173"/>
        <v>540</v>
      </c>
    </row>
    <row r="5400" spans="2:3" x14ac:dyDescent="0.25">
      <c r="B5400" s="28" t="str">
        <f t="shared" si="174"/>
        <v/>
      </c>
      <c r="C5400" s="28">
        <f t="shared" si="173"/>
        <v>540</v>
      </c>
    </row>
    <row r="5401" spans="2:3" x14ac:dyDescent="0.25">
      <c r="B5401" s="28" t="str">
        <f t="shared" si="174"/>
        <v/>
      </c>
      <c r="C5401" s="28">
        <f t="shared" si="173"/>
        <v>540</v>
      </c>
    </row>
    <row r="5402" spans="2:3" x14ac:dyDescent="0.25">
      <c r="B5402" s="28" t="str">
        <f t="shared" si="174"/>
        <v/>
      </c>
      <c r="C5402" s="28">
        <f t="shared" si="173"/>
        <v>540</v>
      </c>
    </row>
    <row r="5403" spans="2:3" x14ac:dyDescent="0.25">
      <c r="B5403" s="28" t="str">
        <f t="shared" si="174"/>
        <v/>
      </c>
      <c r="C5403" s="28">
        <f t="shared" si="173"/>
        <v>540</v>
      </c>
    </row>
    <row r="5404" spans="2:3" x14ac:dyDescent="0.25">
      <c r="B5404" s="28" t="str">
        <f t="shared" si="174"/>
        <v/>
      </c>
      <c r="C5404" s="28">
        <f t="shared" si="173"/>
        <v>540</v>
      </c>
    </row>
    <row r="5405" spans="2:3" x14ac:dyDescent="0.25">
      <c r="B5405" s="28" t="str">
        <f t="shared" si="174"/>
        <v/>
      </c>
      <c r="C5405" s="28">
        <f t="shared" si="173"/>
        <v>540</v>
      </c>
    </row>
    <row r="5406" spans="2:3" x14ac:dyDescent="0.25">
      <c r="B5406" s="28" t="str">
        <f t="shared" si="174"/>
        <v/>
      </c>
      <c r="C5406" s="28">
        <f t="shared" si="173"/>
        <v>540</v>
      </c>
    </row>
    <row r="5407" spans="2:3" x14ac:dyDescent="0.25">
      <c r="B5407" s="28" t="str">
        <f t="shared" si="174"/>
        <v/>
      </c>
      <c r="C5407" s="28">
        <f t="shared" si="173"/>
        <v>541</v>
      </c>
    </row>
    <row r="5408" spans="2:3" x14ac:dyDescent="0.25">
      <c r="B5408" s="28" t="str">
        <f t="shared" si="174"/>
        <v/>
      </c>
      <c r="C5408" s="28">
        <f t="shared" si="173"/>
        <v>541</v>
      </c>
    </row>
    <row r="5409" spans="2:3" x14ac:dyDescent="0.25">
      <c r="B5409" s="28" t="str">
        <f t="shared" si="174"/>
        <v/>
      </c>
      <c r="C5409" s="28">
        <f t="shared" si="173"/>
        <v>541</v>
      </c>
    </row>
    <row r="5410" spans="2:3" x14ac:dyDescent="0.25">
      <c r="B5410" s="28" t="str">
        <f t="shared" si="174"/>
        <v/>
      </c>
      <c r="C5410" s="28">
        <f t="shared" si="173"/>
        <v>541</v>
      </c>
    </row>
    <row r="5411" spans="2:3" x14ac:dyDescent="0.25">
      <c r="B5411" s="28" t="str">
        <f t="shared" si="174"/>
        <v/>
      </c>
      <c r="C5411" s="28">
        <f t="shared" si="173"/>
        <v>541</v>
      </c>
    </row>
    <row r="5412" spans="2:3" x14ac:dyDescent="0.25">
      <c r="B5412" s="28" t="str">
        <f t="shared" si="174"/>
        <v/>
      </c>
      <c r="C5412" s="28">
        <f t="shared" si="173"/>
        <v>541</v>
      </c>
    </row>
    <row r="5413" spans="2:3" x14ac:dyDescent="0.25">
      <c r="B5413" s="28" t="str">
        <f t="shared" si="174"/>
        <v/>
      </c>
      <c r="C5413" s="28">
        <f t="shared" si="173"/>
        <v>541</v>
      </c>
    </row>
    <row r="5414" spans="2:3" x14ac:dyDescent="0.25">
      <c r="B5414" s="28" t="str">
        <f t="shared" si="174"/>
        <v/>
      </c>
      <c r="C5414" s="28">
        <f t="shared" si="173"/>
        <v>541</v>
      </c>
    </row>
    <row r="5415" spans="2:3" x14ac:dyDescent="0.25">
      <c r="B5415" s="28" t="str">
        <f t="shared" si="174"/>
        <v/>
      </c>
      <c r="C5415" s="28">
        <f t="shared" si="173"/>
        <v>541</v>
      </c>
    </row>
    <row r="5416" spans="2:3" x14ac:dyDescent="0.25">
      <c r="B5416" s="28" t="str">
        <f t="shared" si="174"/>
        <v/>
      </c>
      <c r="C5416" s="28">
        <f t="shared" si="173"/>
        <v>541</v>
      </c>
    </row>
    <row r="5417" spans="2:3" x14ac:dyDescent="0.25">
      <c r="B5417" s="28" t="str">
        <f t="shared" si="174"/>
        <v/>
      </c>
      <c r="C5417" s="28">
        <f t="shared" si="173"/>
        <v>542</v>
      </c>
    </row>
    <row r="5418" spans="2:3" x14ac:dyDescent="0.25">
      <c r="B5418" s="28" t="str">
        <f t="shared" si="174"/>
        <v/>
      </c>
      <c r="C5418" s="28">
        <f t="shared" si="173"/>
        <v>542</v>
      </c>
    </row>
    <row r="5419" spans="2:3" x14ac:dyDescent="0.25">
      <c r="B5419" s="28" t="str">
        <f t="shared" si="174"/>
        <v/>
      </c>
      <c r="C5419" s="28">
        <f t="shared" si="173"/>
        <v>542</v>
      </c>
    </row>
    <row r="5420" spans="2:3" x14ac:dyDescent="0.25">
      <c r="B5420" s="28" t="str">
        <f t="shared" si="174"/>
        <v/>
      </c>
      <c r="C5420" s="28">
        <f t="shared" si="173"/>
        <v>542</v>
      </c>
    </row>
    <row r="5421" spans="2:3" x14ac:dyDescent="0.25">
      <c r="B5421" s="28" t="str">
        <f t="shared" si="174"/>
        <v/>
      </c>
      <c r="C5421" s="28">
        <f t="shared" si="173"/>
        <v>542</v>
      </c>
    </row>
    <row r="5422" spans="2:3" x14ac:dyDescent="0.25">
      <c r="B5422" s="28" t="str">
        <f t="shared" si="174"/>
        <v/>
      </c>
      <c r="C5422" s="28">
        <f t="shared" si="173"/>
        <v>542</v>
      </c>
    </row>
    <row r="5423" spans="2:3" x14ac:dyDescent="0.25">
      <c r="B5423" s="28" t="str">
        <f t="shared" si="174"/>
        <v/>
      </c>
      <c r="C5423" s="28">
        <f t="shared" si="173"/>
        <v>542</v>
      </c>
    </row>
    <row r="5424" spans="2:3" x14ac:dyDescent="0.25">
      <c r="B5424" s="28" t="str">
        <f t="shared" si="174"/>
        <v/>
      </c>
      <c r="C5424" s="28">
        <f t="shared" si="173"/>
        <v>542</v>
      </c>
    </row>
    <row r="5425" spans="2:3" x14ac:dyDescent="0.25">
      <c r="B5425" s="28" t="str">
        <f t="shared" si="174"/>
        <v/>
      </c>
      <c r="C5425" s="28">
        <f t="shared" si="173"/>
        <v>542</v>
      </c>
    </row>
    <row r="5426" spans="2:3" x14ac:dyDescent="0.25">
      <c r="B5426" s="28" t="str">
        <f t="shared" si="174"/>
        <v/>
      </c>
      <c r="C5426" s="28">
        <f t="shared" si="173"/>
        <v>542</v>
      </c>
    </row>
    <row r="5427" spans="2:3" x14ac:dyDescent="0.25">
      <c r="B5427" s="28" t="str">
        <f t="shared" si="174"/>
        <v/>
      </c>
      <c r="C5427" s="28">
        <f t="shared" si="173"/>
        <v>543</v>
      </c>
    </row>
    <row r="5428" spans="2:3" x14ac:dyDescent="0.25">
      <c r="B5428" s="28" t="str">
        <f t="shared" si="174"/>
        <v/>
      </c>
      <c r="C5428" s="28">
        <f t="shared" si="173"/>
        <v>543</v>
      </c>
    </row>
    <row r="5429" spans="2:3" x14ac:dyDescent="0.25">
      <c r="B5429" s="28" t="str">
        <f t="shared" si="174"/>
        <v/>
      </c>
      <c r="C5429" s="28">
        <f t="shared" si="173"/>
        <v>543</v>
      </c>
    </row>
    <row r="5430" spans="2:3" x14ac:dyDescent="0.25">
      <c r="B5430" s="28" t="str">
        <f t="shared" si="174"/>
        <v/>
      </c>
      <c r="C5430" s="28">
        <f t="shared" si="173"/>
        <v>543</v>
      </c>
    </row>
    <row r="5431" spans="2:3" x14ac:dyDescent="0.25">
      <c r="B5431" s="28" t="str">
        <f t="shared" si="174"/>
        <v/>
      </c>
      <c r="C5431" s="28">
        <f t="shared" si="173"/>
        <v>543</v>
      </c>
    </row>
    <row r="5432" spans="2:3" x14ac:dyDescent="0.25">
      <c r="B5432" s="28" t="str">
        <f t="shared" si="174"/>
        <v/>
      </c>
      <c r="C5432" s="28">
        <f t="shared" si="173"/>
        <v>543</v>
      </c>
    </row>
    <row r="5433" spans="2:3" x14ac:dyDescent="0.25">
      <c r="B5433" s="28" t="str">
        <f t="shared" si="174"/>
        <v/>
      </c>
      <c r="C5433" s="28">
        <f t="shared" si="173"/>
        <v>543</v>
      </c>
    </row>
    <row r="5434" spans="2:3" x14ac:dyDescent="0.25">
      <c r="B5434" s="28" t="str">
        <f t="shared" si="174"/>
        <v/>
      </c>
      <c r="C5434" s="28">
        <f t="shared" ref="C5434:C5497" si="175">ROUNDDOWN(((ROW(C5434)-ROW(C$7))/C$5)+1,0)</f>
        <v>543</v>
      </c>
    </row>
    <row r="5435" spans="2:3" x14ac:dyDescent="0.25">
      <c r="B5435" s="28" t="str">
        <f t="shared" si="174"/>
        <v/>
      </c>
      <c r="C5435" s="28">
        <f t="shared" si="175"/>
        <v>543</v>
      </c>
    </row>
    <row r="5436" spans="2:3" x14ac:dyDescent="0.25">
      <c r="B5436" s="28" t="str">
        <f t="shared" si="174"/>
        <v/>
      </c>
      <c r="C5436" s="28">
        <f t="shared" si="175"/>
        <v>543</v>
      </c>
    </row>
    <row r="5437" spans="2:3" x14ac:dyDescent="0.25">
      <c r="B5437" s="28" t="str">
        <f t="shared" si="174"/>
        <v/>
      </c>
      <c r="C5437" s="28">
        <f t="shared" si="175"/>
        <v>544</v>
      </c>
    </row>
    <row r="5438" spans="2:3" x14ac:dyDescent="0.25">
      <c r="B5438" s="28" t="str">
        <f t="shared" si="174"/>
        <v/>
      </c>
      <c r="C5438" s="28">
        <f t="shared" si="175"/>
        <v>544</v>
      </c>
    </row>
    <row r="5439" spans="2:3" x14ac:dyDescent="0.25">
      <c r="B5439" s="28" t="str">
        <f t="shared" si="174"/>
        <v/>
      </c>
      <c r="C5439" s="28">
        <f t="shared" si="175"/>
        <v>544</v>
      </c>
    </row>
    <row r="5440" spans="2:3" x14ac:dyDescent="0.25">
      <c r="B5440" s="28" t="str">
        <f t="shared" si="174"/>
        <v/>
      </c>
      <c r="C5440" s="28">
        <f t="shared" si="175"/>
        <v>544</v>
      </c>
    </row>
    <row r="5441" spans="2:3" x14ac:dyDescent="0.25">
      <c r="B5441" s="28" t="str">
        <f t="shared" si="174"/>
        <v/>
      </c>
      <c r="C5441" s="28">
        <f t="shared" si="175"/>
        <v>544</v>
      </c>
    </row>
    <row r="5442" spans="2:3" x14ac:dyDescent="0.25">
      <c r="B5442" s="28" t="str">
        <f t="shared" si="174"/>
        <v/>
      </c>
      <c r="C5442" s="28">
        <f t="shared" si="175"/>
        <v>544</v>
      </c>
    </row>
    <row r="5443" spans="2:3" x14ac:dyDescent="0.25">
      <c r="B5443" s="28" t="str">
        <f t="shared" si="174"/>
        <v/>
      </c>
      <c r="C5443" s="28">
        <f t="shared" si="175"/>
        <v>544</v>
      </c>
    </row>
    <row r="5444" spans="2:3" x14ac:dyDescent="0.25">
      <c r="B5444" s="28" t="str">
        <f t="shared" si="174"/>
        <v/>
      </c>
      <c r="C5444" s="28">
        <f t="shared" si="175"/>
        <v>544</v>
      </c>
    </row>
    <row r="5445" spans="2:3" x14ac:dyDescent="0.25">
      <c r="B5445" s="28" t="str">
        <f t="shared" si="174"/>
        <v/>
      </c>
      <c r="C5445" s="28">
        <f t="shared" si="175"/>
        <v>544</v>
      </c>
    </row>
    <row r="5446" spans="2:3" x14ac:dyDescent="0.25">
      <c r="B5446" s="28" t="str">
        <f t="shared" si="174"/>
        <v/>
      </c>
      <c r="C5446" s="28">
        <f t="shared" si="175"/>
        <v>544</v>
      </c>
    </row>
    <row r="5447" spans="2:3" x14ac:dyDescent="0.25">
      <c r="B5447" s="28" t="str">
        <f t="shared" si="174"/>
        <v/>
      </c>
      <c r="C5447" s="28">
        <f t="shared" si="175"/>
        <v>545</v>
      </c>
    </row>
    <row r="5448" spans="2:3" x14ac:dyDescent="0.25">
      <c r="B5448" s="28" t="str">
        <f t="shared" ref="B5448:B5511" si="176">IF(C5448&lt; $D$4+1,MOD(((ROW(B5448)-ROW(B$7))),$C$5)+1,"")</f>
        <v/>
      </c>
      <c r="C5448" s="28">
        <f t="shared" si="175"/>
        <v>545</v>
      </c>
    </row>
    <row r="5449" spans="2:3" x14ac:dyDescent="0.25">
      <c r="B5449" s="28" t="str">
        <f t="shared" si="176"/>
        <v/>
      </c>
      <c r="C5449" s="28">
        <f t="shared" si="175"/>
        <v>545</v>
      </c>
    </row>
    <row r="5450" spans="2:3" x14ac:dyDescent="0.25">
      <c r="B5450" s="28" t="str">
        <f t="shared" si="176"/>
        <v/>
      </c>
      <c r="C5450" s="28">
        <f t="shared" si="175"/>
        <v>545</v>
      </c>
    </row>
    <row r="5451" spans="2:3" x14ac:dyDescent="0.25">
      <c r="B5451" s="28" t="str">
        <f t="shared" si="176"/>
        <v/>
      </c>
      <c r="C5451" s="28">
        <f t="shared" si="175"/>
        <v>545</v>
      </c>
    </row>
    <row r="5452" spans="2:3" x14ac:dyDescent="0.25">
      <c r="B5452" s="28" t="str">
        <f t="shared" si="176"/>
        <v/>
      </c>
      <c r="C5452" s="28">
        <f t="shared" si="175"/>
        <v>545</v>
      </c>
    </row>
    <row r="5453" spans="2:3" x14ac:dyDescent="0.25">
      <c r="B5453" s="28" t="str">
        <f t="shared" si="176"/>
        <v/>
      </c>
      <c r="C5453" s="28">
        <f t="shared" si="175"/>
        <v>545</v>
      </c>
    </row>
    <row r="5454" spans="2:3" x14ac:dyDescent="0.25">
      <c r="B5454" s="28" t="str">
        <f t="shared" si="176"/>
        <v/>
      </c>
      <c r="C5454" s="28">
        <f t="shared" si="175"/>
        <v>545</v>
      </c>
    </row>
    <row r="5455" spans="2:3" x14ac:dyDescent="0.25">
      <c r="B5455" s="28" t="str">
        <f t="shared" si="176"/>
        <v/>
      </c>
      <c r="C5455" s="28">
        <f t="shared" si="175"/>
        <v>545</v>
      </c>
    </row>
    <row r="5456" spans="2:3" x14ac:dyDescent="0.25">
      <c r="B5456" s="28" t="str">
        <f t="shared" si="176"/>
        <v/>
      </c>
      <c r="C5456" s="28">
        <f t="shared" si="175"/>
        <v>545</v>
      </c>
    </row>
    <row r="5457" spans="2:3" x14ac:dyDescent="0.25">
      <c r="B5457" s="28" t="str">
        <f t="shared" si="176"/>
        <v/>
      </c>
      <c r="C5457" s="28">
        <f t="shared" si="175"/>
        <v>546</v>
      </c>
    </row>
    <row r="5458" spans="2:3" x14ac:dyDescent="0.25">
      <c r="B5458" s="28" t="str">
        <f t="shared" si="176"/>
        <v/>
      </c>
      <c r="C5458" s="28">
        <f t="shared" si="175"/>
        <v>546</v>
      </c>
    </row>
    <row r="5459" spans="2:3" x14ac:dyDescent="0.25">
      <c r="B5459" s="28" t="str">
        <f t="shared" si="176"/>
        <v/>
      </c>
      <c r="C5459" s="28">
        <f t="shared" si="175"/>
        <v>546</v>
      </c>
    </row>
    <row r="5460" spans="2:3" x14ac:dyDescent="0.25">
      <c r="B5460" s="28" t="str">
        <f t="shared" si="176"/>
        <v/>
      </c>
      <c r="C5460" s="28">
        <f t="shared" si="175"/>
        <v>546</v>
      </c>
    </row>
    <row r="5461" spans="2:3" x14ac:dyDescent="0.25">
      <c r="B5461" s="28" t="str">
        <f t="shared" si="176"/>
        <v/>
      </c>
      <c r="C5461" s="28">
        <f t="shared" si="175"/>
        <v>546</v>
      </c>
    </row>
    <row r="5462" spans="2:3" x14ac:dyDescent="0.25">
      <c r="B5462" s="28" t="str">
        <f t="shared" si="176"/>
        <v/>
      </c>
      <c r="C5462" s="28">
        <f t="shared" si="175"/>
        <v>546</v>
      </c>
    </row>
    <row r="5463" spans="2:3" x14ac:dyDescent="0.25">
      <c r="B5463" s="28" t="str">
        <f t="shared" si="176"/>
        <v/>
      </c>
      <c r="C5463" s="28">
        <f t="shared" si="175"/>
        <v>546</v>
      </c>
    </row>
    <row r="5464" spans="2:3" x14ac:dyDescent="0.25">
      <c r="B5464" s="28" t="str">
        <f t="shared" si="176"/>
        <v/>
      </c>
      <c r="C5464" s="28">
        <f t="shared" si="175"/>
        <v>546</v>
      </c>
    </row>
    <row r="5465" spans="2:3" x14ac:dyDescent="0.25">
      <c r="B5465" s="28" t="str">
        <f t="shared" si="176"/>
        <v/>
      </c>
      <c r="C5465" s="28">
        <f t="shared" si="175"/>
        <v>546</v>
      </c>
    </row>
    <row r="5466" spans="2:3" x14ac:dyDescent="0.25">
      <c r="B5466" s="28" t="str">
        <f t="shared" si="176"/>
        <v/>
      </c>
      <c r="C5466" s="28">
        <f t="shared" si="175"/>
        <v>546</v>
      </c>
    </row>
    <row r="5467" spans="2:3" x14ac:dyDescent="0.25">
      <c r="B5467" s="28" t="str">
        <f t="shared" si="176"/>
        <v/>
      </c>
      <c r="C5467" s="28">
        <f t="shared" si="175"/>
        <v>547</v>
      </c>
    </row>
    <row r="5468" spans="2:3" x14ac:dyDescent="0.25">
      <c r="B5468" s="28" t="str">
        <f t="shared" si="176"/>
        <v/>
      </c>
      <c r="C5468" s="28">
        <f t="shared" si="175"/>
        <v>547</v>
      </c>
    </row>
    <row r="5469" spans="2:3" x14ac:dyDescent="0.25">
      <c r="B5469" s="28" t="str">
        <f t="shared" si="176"/>
        <v/>
      </c>
      <c r="C5469" s="28">
        <f t="shared" si="175"/>
        <v>547</v>
      </c>
    </row>
    <row r="5470" spans="2:3" x14ac:dyDescent="0.25">
      <c r="B5470" s="28" t="str">
        <f t="shared" si="176"/>
        <v/>
      </c>
      <c r="C5470" s="28">
        <f t="shared" si="175"/>
        <v>547</v>
      </c>
    </row>
    <row r="5471" spans="2:3" x14ac:dyDescent="0.25">
      <c r="B5471" s="28" t="str">
        <f t="shared" si="176"/>
        <v/>
      </c>
      <c r="C5471" s="28">
        <f t="shared" si="175"/>
        <v>547</v>
      </c>
    </row>
    <row r="5472" spans="2:3" x14ac:dyDescent="0.25">
      <c r="B5472" s="28" t="str">
        <f t="shared" si="176"/>
        <v/>
      </c>
      <c r="C5472" s="28">
        <f t="shared" si="175"/>
        <v>547</v>
      </c>
    </row>
    <row r="5473" spans="2:3" x14ac:dyDescent="0.25">
      <c r="B5473" s="28" t="str">
        <f t="shared" si="176"/>
        <v/>
      </c>
      <c r="C5473" s="28">
        <f t="shared" si="175"/>
        <v>547</v>
      </c>
    </row>
    <row r="5474" spans="2:3" x14ac:dyDescent="0.25">
      <c r="B5474" s="28" t="str">
        <f t="shared" si="176"/>
        <v/>
      </c>
      <c r="C5474" s="28">
        <f t="shared" si="175"/>
        <v>547</v>
      </c>
    </row>
    <row r="5475" spans="2:3" x14ac:dyDescent="0.25">
      <c r="B5475" s="28" t="str">
        <f t="shared" si="176"/>
        <v/>
      </c>
      <c r="C5475" s="28">
        <f t="shared" si="175"/>
        <v>547</v>
      </c>
    </row>
    <row r="5476" spans="2:3" x14ac:dyDescent="0.25">
      <c r="B5476" s="28" t="str">
        <f t="shared" si="176"/>
        <v/>
      </c>
      <c r="C5476" s="28">
        <f t="shared" si="175"/>
        <v>547</v>
      </c>
    </row>
    <row r="5477" spans="2:3" x14ac:dyDescent="0.25">
      <c r="B5477" s="28" t="str">
        <f t="shared" si="176"/>
        <v/>
      </c>
      <c r="C5477" s="28">
        <f t="shared" si="175"/>
        <v>548</v>
      </c>
    </row>
    <row r="5478" spans="2:3" x14ac:dyDescent="0.25">
      <c r="B5478" s="28" t="str">
        <f t="shared" si="176"/>
        <v/>
      </c>
      <c r="C5478" s="28">
        <f t="shared" si="175"/>
        <v>548</v>
      </c>
    </row>
    <row r="5479" spans="2:3" x14ac:dyDescent="0.25">
      <c r="B5479" s="28" t="str">
        <f t="shared" si="176"/>
        <v/>
      </c>
      <c r="C5479" s="28">
        <f t="shared" si="175"/>
        <v>548</v>
      </c>
    </row>
    <row r="5480" spans="2:3" x14ac:dyDescent="0.25">
      <c r="B5480" s="28" t="str">
        <f t="shared" si="176"/>
        <v/>
      </c>
      <c r="C5480" s="28">
        <f t="shared" si="175"/>
        <v>548</v>
      </c>
    </row>
    <row r="5481" spans="2:3" x14ac:dyDescent="0.25">
      <c r="B5481" s="28" t="str">
        <f t="shared" si="176"/>
        <v/>
      </c>
      <c r="C5481" s="28">
        <f t="shared" si="175"/>
        <v>548</v>
      </c>
    </row>
    <row r="5482" spans="2:3" x14ac:dyDescent="0.25">
      <c r="B5482" s="28" t="str">
        <f t="shared" si="176"/>
        <v/>
      </c>
      <c r="C5482" s="28">
        <f t="shared" si="175"/>
        <v>548</v>
      </c>
    </row>
    <row r="5483" spans="2:3" x14ac:dyDescent="0.25">
      <c r="B5483" s="28" t="str">
        <f t="shared" si="176"/>
        <v/>
      </c>
      <c r="C5483" s="28">
        <f t="shared" si="175"/>
        <v>548</v>
      </c>
    </row>
    <row r="5484" spans="2:3" x14ac:dyDescent="0.25">
      <c r="B5484" s="28" t="str">
        <f t="shared" si="176"/>
        <v/>
      </c>
      <c r="C5484" s="28">
        <f t="shared" si="175"/>
        <v>548</v>
      </c>
    </row>
    <row r="5485" spans="2:3" x14ac:dyDescent="0.25">
      <c r="B5485" s="28" t="str">
        <f t="shared" si="176"/>
        <v/>
      </c>
      <c r="C5485" s="28">
        <f t="shared" si="175"/>
        <v>548</v>
      </c>
    </row>
    <row r="5486" spans="2:3" x14ac:dyDescent="0.25">
      <c r="B5486" s="28" t="str">
        <f t="shared" si="176"/>
        <v/>
      </c>
      <c r="C5486" s="28">
        <f t="shared" si="175"/>
        <v>548</v>
      </c>
    </row>
    <row r="5487" spans="2:3" x14ac:dyDescent="0.25">
      <c r="B5487" s="28" t="str">
        <f t="shared" si="176"/>
        <v/>
      </c>
      <c r="C5487" s="28">
        <f t="shared" si="175"/>
        <v>549</v>
      </c>
    </row>
    <row r="5488" spans="2:3" x14ac:dyDescent="0.25">
      <c r="B5488" s="28" t="str">
        <f t="shared" si="176"/>
        <v/>
      </c>
      <c r="C5488" s="28">
        <f t="shared" si="175"/>
        <v>549</v>
      </c>
    </row>
    <row r="5489" spans="2:3" x14ac:dyDescent="0.25">
      <c r="B5489" s="28" t="str">
        <f t="shared" si="176"/>
        <v/>
      </c>
      <c r="C5489" s="28">
        <f t="shared" si="175"/>
        <v>549</v>
      </c>
    </row>
    <row r="5490" spans="2:3" x14ac:dyDescent="0.25">
      <c r="B5490" s="28" t="str">
        <f t="shared" si="176"/>
        <v/>
      </c>
      <c r="C5490" s="28">
        <f t="shared" si="175"/>
        <v>549</v>
      </c>
    </row>
    <row r="5491" spans="2:3" x14ac:dyDescent="0.25">
      <c r="B5491" s="28" t="str">
        <f t="shared" si="176"/>
        <v/>
      </c>
      <c r="C5491" s="28">
        <f t="shared" si="175"/>
        <v>549</v>
      </c>
    </row>
    <row r="5492" spans="2:3" x14ac:dyDescent="0.25">
      <c r="B5492" s="28" t="str">
        <f t="shared" si="176"/>
        <v/>
      </c>
      <c r="C5492" s="28">
        <f t="shared" si="175"/>
        <v>549</v>
      </c>
    </row>
    <row r="5493" spans="2:3" x14ac:dyDescent="0.25">
      <c r="B5493" s="28" t="str">
        <f t="shared" si="176"/>
        <v/>
      </c>
      <c r="C5493" s="28">
        <f t="shared" si="175"/>
        <v>549</v>
      </c>
    </row>
    <row r="5494" spans="2:3" x14ac:dyDescent="0.25">
      <c r="B5494" s="28" t="str">
        <f t="shared" si="176"/>
        <v/>
      </c>
      <c r="C5494" s="28">
        <f t="shared" si="175"/>
        <v>549</v>
      </c>
    </row>
    <row r="5495" spans="2:3" x14ac:dyDescent="0.25">
      <c r="B5495" s="28" t="str">
        <f t="shared" si="176"/>
        <v/>
      </c>
      <c r="C5495" s="28">
        <f t="shared" si="175"/>
        <v>549</v>
      </c>
    </row>
    <row r="5496" spans="2:3" x14ac:dyDescent="0.25">
      <c r="B5496" s="28" t="str">
        <f t="shared" si="176"/>
        <v/>
      </c>
      <c r="C5496" s="28">
        <f t="shared" si="175"/>
        <v>549</v>
      </c>
    </row>
    <row r="5497" spans="2:3" x14ac:dyDescent="0.25">
      <c r="B5497" s="28" t="str">
        <f t="shared" si="176"/>
        <v/>
      </c>
      <c r="C5497" s="28">
        <f t="shared" si="175"/>
        <v>550</v>
      </c>
    </row>
    <row r="5498" spans="2:3" x14ac:dyDescent="0.25">
      <c r="B5498" s="28" t="str">
        <f t="shared" si="176"/>
        <v/>
      </c>
      <c r="C5498" s="28">
        <f t="shared" ref="C5498:C5561" si="177">ROUNDDOWN(((ROW(C5498)-ROW(C$7))/C$5)+1,0)</f>
        <v>550</v>
      </c>
    </row>
    <row r="5499" spans="2:3" x14ac:dyDescent="0.25">
      <c r="B5499" s="28" t="str">
        <f t="shared" si="176"/>
        <v/>
      </c>
      <c r="C5499" s="28">
        <f t="shared" si="177"/>
        <v>550</v>
      </c>
    </row>
    <row r="5500" spans="2:3" x14ac:dyDescent="0.25">
      <c r="B5500" s="28" t="str">
        <f t="shared" si="176"/>
        <v/>
      </c>
      <c r="C5500" s="28">
        <f t="shared" si="177"/>
        <v>550</v>
      </c>
    </row>
    <row r="5501" spans="2:3" x14ac:dyDescent="0.25">
      <c r="B5501" s="28" t="str">
        <f t="shared" si="176"/>
        <v/>
      </c>
      <c r="C5501" s="28">
        <f t="shared" si="177"/>
        <v>550</v>
      </c>
    </row>
    <row r="5502" spans="2:3" x14ac:dyDescent="0.25">
      <c r="B5502" s="28" t="str">
        <f t="shared" si="176"/>
        <v/>
      </c>
      <c r="C5502" s="28">
        <f t="shared" si="177"/>
        <v>550</v>
      </c>
    </row>
    <row r="5503" spans="2:3" x14ac:dyDescent="0.25">
      <c r="B5503" s="28" t="str">
        <f t="shared" si="176"/>
        <v/>
      </c>
      <c r="C5503" s="28">
        <f t="shared" si="177"/>
        <v>550</v>
      </c>
    </row>
    <row r="5504" spans="2:3" x14ac:dyDescent="0.25">
      <c r="B5504" s="28" t="str">
        <f t="shared" si="176"/>
        <v/>
      </c>
      <c r="C5504" s="28">
        <f t="shared" si="177"/>
        <v>550</v>
      </c>
    </row>
    <row r="5505" spans="2:3" x14ac:dyDescent="0.25">
      <c r="B5505" s="28" t="str">
        <f t="shared" si="176"/>
        <v/>
      </c>
      <c r="C5505" s="28">
        <f t="shared" si="177"/>
        <v>550</v>
      </c>
    </row>
    <row r="5506" spans="2:3" x14ac:dyDescent="0.25">
      <c r="B5506" s="28" t="str">
        <f t="shared" si="176"/>
        <v/>
      </c>
      <c r="C5506" s="28">
        <f t="shared" si="177"/>
        <v>550</v>
      </c>
    </row>
    <row r="5507" spans="2:3" x14ac:dyDescent="0.25">
      <c r="B5507" s="28" t="str">
        <f t="shared" si="176"/>
        <v/>
      </c>
      <c r="C5507" s="28">
        <f t="shared" si="177"/>
        <v>551</v>
      </c>
    </row>
    <row r="5508" spans="2:3" x14ac:dyDescent="0.25">
      <c r="B5508" s="28" t="str">
        <f t="shared" si="176"/>
        <v/>
      </c>
      <c r="C5508" s="28">
        <f t="shared" si="177"/>
        <v>551</v>
      </c>
    </row>
    <row r="5509" spans="2:3" x14ac:dyDescent="0.25">
      <c r="B5509" s="28" t="str">
        <f t="shared" si="176"/>
        <v/>
      </c>
      <c r="C5509" s="28">
        <f t="shared" si="177"/>
        <v>551</v>
      </c>
    </row>
    <row r="5510" spans="2:3" x14ac:dyDescent="0.25">
      <c r="B5510" s="28" t="str">
        <f t="shared" si="176"/>
        <v/>
      </c>
      <c r="C5510" s="28">
        <f t="shared" si="177"/>
        <v>551</v>
      </c>
    </row>
    <row r="5511" spans="2:3" x14ac:dyDescent="0.25">
      <c r="B5511" s="28" t="str">
        <f t="shared" si="176"/>
        <v/>
      </c>
      <c r="C5511" s="28">
        <f t="shared" si="177"/>
        <v>551</v>
      </c>
    </row>
    <row r="5512" spans="2:3" x14ac:dyDescent="0.25">
      <c r="B5512" s="28" t="str">
        <f t="shared" ref="B5512:B5575" si="178">IF(C5512&lt; $D$4+1,MOD(((ROW(B5512)-ROW(B$7))),$C$5)+1,"")</f>
        <v/>
      </c>
      <c r="C5512" s="28">
        <f t="shared" si="177"/>
        <v>551</v>
      </c>
    </row>
    <row r="5513" spans="2:3" x14ac:dyDescent="0.25">
      <c r="B5513" s="28" t="str">
        <f t="shared" si="178"/>
        <v/>
      </c>
      <c r="C5513" s="28">
        <f t="shared" si="177"/>
        <v>551</v>
      </c>
    </row>
    <row r="5514" spans="2:3" x14ac:dyDescent="0.25">
      <c r="B5514" s="28" t="str">
        <f t="shared" si="178"/>
        <v/>
      </c>
      <c r="C5514" s="28">
        <f t="shared" si="177"/>
        <v>551</v>
      </c>
    </row>
    <row r="5515" spans="2:3" x14ac:dyDescent="0.25">
      <c r="B5515" s="28" t="str">
        <f t="shared" si="178"/>
        <v/>
      </c>
      <c r="C5515" s="28">
        <f t="shared" si="177"/>
        <v>551</v>
      </c>
    </row>
    <row r="5516" spans="2:3" x14ac:dyDescent="0.25">
      <c r="B5516" s="28" t="str">
        <f t="shared" si="178"/>
        <v/>
      </c>
      <c r="C5516" s="28">
        <f t="shared" si="177"/>
        <v>551</v>
      </c>
    </row>
    <row r="5517" spans="2:3" x14ac:dyDescent="0.25">
      <c r="B5517" s="28" t="str">
        <f t="shared" si="178"/>
        <v/>
      </c>
      <c r="C5517" s="28">
        <f t="shared" si="177"/>
        <v>552</v>
      </c>
    </row>
    <row r="5518" spans="2:3" x14ac:dyDescent="0.25">
      <c r="B5518" s="28" t="str">
        <f t="shared" si="178"/>
        <v/>
      </c>
      <c r="C5518" s="28">
        <f t="shared" si="177"/>
        <v>552</v>
      </c>
    </row>
    <row r="5519" spans="2:3" x14ac:dyDescent="0.25">
      <c r="B5519" s="28" t="str">
        <f t="shared" si="178"/>
        <v/>
      </c>
      <c r="C5519" s="28">
        <f t="shared" si="177"/>
        <v>552</v>
      </c>
    </row>
    <row r="5520" spans="2:3" x14ac:dyDescent="0.25">
      <c r="B5520" s="28" t="str">
        <f t="shared" si="178"/>
        <v/>
      </c>
      <c r="C5520" s="28">
        <f t="shared" si="177"/>
        <v>552</v>
      </c>
    </row>
    <row r="5521" spans="2:3" x14ac:dyDescent="0.25">
      <c r="B5521" s="28" t="str">
        <f t="shared" si="178"/>
        <v/>
      </c>
      <c r="C5521" s="28">
        <f t="shared" si="177"/>
        <v>552</v>
      </c>
    </row>
    <row r="5522" spans="2:3" x14ac:dyDescent="0.25">
      <c r="B5522" s="28" t="str">
        <f t="shared" si="178"/>
        <v/>
      </c>
      <c r="C5522" s="28">
        <f t="shared" si="177"/>
        <v>552</v>
      </c>
    </row>
    <row r="5523" spans="2:3" x14ac:dyDescent="0.25">
      <c r="B5523" s="28" t="str">
        <f t="shared" si="178"/>
        <v/>
      </c>
      <c r="C5523" s="28">
        <f t="shared" si="177"/>
        <v>552</v>
      </c>
    </row>
    <row r="5524" spans="2:3" x14ac:dyDescent="0.25">
      <c r="B5524" s="28" t="str">
        <f t="shared" si="178"/>
        <v/>
      </c>
      <c r="C5524" s="28">
        <f t="shared" si="177"/>
        <v>552</v>
      </c>
    </row>
    <row r="5525" spans="2:3" x14ac:dyDescent="0.25">
      <c r="B5525" s="28" t="str">
        <f t="shared" si="178"/>
        <v/>
      </c>
      <c r="C5525" s="28">
        <f t="shared" si="177"/>
        <v>552</v>
      </c>
    </row>
    <row r="5526" spans="2:3" x14ac:dyDescent="0.25">
      <c r="B5526" s="28" t="str">
        <f t="shared" si="178"/>
        <v/>
      </c>
      <c r="C5526" s="28">
        <f t="shared" si="177"/>
        <v>552</v>
      </c>
    </row>
    <row r="5527" spans="2:3" x14ac:dyDescent="0.25">
      <c r="B5527" s="28" t="str">
        <f t="shared" si="178"/>
        <v/>
      </c>
      <c r="C5527" s="28">
        <f t="shared" si="177"/>
        <v>553</v>
      </c>
    </row>
    <row r="5528" spans="2:3" x14ac:dyDescent="0.25">
      <c r="B5528" s="28" t="str">
        <f t="shared" si="178"/>
        <v/>
      </c>
      <c r="C5528" s="28">
        <f t="shared" si="177"/>
        <v>553</v>
      </c>
    </row>
    <row r="5529" spans="2:3" x14ac:dyDescent="0.25">
      <c r="B5529" s="28" t="str">
        <f t="shared" si="178"/>
        <v/>
      </c>
      <c r="C5529" s="28">
        <f t="shared" si="177"/>
        <v>553</v>
      </c>
    </row>
    <row r="5530" spans="2:3" x14ac:dyDescent="0.25">
      <c r="B5530" s="28" t="str">
        <f t="shared" si="178"/>
        <v/>
      </c>
      <c r="C5530" s="28">
        <f t="shared" si="177"/>
        <v>553</v>
      </c>
    </row>
    <row r="5531" spans="2:3" x14ac:dyDescent="0.25">
      <c r="B5531" s="28" t="str">
        <f t="shared" si="178"/>
        <v/>
      </c>
      <c r="C5531" s="28">
        <f t="shared" si="177"/>
        <v>553</v>
      </c>
    </row>
    <row r="5532" spans="2:3" x14ac:dyDescent="0.25">
      <c r="B5532" s="28" t="str">
        <f t="shared" si="178"/>
        <v/>
      </c>
      <c r="C5532" s="28">
        <f t="shared" si="177"/>
        <v>553</v>
      </c>
    </row>
    <row r="5533" spans="2:3" x14ac:dyDescent="0.25">
      <c r="B5533" s="28" t="str">
        <f t="shared" si="178"/>
        <v/>
      </c>
      <c r="C5533" s="28">
        <f t="shared" si="177"/>
        <v>553</v>
      </c>
    </row>
    <row r="5534" spans="2:3" x14ac:dyDescent="0.25">
      <c r="B5534" s="28" t="str">
        <f t="shared" si="178"/>
        <v/>
      </c>
      <c r="C5534" s="28">
        <f t="shared" si="177"/>
        <v>553</v>
      </c>
    </row>
    <row r="5535" spans="2:3" x14ac:dyDescent="0.25">
      <c r="B5535" s="28" t="str">
        <f t="shared" si="178"/>
        <v/>
      </c>
      <c r="C5535" s="28">
        <f t="shared" si="177"/>
        <v>553</v>
      </c>
    </row>
    <row r="5536" spans="2:3" x14ac:dyDescent="0.25">
      <c r="B5536" s="28" t="str">
        <f t="shared" si="178"/>
        <v/>
      </c>
      <c r="C5536" s="28">
        <f t="shared" si="177"/>
        <v>553</v>
      </c>
    </row>
    <row r="5537" spans="2:3" x14ac:dyDescent="0.25">
      <c r="B5537" s="28" t="str">
        <f t="shared" si="178"/>
        <v/>
      </c>
      <c r="C5537" s="28">
        <f t="shared" si="177"/>
        <v>554</v>
      </c>
    </row>
    <row r="5538" spans="2:3" x14ac:dyDescent="0.25">
      <c r="B5538" s="28" t="str">
        <f t="shared" si="178"/>
        <v/>
      </c>
      <c r="C5538" s="28">
        <f t="shared" si="177"/>
        <v>554</v>
      </c>
    </row>
    <row r="5539" spans="2:3" x14ac:dyDescent="0.25">
      <c r="B5539" s="28" t="str">
        <f t="shared" si="178"/>
        <v/>
      </c>
      <c r="C5539" s="28">
        <f t="shared" si="177"/>
        <v>554</v>
      </c>
    </row>
    <row r="5540" spans="2:3" x14ac:dyDescent="0.25">
      <c r="B5540" s="28" t="str">
        <f t="shared" si="178"/>
        <v/>
      </c>
      <c r="C5540" s="28">
        <f t="shared" si="177"/>
        <v>554</v>
      </c>
    </row>
    <row r="5541" spans="2:3" x14ac:dyDescent="0.25">
      <c r="B5541" s="28" t="str">
        <f t="shared" si="178"/>
        <v/>
      </c>
      <c r="C5541" s="28">
        <f t="shared" si="177"/>
        <v>554</v>
      </c>
    </row>
    <row r="5542" spans="2:3" x14ac:dyDescent="0.25">
      <c r="B5542" s="28" t="str">
        <f t="shared" si="178"/>
        <v/>
      </c>
      <c r="C5542" s="28">
        <f t="shared" si="177"/>
        <v>554</v>
      </c>
    </row>
    <row r="5543" spans="2:3" x14ac:dyDescent="0.25">
      <c r="B5543" s="28" t="str">
        <f t="shared" si="178"/>
        <v/>
      </c>
      <c r="C5543" s="28">
        <f t="shared" si="177"/>
        <v>554</v>
      </c>
    </row>
    <row r="5544" spans="2:3" x14ac:dyDescent="0.25">
      <c r="B5544" s="28" t="str">
        <f t="shared" si="178"/>
        <v/>
      </c>
      <c r="C5544" s="28">
        <f t="shared" si="177"/>
        <v>554</v>
      </c>
    </row>
    <row r="5545" spans="2:3" x14ac:dyDescent="0.25">
      <c r="B5545" s="28" t="str">
        <f t="shared" si="178"/>
        <v/>
      </c>
      <c r="C5545" s="28">
        <f t="shared" si="177"/>
        <v>554</v>
      </c>
    </row>
    <row r="5546" spans="2:3" x14ac:dyDescent="0.25">
      <c r="B5546" s="28" t="str">
        <f t="shared" si="178"/>
        <v/>
      </c>
      <c r="C5546" s="28">
        <f t="shared" si="177"/>
        <v>554</v>
      </c>
    </row>
    <row r="5547" spans="2:3" x14ac:dyDescent="0.25">
      <c r="B5547" s="28" t="str">
        <f t="shared" si="178"/>
        <v/>
      </c>
      <c r="C5547" s="28">
        <f t="shared" si="177"/>
        <v>555</v>
      </c>
    </row>
    <row r="5548" spans="2:3" x14ac:dyDescent="0.25">
      <c r="B5548" s="28" t="str">
        <f t="shared" si="178"/>
        <v/>
      </c>
      <c r="C5548" s="28">
        <f t="shared" si="177"/>
        <v>555</v>
      </c>
    </row>
    <row r="5549" spans="2:3" x14ac:dyDescent="0.25">
      <c r="B5549" s="28" t="str">
        <f t="shared" si="178"/>
        <v/>
      </c>
      <c r="C5549" s="28">
        <f t="shared" si="177"/>
        <v>555</v>
      </c>
    </row>
    <row r="5550" spans="2:3" x14ac:dyDescent="0.25">
      <c r="B5550" s="28" t="str">
        <f t="shared" si="178"/>
        <v/>
      </c>
      <c r="C5550" s="28">
        <f t="shared" si="177"/>
        <v>555</v>
      </c>
    </row>
    <row r="5551" spans="2:3" x14ac:dyDescent="0.25">
      <c r="B5551" s="28" t="str">
        <f t="shared" si="178"/>
        <v/>
      </c>
      <c r="C5551" s="28">
        <f t="shared" si="177"/>
        <v>555</v>
      </c>
    </row>
    <row r="5552" spans="2:3" x14ac:dyDescent="0.25">
      <c r="B5552" s="28" t="str">
        <f t="shared" si="178"/>
        <v/>
      </c>
      <c r="C5552" s="28">
        <f t="shared" si="177"/>
        <v>555</v>
      </c>
    </row>
    <row r="5553" spans="2:3" x14ac:dyDescent="0.25">
      <c r="B5553" s="28" t="str">
        <f t="shared" si="178"/>
        <v/>
      </c>
      <c r="C5553" s="28">
        <f t="shared" si="177"/>
        <v>555</v>
      </c>
    </row>
    <row r="5554" spans="2:3" x14ac:dyDescent="0.25">
      <c r="B5554" s="28" t="str">
        <f t="shared" si="178"/>
        <v/>
      </c>
      <c r="C5554" s="28">
        <f t="shared" si="177"/>
        <v>555</v>
      </c>
    </row>
    <row r="5555" spans="2:3" x14ac:dyDescent="0.25">
      <c r="B5555" s="28" t="str">
        <f t="shared" si="178"/>
        <v/>
      </c>
      <c r="C5555" s="28">
        <f t="shared" si="177"/>
        <v>555</v>
      </c>
    </row>
    <row r="5556" spans="2:3" x14ac:dyDescent="0.25">
      <c r="B5556" s="28" t="str">
        <f t="shared" si="178"/>
        <v/>
      </c>
      <c r="C5556" s="28">
        <f t="shared" si="177"/>
        <v>555</v>
      </c>
    </row>
    <row r="5557" spans="2:3" x14ac:dyDescent="0.25">
      <c r="B5557" s="28" t="str">
        <f t="shared" si="178"/>
        <v/>
      </c>
      <c r="C5557" s="28">
        <f t="shared" si="177"/>
        <v>556</v>
      </c>
    </row>
    <row r="5558" spans="2:3" x14ac:dyDescent="0.25">
      <c r="B5558" s="28" t="str">
        <f t="shared" si="178"/>
        <v/>
      </c>
      <c r="C5558" s="28">
        <f t="shared" si="177"/>
        <v>556</v>
      </c>
    </row>
    <row r="5559" spans="2:3" x14ac:dyDescent="0.25">
      <c r="B5559" s="28" t="str">
        <f t="shared" si="178"/>
        <v/>
      </c>
      <c r="C5559" s="28">
        <f t="shared" si="177"/>
        <v>556</v>
      </c>
    </row>
    <row r="5560" spans="2:3" x14ac:dyDescent="0.25">
      <c r="B5560" s="28" t="str">
        <f t="shared" si="178"/>
        <v/>
      </c>
      <c r="C5560" s="28">
        <f t="shared" si="177"/>
        <v>556</v>
      </c>
    </row>
    <row r="5561" spans="2:3" x14ac:dyDescent="0.25">
      <c r="B5561" s="28" t="str">
        <f t="shared" si="178"/>
        <v/>
      </c>
      <c r="C5561" s="28">
        <f t="shared" si="177"/>
        <v>556</v>
      </c>
    </row>
    <row r="5562" spans="2:3" x14ac:dyDescent="0.25">
      <c r="B5562" s="28" t="str">
        <f t="shared" si="178"/>
        <v/>
      </c>
      <c r="C5562" s="28">
        <f t="shared" ref="C5562:C5625" si="179">ROUNDDOWN(((ROW(C5562)-ROW(C$7))/C$5)+1,0)</f>
        <v>556</v>
      </c>
    </row>
    <row r="5563" spans="2:3" x14ac:dyDescent="0.25">
      <c r="B5563" s="28" t="str">
        <f t="shared" si="178"/>
        <v/>
      </c>
      <c r="C5563" s="28">
        <f t="shared" si="179"/>
        <v>556</v>
      </c>
    </row>
    <row r="5564" spans="2:3" x14ac:dyDescent="0.25">
      <c r="B5564" s="28" t="str">
        <f t="shared" si="178"/>
        <v/>
      </c>
      <c r="C5564" s="28">
        <f t="shared" si="179"/>
        <v>556</v>
      </c>
    </row>
    <row r="5565" spans="2:3" x14ac:dyDescent="0.25">
      <c r="B5565" s="28" t="str">
        <f t="shared" si="178"/>
        <v/>
      </c>
      <c r="C5565" s="28">
        <f t="shared" si="179"/>
        <v>556</v>
      </c>
    </row>
    <row r="5566" spans="2:3" x14ac:dyDescent="0.25">
      <c r="B5566" s="28" t="str">
        <f t="shared" si="178"/>
        <v/>
      </c>
      <c r="C5566" s="28">
        <f t="shared" si="179"/>
        <v>556</v>
      </c>
    </row>
    <row r="5567" spans="2:3" x14ac:dyDescent="0.25">
      <c r="B5567" s="28" t="str">
        <f t="shared" si="178"/>
        <v/>
      </c>
      <c r="C5567" s="28">
        <f t="shared" si="179"/>
        <v>557</v>
      </c>
    </row>
    <row r="5568" spans="2:3" x14ac:dyDescent="0.25">
      <c r="B5568" s="28" t="str">
        <f t="shared" si="178"/>
        <v/>
      </c>
      <c r="C5568" s="28">
        <f t="shared" si="179"/>
        <v>557</v>
      </c>
    </row>
    <row r="5569" spans="2:3" x14ac:dyDescent="0.25">
      <c r="B5569" s="28" t="str">
        <f t="shared" si="178"/>
        <v/>
      </c>
      <c r="C5569" s="28">
        <f t="shared" si="179"/>
        <v>557</v>
      </c>
    </row>
    <row r="5570" spans="2:3" x14ac:dyDescent="0.25">
      <c r="B5570" s="28" t="str">
        <f t="shared" si="178"/>
        <v/>
      </c>
      <c r="C5570" s="28">
        <f t="shared" si="179"/>
        <v>557</v>
      </c>
    </row>
    <row r="5571" spans="2:3" x14ac:dyDescent="0.25">
      <c r="B5571" s="28" t="str">
        <f t="shared" si="178"/>
        <v/>
      </c>
      <c r="C5571" s="28">
        <f t="shared" si="179"/>
        <v>557</v>
      </c>
    </row>
    <row r="5572" spans="2:3" x14ac:dyDescent="0.25">
      <c r="B5572" s="28" t="str">
        <f t="shared" si="178"/>
        <v/>
      </c>
      <c r="C5572" s="28">
        <f t="shared" si="179"/>
        <v>557</v>
      </c>
    </row>
    <row r="5573" spans="2:3" x14ac:dyDescent="0.25">
      <c r="B5573" s="28" t="str">
        <f t="shared" si="178"/>
        <v/>
      </c>
      <c r="C5573" s="28">
        <f t="shared" si="179"/>
        <v>557</v>
      </c>
    </row>
    <row r="5574" spans="2:3" x14ac:dyDescent="0.25">
      <c r="B5574" s="28" t="str">
        <f t="shared" si="178"/>
        <v/>
      </c>
      <c r="C5574" s="28">
        <f t="shared" si="179"/>
        <v>557</v>
      </c>
    </row>
    <row r="5575" spans="2:3" x14ac:dyDescent="0.25">
      <c r="B5575" s="28" t="str">
        <f t="shared" si="178"/>
        <v/>
      </c>
      <c r="C5575" s="28">
        <f t="shared" si="179"/>
        <v>557</v>
      </c>
    </row>
    <row r="5576" spans="2:3" x14ac:dyDescent="0.25">
      <c r="B5576" s="28" t="str">
        <f t="shared" ref="B5576:B5639" si="180">IF(C5576&lt; $D$4+1,MOD(((ROW(B5576)-ROW(B$7))),$C$5)+1,"")</f>
        <v/>
      </c>
      <c r="C5576" s="28">
        <f t="shared" si="179"/>
        <v>557</v>
      </c>
    </row>
    <row r="5577" spans="2:3" x14ac:dyDescent="0.25">
      <c r="B5577" s="28" t="str">
        <f t="shared" si="180"/>
        <v/>
      </c>
      <c r="C5577" s="28">
        <f t="shared" si="179"/>
        <v>558</v>
      </c>
    </row>
    <row r="5578" spans="2:3" x14ac:dyDescent="0.25">
      <c r="B5578" s="28" t="str">
        <f t="shared" si="180"/>
        <v/>
      </c>
      <c r="C5578" s="28">
        <f t="shared" si="179"/>
        <v>558</v>
      </c>
    </row>
    <row r="5579" spans="2:3" x14ac:dyDescent="0.25">
      <c r="B5579" s="28" t="str">
        <f t="shared" si="180"/>
        <v/>
      </c>
      <c r="C5579" s="28">
        <f t="shared" si="179"/>
        <v>558</v>
      </c>
    </row>
    <row r="5580" spans="2:3" x14ac:dyDescent="0.25">
      <c r="B5580" s="28" t="str">
        <f t="shared" si="180"/>
        <v/>
      </c>
      <c r="C5580" s="28">
        <f t="shared" si="179"/>
        <v>558</v>
      </c>
    </row>
    <row r="5581" spans="2:3" x14ac:dyDescent="0.25">
      <c r="B5581" s="28" t="str">
        <f t="shared" si="180"/>
        <v/>
      </c>
      <c r="C5581" s="28">
        <f t="shared" si="179"/>
        <v>558</v>
      </c>
    </row>
    <row r="5582" spans="2:3" x14ac:dyDescent="0.25">
      <c r="B5582" s="28" t="str">
        <f t="shared" si="180"/>
        <v/>
      </c>
      <c r="C5582" s="28">
        <f t="shared" si="179"/>
        <v>558</v>
      </c>
    </row>
    <row r="5583" spans="2:3" x14ac:dyDescent="0.25">
      <c r="B5583" s="28" t="str">
        <f t="shared" si="180"/>
        <v/>
      </c>
      <c r="C5583" s="28">
        <f t="shared" si="179"/>
        <v>558</v>
      </c>
    </row>
    <row r="5584" spans="2:3" x14ac:dyDescent="0.25">
      <c r="B5584" s="28" t="str">
        <f t="shared" si="180"/>
        <v/>
      </c>
      <c r="C5584" s="28">
        <f t="shared" si="179"/>
        <v>558</v>
      </c>
    </row>
    <row r="5585" spans="2:3" x14ac:dyDescent="0.25">
      <c r="B5585" s="28" t="str">
        <f t="shared" si="180"/>
        <v/>
      </c>
      <c r="C5585" s="28">
        <f t="shared" si="179"/>
        <v>558</v>
      </c>
    </row>
    <row r="5586" spans="2:3" x14ac:dyDescent="0.25">
      <c r="B5586" s="28" t="str">
        <f t="shared" si="180"/>
        <v/>
      </c>
      <c r="C5586" s="28">
        <f t="shared" si="179"/>
        <v>558</v>
      </c>
    </row>
    <row r="5587" spans="2:3" x14ac:dyDescent="0.25">
      <c r="B5587" s="28" t="str">
        <f t="shared" si="180"/>
        <v/>
      </c>
      <c r="C5587" s="28">
        <f t="shared" si="179"/>
        <v>559</v>
      </c>
    </row>
    <row r="5588" spans="2:3" x14ac:dyDescent="0.25">
      <c r="B5588" s="28" t="str">
        <f t="shared" si="180"/>
        <v/>
      </c>
      <c r="C5588" s="28">
        <f t="shared" si="179"/>
        <v>559</v>
      </c>
    </row>
    <row r="5589" spans="2:3" x14ac:dyDescent="0.25">
      <c r="B5589" s="28" t="str">
        <f t="shared" si="180"/>
        <v/>
      </c>
      <c r="C5589" s="28">
        <f t="shared" si="179"/>
        <v>559</v>
      </c>
    </row>
    <row r="5590" spans="2:3" x14ac:dyDescent="0.25">
      <c r="B5590" s="28" t="str">
        <f t="shared" si="180"/>
        <v/>
      </c>
      <c r="C5590" s="28">
        <f t="shared" si="179"/>
        <v>559</v>
      </c>
    </row>
    <row r="5591" spans="2:3" x14ac:dyDescent="0.25">
      <c r="B5591" s="28" t="str">
        <f t="shared" si="180"/>
        <v/>
      </c>
      <c r="C5591" s="28">
        <f t="shared" si="179"/>
        <v>559</v>
      </c>
    </row>
    <row r="5592" spans="2:3" x14ac:dyDescent="0.25">
      <c r="B5592" s="28" t="str">
        <f t="shared" si="180"/>
        <v/>
      </c>
      <c r="C5592" s="28">
        <f t="shared" si="179"/>
        <v>559</v>
      </c>
    </row>
    <row r="5593" spans="2:3" x14ac:dyDescent="0.25">
      <c r="B5593" s="28" t="str">
        <f t="shared" si="180"/>
        <v/>
      </c>
      <c r="C5593" s="28">
        <f t="shared" si="179"/>
        <v>559</v>
      </c>
    </row>
    <row r="5594" spans="2:3" x14ac:dyDescent="0.25">
      <c r="B5594" s="28" t="str">
        <f t="shared" si="180"/>
        <v/>
      </c>
      <c r="C5594" s="28">
        <f t="shared" si="179"/>
        <v>559</v>
      </c>
    </row>
    <row r="5595" spans="2:3" x14ac:dyDescent="0.25">
      <c r="B5595" s="28" t="str">
        <f t="shared" si="180"/>
        <v/>
      </c>
      <c r="C5595" s="28">
        <f t="shared" si="179"/>
        <v>559</v>
      </c>
    </row>
    <row r="5596" spans="2:3" x14ac:dyDescent="0.25">
      <c r="B5596" s="28" t="str">
        <f t="shared" si="180"/>
        <v/>
      </c>
      <c r="C5596" s="28">
        <f t="shared" si="179"/>
        <v>559</v>
      </c>
    </row>
    <row r="5597" spans="2:3" x14ac:dyDescent="0.25">
      <c r="B5597" s="28" t="str">
        <f t="shared" si="180"/>
        <v/>
      </c>
      <c r="C5597" s="28">
        <f t="shared" si="179"/>
        <v>560</v>
      </c>
    </row>
    <row r="5598" spans="2:3" x14ac:dyDescent="0.25">
      <c r="B5598" s="28" t="str">
        <f t="shared" si="180"/>
        <v/>
      </c>
      <c r="C5598" s="28">
        <f t="shared" si="179"/>
        <v>560</v>
      </c>
    </row>
    <row r="5599" spans="2:3" x14ac:dyDescent="0.25">
      <c r="B5599" s="28" t="str">
        <f t="shared" si="180"/>
        <v/>
      </c>
      <c r="C5599" s="28">
        <f t="shared" si="179"/>
        <v>560</v>
      </c>
    </row>
    <row r="5600" spans="2:3" x14ac:dyDescent="0.25">
      <c r="B5600" s="28" t="str">
        <f t="shared" si="180"/>
        <v/>
      </c>
      <c r="C5600" s="28">
        <f t="shared" si="179"/>
        <v>560</v>
      </c>
    </row>
    <row r="5601" spans="2:3" x14ac:dyDescent="0.25">
      <c r="B5601" s="28" t="str">
        <f t="shared" si="180"/>
        <v/>
      </c>
      <c r="C5601" s="28">
        <f t="shared" si="179"/>
        <v>560</v>
      </c>
    </row>
    <row r="5602" spans="2:3" x14ac:dyDescent="0.25">
      <c r="B5602" s="28" t="str">
        <f t="shared" si="180"/>
        <v/>
      </c>
      <c r="C5602" s="28">
        <f t="shared" si="179"/>
        <v>560</v>
      </c>
    </row>
    <row r="5603" spans="2:3" x14ac:dyDescent="0.25">
      <c r="B5603" s="28" t="str">
        <f t="shared" si="180"/>
        <v/>
      </c>
      <c r="C5603" s="28">
        <f t="shared" si="179"/>
        <v>560</v>
      </c>
    </row>
    <row r="5604" spans="2:3" x14ac:dyDescent="0.25">
      <c r="B5604" s="28" t="str">
        <f t="shared" si="180"/>
        <v/>
      </c>
      <c r="C5604" s="28">
        <f t="shared" si="179"/>
        <v>560</v>
      </c>
    </row>
    <row r="5605" spans="2:3" x14ac:dyDescent="0.25">
      <c r="B5605" s="28" t="str">
        <f t="shared" si="180"/>
        <v/>
      </c>
      <c r="C5605" s="28">
        <f t="shared" si="179"/>
        <v>560</v>
      </c>
    </row>
    <row r="5606" spans="2:3" x14ac:dyDescent="0.25">
      <c r="B5606" s="28" t="str">
        <f t="shared" si="180"/>
        <v/>
      </c>
      <c r="C5606" s="28">
        <f t="shared" si="179"/>
        <v>560</v>
      </c>
    </row>
    <row r="5607" spans="2:3" x14ac:dyDescent="0.25">
      <c r="B5607" s="28" t="str">
        <f t="shared" si="180"/>
        <v/>
      </c>
      <c r="C5607" s="28">
        <f t="shared" si="179"/>
        <v>561</v>
      </c>
    </row>
    <row r="5608" spans="2:3" x14ac:dyDescent="0.25">
      <c r="B5608" s="28" t="str">
        <f t="shared" si="180"/>
        <v/>
      </c>
      <c r="C5608" s="28">
        <f t="shared" si="179"/>
        <v>561</v>
      </c>
    </row>
    <row r="5609" spans="2:3" x14ac:dyDescent="0.25">
      <c r="B5609" s="28" t="str">
        <f t="shared" si="180"/>
        <v/>
      </c>
      <c r="C5609" s="28">
        <f t="shared" si="179"/>
        <v>561</v>
      </c>
    </row>
    <row r="5610" spans="2:3" x14ac:dyDescent="0.25">
      <c r="B5610" s="28" t="str">
        <f t="shared" si="180"/>
        <v/>
      </c>
      <c r="C5610" s="28">
        <f t="shared" si="179"/>
        <v>561</v>
      </c>
    </row>
    <row r="5611" spans="2:3" x14ac:dyDescent="0.25">
      <c r="B5611" s="28" t="str">
        <f t="shared" si="180"/>
        <v/>
      </c>
      <c r="C5611" s="28">
        <f t="shared" si="179"/>
        <v>561</v>
      </c>
    </row>
    <row r="5612" spans="2:3" x14ac:dyDescent="0.25">
      <c r="B5612" s="28" t="str">
        <f t="shared" si="180"/>
        <v/>
      </c>
      <c r="C5612" s="28">
        <f t="shared" si="179"/>
        <v>561</v>
      </c>
    </row>
    <row r="5613" spans="2:3" x14ac:dyDescent="0.25">
      <c r="B5613" s="28" t="str">
        <f t="shared" si="180"/>
        <v/>
      </c>
      <c r="C5613" s="28">
        <f t="shared" si="179"/>
        <v>561</v>
      </c>
    </row>
    <row r="5614" spans="2:3" x14ac:dyDescent="0.25">
      <c r="B5614" s="28" t="str">
        <f t="shared" si="180"/>
        <v/>
      </c>
      <c r="C5614" s="28">
        <f t="shared" si="179"/>
        <v>561</v>
      </c>
    </row>
    <row r="5615" spans="2:3" x14ac:dyDescent="0.25">
      <c r="B5615" s="28" t="str">
        <f t="shared" si="180"/>
        <v/>
      </c>
      <c r="C5615" s="28">
        <f t="shared" si="179"/>
        <v>561</v>
      </c>
    </row>
    <row r="5616" spans="2:3" x14ac:dyDescent="0.25">
      <c r="B5616" s="28" t="str">
        <f t="shared" si="180"/>
        <v/>
      </c>
      <c r="C5616" s="28">
        <f t="shared" si="179"/>
        <v>561</v>
      </c>
    </row>
    <row r="5617" spans="2:3" x14ac:dyDescent="0.25">
      <c r="B5617" s="28" t="str">
        <f t="shared" si="180"/>
        <v/>
      </c>
      <c r="C5617" s="28">
        <f t="shared" si="179"/>
        <v>562</v>
      </c>
    </row>
    <row r="5618" spans="2:3" x14ac:dyDescent="0.25">
      <c r="B5618" s="28" t="str">
        <f t="shared" si="180"/>
        <v/>
      </c>
      <c r="C5618" s="28">
        <f t="shared" si="179"/>
        <v>562</v>
      </c>
    </row>
    <row r="5619" spans="2:3" x14ac:dyDescent="0.25">
      <c r="B5619" s="28" t="str">
        <f t="shared" si="180"/>
        <v/>
      </c>
      <c r="C5619" s="28">
        <f t="shared" si="179"/>
        <v>562</v>
      </c>
    </row>
    <row r="5620" spans="2:3" x14ac:dyDescent="0.25">
      <c r="B5620" s="28" t="str">
        <f t="shared" si="180"/>
        <v/>
      </c>
      <c r="C5620" s="28">
        <f t="shared" si="179"/>
        <v>562</v>
      </c>
    </row>
    <row r="5621" spans="2:3" x14ac:dyDescent="0.25">
      <c r="B5621" s="28" t="str">
        <f t="shared" si="180"/>
        <v/>
      </c>
      <c r="C5621" s="28">
        <f t="shared" si="179"/>
        <v>562</v>
      </c>
    </row>
    <row r="5622" spans="2:3" x14ac:dyDescent="0.25">
      <c r="B5622" s="28" t="str">
        <f t="shared" si="180"/>
        <v/>
      </c>
      <c r="C5622" s="28">
        <f t="shared" si="179"/>
        <v>562</v>
      </c>
    </row>
    <row r="5623" spans="2:3" x14ac:dyDescent="0.25">
      <c r="B5623" s="28" t="str">
        <f t="shared" si="180"/>
        <v/>
      </c>
      <c r="C5623" s="28">
        <f t="shared" si="179"/>
        <v>562</v>
      </c>
    </row>
    <row r="5624" spans="2:3" x14ac:dyDescent="0.25">
      <c r="B5624" s="28" t="str">
        <f t="shared" si="180"/>
        <v/>
      </c>
      <c r="C5624" s="28">
        <f t="shared" si="179"/>
        <v>562</v>
      </c>
    </row>
    <row r="5625" spans="2:3" x14ac:dyDescent="0.25">
      <c r="B5625" s="28" t="str">
        <f t="shared" si="180"/>
        <v/>
      </c>
      <c r="C5625" s="28">
        <f t="shared" si="179"/>
        <v>562</v>
      </c>
    </row>
    <row r="5626" spans="2:3" x14ac:dyDescent="0.25">
      <c r="B5626" s="28" t="str">
        <f t="shared" si="180"/>
        <v/>
      </c>
      <c r="C5626" s="28">
        <f t="shared" ref="C5626:C5639" si="181">ROUNDDOWN(((ROW(C5626)-ROW(C$7))/C$5)+1,0)</f>
        <v>562</v>
      </c>
    </row>
    <row r="5627" spans="2:3" x14ac:dyDescent="0.25">
      <c r="B5627" s="28" t="str">
        <f t="shared" si="180"/>
        <v/>
      </c>
      <c r="C5627" s="28">
        <f t="shared" si="181"/>
        <v>563</v>
      </c>
    </row>
    <row r="5628" spans="2:3" x14ac:dyDescent="0.25">
      <c r="B5628" s="28" t="str">
        <f t="shared" si="180"/>
        <v/>
      </c>
      <c r="C5628" s="28">
        <f t="shared" si="181"/>
        <v>563</v>
      </c>
    </row>
    <row r="5629" spans="2:3" x14ac:dyDescent="0.25">
      <c r="B5629" s="28" t="str">
        <f t="shared" si="180"/>
        <v/>
      </c>
      <c r="C5629" s="28">
        <f t="shared" si="181"/>
        <v>563</v>
      </c>
    </row>
    <row r="5630" spans="2:3" x14ac:dyDescent="0.25">
      <c r="B5630" s="28" t="str">
        <f t="shared" si="180"/>
        <v/>
      </c>
      <c r="C5630" s="28">
        <f t="shared" si="181"/>
        <v>563</v>
      </c>
    </row>
    <row r="5631" spans="2:3" x14ac:dyDescent="0.25">
      <c r="B5631" s="28" t="str">
        <f t="shared" si="180"/>
        <v/>
      </c>
      <c r="C5631" s="28">
        <f t="shared" si="181"/>
        <v>563</v>
      </c>
    </row>
    <row r="5632" spans="2:3" x14ac:dyDescent="0.25">
      <c r="B5632" s="28" t="str">
        <f t="shared" si="180"/>
        <v/>
      </c>
      <c r="C5632" s="28">
        <f t="shared" si="181"/>
        <v>563</v>
      </c>
    </row>
    <row r="5633" spans="2:3" x14ac:dyDescent="0.25">
      <c r="B5633" s="28" t="str">
        <f t="shared" si="180"/>
        <v/>
      </c>
      <c r="C5633" s="28">
        <f t="shared" si="181"/>
        <v>563</v>
      </c>
    </row>
    <row r="5634" spans="2:3" x14ac:dyDescent="0.25">
      <c r="B5634" s="28" t="str">
        <f t="shared" si="180"/>
        <v/>
      </c>
      <c r="C5634" s="28">
        <f t="shared" si="181"/>
        <v>563</v>
      </c>
    </row>
    <row r="5635" spans="2:3" x14ac:dyDescent="0.25">
      <c r="B5635" s="28" t="str">
        <f t="shared" si="180"/>
        <v/>
      </c>
      <c r="C5635" s="28">
        <f t="shared" si="181"/>
        <v>563</v>
      </c>
    </row>
    <row r="5636" spans="2:3" x14ac:dyDescent="0.25">
      <c r="B5636" s="28" t="str">
        <f t="shared" si="180"/>
        <v/>
      </c>
      <c r="C5636" s="28">
        <f t="shared" si="181"/>
        <v>563</v>
      </c>
    </row>
    <row r="5637" spans="2:3" x14ac:dyDescent="0.25">
      <c r="B5637" s="28" t="str">
        <f t="shared" si="180"/>
        <v/>
      </c>
      <c r="C5637" s="28">
        <f t="shared" si="181"/>
        <v>564</v>
      </c>
    </row>
    <row r="5638" spans="2:3" x14ac:dyDescent="0.25">
      <c r="B5638" s="28" t="str">
        <f t="shared" si="180"/>
        <v/>
      </c>
      <c r="C5638" s="28">
        <f t="shared" si="181"/>
        <v>564</v>
      </c>
    </row>
    <row r="5639" spans="2:3" x14ac:dyDescent="0.25">
      <c r="B5639" s="28" t="str">
        <f t="shared" si="180"/>
        <v/>
      </c>
      <c r="C5639" s="28">
        <f t="shared" si="181"/>
        <v>564</v>
      </c>
    </row>
    <row r="5640" spans="2:3" x14ac:dyDescent="0.25">
      <c r="B5640" s="28" t="str">
        <f t="shared" ref="B5640:B5703" si="182">IF(C5640&lt; $D$4+1,MOD(((ROW(B5640)-ROW(B$7))),$C$5)+1,"")</f>
        <v/>
      </c>
      <c r="C5640" s="28">
        <f>ROUNDDOWN(((ROW(C5640)-ROW(C$7))/C$5)+1,0)</f>
        <v>564</v>
      </c>
    </row>
    <row r="5641" spans="2:3" x14ac:dyDescent="0.25">
      <c r="B5641" s="28" t="str">
        <f t="shared" si="182"/>
        <v/>
      </c>
      <c r="C5641" s="28">
        <f t="shared" ref="C5641:C5704" si="183">ROUNDDOWN(((ROW(C5641)-ROW(C$7))/C$5)+1,0)</f>
        <v>564</v>
      </c>
    </row>
    <row r="5642" spans="2:3" x14ac:dyDescent="0.25">
      <c r="B5642" s="28" t="str">
        <f t="shared" si="182"/>
        <v/>
      </c>
      <c r="C5642" s="28">
        <f t="shared" si="183"/>
        <v>564</v>
      </c>
    </row>
    <row r="5643" spans="2:3" x14ac:dyDescent="0.25">
      <c r="B5643" s="28" t="str">
        <f t="shared" si="182"/>
        <v/>
      </c>
      <c r="C5643" s="28">
        <f t="shared" si="183"/>
        <v>564</v>
      </c>
    </row>
    <row r="5644" spans="2:3" x14ac:dyDescent="0.25">
      <c r="B5644" s="28" t="str">
        <f t="shared" si="182"/>
        <v/>
      </c>
      <c r="C5644" s="28">
        <f t="shared" si="183"/>
        <v>564</v>
      </c>
    </row>
    <row r="5645" spans="2:3" x14ac:dyDescent="0.25">
      <c r="B5645" s="28" t="str">
        <f t="shared" si="182"/>
        <v/>
      </c>
      <c r="C5645" s="28">
        <f t="shared" si="183"/>
        <v>564</v>
      </c>
    </row>
    <row r="5646" spans="2:3" x14ac:dyDescent="0.25">
      <c r="B5646" s="28" t="str">
        <f t="shared" si="182"/>
        <v/>
      </c>
      <c r="C5646" s="28">
        <f t="shared" si="183"/>
        <v>564</v>
      </c>
    </row>
    <row r="5647" spans="2:3" x14ac:dyDescent="0.25">
      <c r="B5647" s="28" t="str">
        <f t="shared" si="182"/>
        <v/>
      </c>
      <c r="C5647" s="28">
        <f t="shared" si="183"/>
        <v>565</v>
      </c>
    </row>
    <row r="5648" spans="2:3" x14ac:dyDescent="0.25">
      <c r="B5648" s="28" t="str">
        <f t="shared" si="182"/>
        <v/>
      </c>
      <c r="C5648" s="28">
        <f t="shared" si="183"/>
        <v>565</v>
      </c>
    </row>
    <row r="5649" spans="2:3" x14ac:dyDescent="0.25">
      <c r="B5649" s="28" t="str">
        <f t="shared" si="182"/>
        <v/>
      </c>
      <c r="C5649" s="28">
        <f t="shared" si="183"/>
        <v>565</v>
      </c>
    </row>
    <row r="5650" spans="2:3" x14ac:dyDescent="0.25">
      <c r="B5650" s="28" t="str">
        <f t="shared" si="182"/>
        <v/>
      </c>
      <c r="C5650" s="28">
        <f t="shared" si="183"/>
        <v>565</v>
      </c>
    </row>
    <row r="5651" spans="2:3" x14ac:dyDescent="0.25">
      <c r="B5651" s="28" t="str">
        <f t="shared" si="182"/>
        <v/>
      </c>
      <c r="C5651" s="28">
        <f t="shared" si="183"/>
        <v>565</v>
      </c>
    </row>
    <row r="5652" spans="2:3" x14ac:dyDescent="0.25">
      <c r="B5652" s="28" t="str">
        <f t="shared" si="182"/>
        <v/>
      </c>
      <c r="C5652" s="28">
        <f t="shared" si="183"/>
        <v>565</v>
      </c>
    </row>
    <row r="5653" spans="2:3" x14ac:dyDescent="0.25">
      <c r="B5653" s="28" t="str">
        <f t="shared" si="182"/>
        <v/>
      </c>
      <c r="C5653" s="28">
        <f t="shared" si="183"/>
        <v>565</v>
      </c>
    </row>
    <row r="5654" spans="2:3" x14ac:dyDescent="0.25">
      <c r="B5654" s="28" t="str">
        <f t="shared" si="182"/>
        <v/>
      </c>
      <c r="C5654" s="28">
        <f t="shared" si="183"/>
        <v>565</v>
      </c>
    </row>
    <row r="5655" spans="2:3" x14ac:dyDescent="0.25">
      <c r="B5655" s="28" t="str">
        <f t="shared" si="182"/>
        <v/>
      </c>
      <c r="C5655" s="28">
        <f t="shared" si="183"/>
        <v>565</v>
      </c>
    </row>
    <row r="5656" spans="2:3" x14ac:dyDescent="0.25">
      <c r="B5656" s="28" t="str">
        <f t="shared" si="182"/>
        <v/>
      </c>
      <c r="C5656" s="28">
        <f t="shared" si="183"/>
        <v>565</v>
      </c>
    </row>
    <row r="5657" spans="2:3" x14ac:dyDescent="0.25">
      <c r="B5657" s="28" t="str">
        <f t="shared" si="182"/>
        <v/>
      </c>
      <c r="C5657" s="28">
        <f t="shared" si="183"/>
        <v>566</v>
      </c>
    </row>
    <row r="5658" spans="2:3" x14ac:dyDescent="0.25">
      <c r="B5658" s="28" t="str">
        <f t="shared" si="182"/>
        <v/>
      </c>
      <c r="C5658" s="28">
        <f t="shared" si="183"/>
        <v>566</v>
      </c>
    </row>
    <row r="5659" spans="2:3" x14ac:dyDescent="0.25">
      <c r="B5659" s="28" t="str">
        <f t="shared" si="182"/>
        <v/>
      </c>
      <c r="C5659" s="28">
        <f t="shared" si="183"/>
        <v>566</v>
      </c>
    </row>
    <row r="5660" spans="2:3" x14ac:dyDescent="0.25">
      <c r="B5660" s="28" t="str">
        <f t="shared" si="182"/>
        <v/>
      </c>
      <c r="C5660" s="28">
        <f t="shared" si="183"/>
        <v>566</v>
      </c>
    </row>
    <row r="5661" spans="2:3" x14ac:dyDescent="0.25">
      <c r="B5661" s="28" t="str">
        <f t="shared" si="182"/>
        <v/>
      </c>
      <c r="C5661" s="28">
        <f t="shared" si="183"/>
        <v>566</v>
      </c>
    </row>
    <row r="5662" spans="2:3" x14ac:dyDescent="0.25">
      <c r="B5662" s="28" t="str">
        <f t="shared" si="182"/>
        <v/>
      </c>
      <c r="C5662" s="28">
        <f t="shared" si="183"/>
        <v>566</v>
      </c>
    </row>
    <row r="5663" spans="2:3" x14ac:dyDescent="0.25">
      <c r="B5663" s="28" t="str">
        <f t="shared" si="182"/>
        <v/>
      </c>
      <c r="C5663" s="28">
        <f t="shared" si="183"/>
        <v>566</v>
      </c>
    </row>
    <row r="5664" spans="2:3" x14ac:dyDescent="0.25">
      <c r="B5664" s="28" t="str">
        <f t="shared" si="182"/>
        <v/>
      </c>
      <c r="C5664" s="28">
        <f t="shared" si="183"/>
        <v>566</v>
      </c>
    </row>
    <row r="5665" spans="2:3" x14ac:dyDescent="0.25">
      <c r="B5665" s="28" t="str">
        <f t="shared" si="182"/>
        <v/>
      </c>
      <c r="C5665" s="28">
        <f t="shared" si="183"/>
        <v>566</v>
      </c>
    </row>
    <row r="5666" spans="2:3" x14ac:dyDescent="0.25">
      <c r="B5666" s="28" t="str">
        <f t="shared" si="182"/>
        <v/>
      </c>
      <c r="C5666" s="28">
        <f t="shared" si="183"/>
        <v>566</v>
      </c>
    </row>
    <row r="5667" spans="2:3" x14ac:dyDescent="0.25">
      <c r="B5667" s="28" t="str">
        <f t="shared" si="182"/>
        <v/>
      </c>
      <c r="C5667" s="28">
        <f t="shared" si="183"/>
        <v>567</v>
      </c>
    </row>
    <row r="5668" spans="2:3" x14ac:dyDescent="0.25">
      <c r="B5668" s="28" t="str">
        <f t="shared" si="182"/>
        <v/>
      </c>
      <c r="C5668" s="28">
        <f t="shared" si="183"/>
        <v>567</v>
      </c>
    </row>
    <row r="5669" spans="2:3" x14ac:dyDescent="0.25">
      <c r="B5669" s="28" t="str">
        <f t="shared" si="182"/>
        <v/>
      </c>
      <c r="C5669" s="28">
        <f t="shared" si="183"/>
        <v>567</v>
      </c>
    </row>
    <row r="5670" spans="2:3" x14ac:dyDescent="0.25">
      <c r="B5670" s="28" t="str">
        <f t="shared" si="182"/>
        <v/>
      </c>
      <c r="C5670" s="28">
        <f t="shared" si="183"/>
        <v>567</v>
      </c>
    </row>
    <row r="5671" spans="2:3" x14ac:dyDescent="0.25">
      <c r="B5671" s="28" t="str">
        <f t="shared" si="182"/>
        <v/>
      </c>
      <c r="C5671" s="28">
        <f t="shared" si="183"/>
        <v>567</v>
      </c>
    </row>
    <row r="5672" spans="2:3" x14ac:dyDescent="0.25">
      <c r="B5672" s="28" t="str">
        <f t="shared" si="182"/>
        <v/>
      </c>
      <c r="C5672" s="28">
        <f t="shared" si="183"/>
        <v>567</v>
      </c>
    </row>
    <row r="5673" spans="2:3" x14ac:dyDescent="0.25">
      <c r="B5673" s="28" t="str">
        <f t="shared" si="182"/>
        <v/>
      </c>
      <c r="C5673" s="28">
        <f t="shared" si="183"/>
        <v>567</v>
      </c>
    </row>
    <row r="5674" spans="2:3" x14ac:dyDescent="0.25">
      <c r="B5674" s="28" t="str">
        <f t="shared" si="182"/>
        <v/>
      </c>
      <c r="C5674" s="28">
        <f t="shared" si="183"/>
        <v>567</v>
      </c>
    </row>
    <row r="5675" spans="2:3" x14ac:dyDescent="0.25">
      <c r="B5675" s="28" t="str">
        <f t="shared" si="182"/>
        <v/>
      </c>
      <c r="C5675" s="28">
        <f t="shared" si="183"/>
        <v>567</v>
      </c>
    </row>
    <row r="5676" spans="2:3" x14ac:dyDescent="0.25">
      <c r="B5676" s="28" t="str">
        <f t="shared" si="182"/>
        <v/>
      </c>
      <c r="C5676" s="28">
        <f t="shared" si="183"/>
        <v>567</v>
      </c>
    </row>
    <row r="5677" spans="2:3" x14ac:dyDescent="0.25">
      <c r="B5677" s="28" t="str">
        <f t="shared" si="182"/>
        <v/>
      </c>
      <c r="C5677" s="28">
        <f t="shared" si="183"/>
        <v>568</v>
      </c>
    </row>
    <row r="5678" spans="2:3" x14ac:dyDescent="0.25">
      <c r="B5678" s="28" t="str">
        <f t="shared" si="182"/>
        <v/>
      </c>
      <c r="C5678" s="28">
        <f t="shared" si="183"/>
        <v>568</v>
      </c>
    </row>
    <row r="5679" spans="2:3" x14ac:dyDescent="0.25">
      <c r="B5679" s="28" t="str">
        <f t="shared" si="182"/>
        <v/>
      </c>
      <c r="C5679" s="28">
        <f t="shared" si="183"/>
        <v>568</v>
      </c>
    </row>
    <row r="5680" spans="2:3" x14ac:dyDescent="0.25">
      <c r="B5680" s="28" t="str">
        <f t="shared" si="182"/>
        <v/>
      </c>
      <c r="C5680" s="28">
        <f t="shared" si="183"/>
        <v>568</v>
      </c>
    </row>
    <row r="5681" spans="2:3" x14ac:dyDescent="0.25">
      <c r="B5681" s="28" t="str">
        <f t="shared" si="182"/>
        <v/>
      </c>
      <c r="C5681" s="28">
        <f t="shared" si="183"/>
        <v>568</v>
      </c>
    </row>
    <row r="5682" spans="2:3" x14ac:dyDescent="0.25">
      <c r="B5682" s="28" t="str">
        <f t="shared" si="182"/>
        <v/>
      </c>
      <c r="C5682" s="28">
        <f t="shared" si="183"/>
        <v>568</v>
      </c>
    </row>
    <row r="5683" spans="2:3" x14ac:dyDescent="0.25">
      <c r="B5683" s="28" t="str">
        <f t="shared" si="182"/>
        <v/>
      </c>
      <c r="C5683" s="28">
        <f t="shared" si="183"/>
        <v>568</v>
      </c>
    </row>
    <row r="5684" spans="2:3" x14ac:dyDescent="0.25">
      <c r="B5684" s="28" t="str">
        <f t="shared" si="182"/>
        <v/>
      </c>
      <c r="C5684" s="28">
        <f t="shared" si="183"/>
        <v>568</v>
      </c>
    </row>
    <row r="5685" spans="2:3" x14ac:dyDescent="0.25">
      <c r="B5685" s="28" t="str">
        <f t="shared" si="182"/>
        <v/>
      </c>
      <c r="C5685" s="28">
        <f t="shared" si="183"/>
        <v>568</v>
      </c>
    </row>
    <row r="5686" spans="2:3" x14ac:dyDescent="0.25">
      <c r="B5686" s="28" t="str">
        <f t="shared" si="182"/>
        <v/>
      </c>
      <c r="C5686" s="28">
        <f t="shared" si="183"/>
        <v>568</v>
      </c>
    </row>
    <row r="5687" spans="2:3" x14ac:dyDescent="0.25">
      <c r="B5687" s="28" t="str">
        <f t="shared" si="182"/>
        <v/>
      </c>
      <c r="C5687" s="28">
        <f t="shared" si="183"/>
        <v>569</v>
      </c>
    </row>
    <row r="5688" spans="2:3" x14ac:dyDescent="0.25">
      <c r="B5688" s="28" t="str">
        <f t="shared" si="182"/>
        <v/>
      </c>
      <c r="C5688" s="28">
        <f t="shared" si="183"/>
        <v>569</v>
      </c>
    </row>
    <row r="5689" spans="2:3" x14ac:dyDescent="0.25">
      <c r="B5689" s="28" t="str">
        <f t="shared" si="182"/>
        <v/>
      </c>
      <c r="C5689" s="28">
        <f t="shared" si="183"/>
        <v>569</v>
      </c>
    </row>
    <row r="5690" spans="2:3" x14ac:dyDescent="0.25">
      <c r="B5690" s="28" t="str">
        <f t="shared" si="182"/>
        <v/>
      </c>
      <c r="C5690" s="28">
        <f t="shared" si="183"/>
        <v>569</v>
      </c>
    </row>
    <row r="5691" spans="2:3" x14ac:dyDescent="0.25">
      <c r="B5691" s="28" t="str">
        <f t="shared" si="182"/>
        <v/>
      </c>
      <c r="C5691" s="28">
        <f t="shared" si="183"/>
        <v>569</v>
      </c>
    </row>
    <row r="5692" spans="2:3" x14ac:dyDescent="0.25">
      <c r="B5692" s="28" t="str">
        <f t="shared" si="182"/>
        <v/>
      </c>
      <c r="C5692" s="28">
        <f t="shared" si="183"/>
        <v>569</v>
      </c>
    </row>
    <row r="5693" spans="2:3" x14ac:dyDescent="0.25">
      <c r="B5693" s="28" t="str">
        <f t="shared" si="182"/>
        <v/>
      </c>
      <c r="C5693" s="28">
        <f t="shared" si="183"/>
        <v>569</v>
      </c>
    </row>
    <row r="5694" spans="2:3" x14ac:dyDescent="0.25">
      <c r="B5694" s="28" t="str">
        <f t="shared" si="182"/>
        <v/>
      </c>
      <c r="C5694" s="28">
        <f t="shared" si="183"/>
        <v>569</v>
      </c>
    </row>
    <row r="5695" spans="2:3" x14ac:dyDescent="0.25">
      <c r="B5695" s="28" t="str">
        <f t="shared" si="182"/>
        <v/>
      </c>
      <c r="C5695" s="28">
        <f t="shared" si="183"/>
        <v>569</v>
      </c>
    </row>
    <row r="5696" spans="2:3" x14ac:dyDescent="0.25">
      <c r="B5696" s="28" t="str">
        <f t="shared" si="182"/>
        <v/>
      </c>
      <c r="C5696" s="28">
        <f t="shared" si="183"/>
        <v>569</v>
      </c>
    </row>
    <row r="5697" spans="2:3" x14ac:dyDescent="0.25">
      <c r="B5697" s="28" t="str">
        <f t="shared" si="182"/>
        <v/>
      </c>
      <c r="C5697" s="28">
        <f t="shared" si="183"/>
        <v>570</v>
      </c>
    </row>
    <row r="5698" spans="2:3" x14ac:dyDescent="0.25">
      <c r="B5698" s="28" t="str">
        <f t="shared" si="182"/>
        <v/>
      </c>
      <c r="C5698" s="28">
        <f t="shared" si="183"/>
        <v>570</v>
      </c>
    </row>
    <row r="5699" spans="2:3" x14ac:dyDescent="0.25">
      <c r="B5699" s="28" t="str">
        <f t="shared" si="182"/>
        <v/>
      </c>
      <c r="C5699" s="28">
        <f t="shared" si="183"/>
        <v>570</v>
      </c>
    </row>
    <row r="5700" spans="2:3" x14ac:dyDescent="0.25">
      <c r="B5700" s="28" t="str">
        <f t="shared" si="182"/>
        <v/>
      </c>
      <c r="C5700" s="28">
        <f t="shared" si="183"/>
        <v>570</v>
      </c>
    </row>
    <row r="5701" spans="2:3" x14ac:dyDescent="0.25">
      <c r="B5701" s="28" t="str">
        <f t="shared" si="182"/>
        <v/>
      </c>
      <c r="C5701" s="28">
        <f t="shared" si="183"/>
        <v>570</v>
      </c>
    </row>
    <row r="5702" spans="2:3" x14ac:dyDescent="0.25">
      <c r="B5702" s="28" t="str">
        <f t="shared" si="182"/>
        <v/>
      </c>
      <c r="C5702" s="28">
        <f t="shared" si="183"/>
        <v>570</v>
      </c>
    </row>
    <row r="5703" spans="2:3" x14ac:dyDescent="0.25">
      <c r="B5703" s="28" t="str">
        <f t="shared" si="182"/>
        <v/>
      </c>
      <c r="C5703" s="28">
        <f t="shared" si="183"/>
        <v>570</v>
      </c>
    </row>
    <row r="5704" spans="2:3" x14ac:dyDescent="0.25">
      <c r="B5704" s="28" t="str">
        <f t="shared" ref="B5704:B5767" si="184">IF(C5704&lt; $D$4+1,MOD(((ROW(B5704)-ROW(B$7))),$C$5)+1,"")</f>
        <v/>
      </c>
      <c r="C5704" s="28">
        <f t="shared" si="183"/>
        <v>570</v>
      </c>
    </row>
    <row r="5705" spans="2:3" x14ac:dyDescent="0.25">
      <c r="B5705" s="28" t="str">
        <f t="shared" si="184"/>
        <v/>
      </c>
      <c r="C5705" s="28">
        <f t="shared" ref="C5705:C5768" si="185">ROUNDDOWN(((ROW(C5705)-ROW(C$7))/C$5)+1,0)</f>
        <v>570</v>
      </c>
    </row>
    <row r="5706" spans="2:3" x14ac:dyDescent="0.25">
      <c r="B5706" s="28" t="str">
        <f t="shared" si="184"/>
        <v/>
      </c>
      <c r="C5706" s="28">
        <f t="shared" si="185"/>
        <v>570</v>
      </c>
    </row>
    <row r="5707" spans="2:3" x14ac:dyDescent="0.25">
      <c r="B5707" s="28" t="str">
        <f t="shared" si="184"/>
        <v/>
      </c>
      <c r="C5707" s="28">
        <f t="shared" si="185"/>
        <v>571</v>
      </c>
    </row>
    <row r="5708" spans="2:3" x14ac:dyDescent="0.25">
      <c r="B5708" s="28" t="str">
        <f t="shared" si="184"/>
        <v/>
      </c>
      <c r="C5708" s="28">
        <f t="shared" si="185"/>
        <v>571</v>
      </c>
    </row>
    <row r="5709" spans="2:3" x14ac:dyDescent="0.25">
      <c r="B5709" s="28" t="str">
        <f t="shared" si="184"/>
        <v/>
      </c>
      <c r="C5709" s="28">
        <f t="shared" si="185"/>
        <v>571</v>
      </c>
    </row>
    <row r="5710" spans="2:3" x14ac:dyDescent="0.25">
      <c r="B5710" s="28" t="str">
        <f t="shared" si="184"/>
        <v/>
      </c>
      <c r="C5710" s="28">
        <f t="shared" si="185"/>
        <v>571</v>
      </c>
    </row>
    <row r="5711" spans="2:3" x14ac:dyDescent="0.25">
      <c r="B5711" s="28" t="str">
        <f t="shared" si="184"/>
        <v/>
      </c>
      <c r="C5711" s="28">
        <f t="shared" si="185"/>
        <v>571</v>
      </c>
    </row>
    <row r="5712" spans="2:3" x14ac:dyDescent="0.25">
      <c r="B5712" s="28" t="str">
        <f t="shared" si="184"/>
        <v/>
      </c>
      <c r="C5712" s="28">
        <f t="shared" si="185"/>
        <v>571</v>
      </c>
    </row>
    <row r="5713" spans="2:3" x14ac:dyDescent="0.25">
      <c r="B5713" s="28" t="str">
        <f t="shared" si="184"/>
        <v/>
      </c>
      <c r="C5713" s="28">
        <f t="shared" si="185"/>
        <v>571</v>
      </c>
    </row>
    <row r="5714" spans="2:3" x14ac:dyDescent="0.25">
      <c r="B5714" s="28" t="str">
        <f t="shared" si="184"/>
        <v/>
      </c>
      <c r="C5714" s="28">
        <f t="shared" si="185"/>
        <v>571</v>
      </c>
    </row>
    <row r="5715" spans="2:3" x14ac:dyDescent="0.25">
      <c r="B5715" s="28" t="str">
        <f t="shared" si="184"/>
        <v/>
      </c>
      <c r="C5715" s="28">
        <f t="shared" si="185"/>
        <v>571</v>
      </c>
    </row>
    <row r="5716" spans="2:3" x14ac:dyDescent="0.25">
      <c r="B5716" s="28" t="str">
        <f t="shared" si="184"/>
        <v/>
      </c>
      <c r="C5716" s="28">
        <f t="shared" si="185"/>
        <v>571</v>
      </c>
    </row>
    <row r="5717" spans="2:3" x14ac:dyDescent="0.25">
      <c r="B5717" s="28" t="str">
        <f t="shared" si="184"/>
        <v/>
      </c>
      <c r="C5717" s="28">
        <f t="shared" si="185"/>
        <v>572</v>
      </c>
    </row>
    <row r="5718" spans="2:3" x14ac:dyDescent="0.25">
      <c r="B5718" s="28" t="str">
        <f t="shared" si="184"/>
        <v/>
      </c>
      <c r="C5718" s="28">
        <f t="shared" si="185"/>
        <v>572</v>
      </c>
    </row>
    <row r="5719" spans="2:3" x14ac:dyDescent="0.25">
      <c r="B5719" s="28" t="str">
        <f t="shared" si="184"/>
        <v/>
      </c>
      <c r="C5719" s="28">
        <f t="shared" si="185"/>
        <v>572</v>
      </c>
    </row>
    <row r="5720" spans="2:3" x14ac:dyDescent="0.25">
      <c r="B5720" s="28" t="str">
        <f t="shared" si="184"/>
        <v/>
      </c>
      <c r="C5720" s="28">
        <f t="shared" si="185"/>
        <v>572</v>
      </c>
    </row>
    <row r="5721" spans="2:3" x14ac:dyDescent="0.25">
      <c r="B5721" s="28" t="str">
        <f t="shared" si="184"/>
        <v/>
      </c>
      <c r="C5721" s="28">
        <f t="shared" si="185"/>
        <v>572</v>
      </c>
    </row>
    <row r="5722" spans="2:3" x14ac:dyDescent="0.25">
      <c r="B5722" s="28" t="str">
        <f t="shared" si="184"/>
        <v/>
      </c>
      <c r="C5722" s="28">
        <f t="shared" si="185"/>
        <v>572</v>
      </c>
    </row>
    <row r="5723" spans="2:3" x14ac:dyDescent="0.25">
      <c r="B5723" s="28" t="str">
        <f t="shared" si="184"/>
        <v/>
      </c>
      <c r="C5723" s="28">
        <f t="shared" si="185"/>
        <v>572</v>
      </c>
    </row>
    <row r="5724" spans="2:3" x14ac:dyDescent="0.25">
      <c r="B5724" s="28" t="str">
        <f t="shared" si="184"/>
        <v/>
      </c>
      <c r="C5724" s="28">
        <f t="shared" si="185"/>
        <v>572</v>
      </c>
    </row>
    <row r="5725" spans="2:3" x14ac:dyDescent="0.25">
      <c r="B5725" s="28" t="str">
        <f t="shared" si="184"/>
        <v/>
      </c>
      <c r="C5725" s="28">
        <f t="shared" si="185"/>
        <v>572</v>
      </c>
    </row>
    <row r="5726" spans="2:3" x14ac:dyDescent="0.25">
      <c r="B5726" s="28" t="str">
        <f t="shared" si="184"/>
        <v/>
      </c>
      <c r="C5726" s="28">
        <f t="shared" si="185"/>
        <v>572</v>
      </c>
    </row>
    <row r="5727" spans="2:3" x14ac:dyDescent="0.25">
      <c r="B5727" s="28" t="str">
        <f t="shared" si="184"/>
        <v/>
      </c>
      <c r="C5727" s="28">
        <f t="shared" si="185"/>
        <v>573</v>
      </c>
    </row>
    <row r="5728" spans="2:3" x14ac:dyDescent="0.25">
      <c r="B5728" s="28" t="str">
        <f t="shared" si="184"/>
        <v/>
      </c>
      <c r="C5728" s="28">
        <f t="shared" si="185"/>
        <v>573</v>
      </c>
    </row>
    <row r="5729" spans="2:3" x14ac:dyDescent="0.25">
      <c r="B5729" s="28" t="str">
        <f t="shared" si="184"/>
        <v/>
      </c>
      <c r="C5729" s="28">
        <f t="shared" si="185"/>
        <v>573</v>
      </c>
    </row>
    <row r="5730" spans="2:3" x14ac:dyDescent="0.25">
      <c r="B5730" s="28" t="str">
        <f t="shared" si="184"/>
        <v/>
      </c>
      <c r="C5730" s="28">
        <f t="shared" si="185"/>
        <v>573</v>
      </c>
    </row>
    <row r="5731" spans="2:3" x14ac:dyDescent="0.25">
      <c r="B5731" s="28" t="str">
        <f t="shared" si="184"/>
        <v/>
      </c>
      <c r="C5731" s="28">
        <f t="shared" si="185"/>
        <v>573</v>
      </c>
    </row>
    <row r="5732" spans="2:3" x14ac:dyDescent="0.25">
      <c r="B5732" s="28" t="str">
        <f t="shared" si="184"/>
        <v/>
      </c>
      <c r="C5732" s="28">
        <f t="shared" si="185"/>
        <v>573</v>
      </c>
    </row>
    <row r="5733" spans="2:3" x14ac:dyDescent="0.25">
      <c r="B5733" s="28" t="str">
        <f t="shared" si="184"/>
        <v/>
      </c>
      <c r="C5733" s="28">
        <f t="shared" si="185"/>
        <v>573</v>
      </c>
    </row>
    <row r="5734" spans="2:3" x14ac:dyDescent="0.25">
      <c r="B5734" s="28" t="str">
        <f t="shared" si="184"/>
        <v/>
      </c>
      <c r="C5734" s="28">
        <f t="shared" si="185"/>
        <v>573</v>
      </c>
    </row>
    <row r="5735" spans="2:3" x14ac:dyDescent="0.25">
      <c r="B5735" s="28" t="str">
        <f t="shared" si="184"/>
        <v/>
      </c>
      <c r="C5735" s="28">
        <f t="shared" si="185"/>
        <v>573</v>
      </c>
    </row>
    <row r="5736" spans="2:3" x14ac:dyDescent="0.25">
      <c r="B5736" s="28" t="str">
        <f t="shared" si="184"/>
        <v/>
      </c>
      <c r="C5736" s="28">
        <f t="shared" si="185"/>
        <v>573</v>
      </c>
    </row>
    <row r="5737" spans="2:3" x14ac:dyDescent="0.25">
      <c r="B5737" s="28" t="str">
        <f t="shared" si="184"/>
        <v/>
      </c>
      <c r="C5737" s="28">
        <f t="shared" si="185"/>
        <v>574</v>
      </c>
    </row>
    <row r="5738" spans="2:3" x14ac:dyDescent="0.25">
      <c r="B5738" s="28" t="str">
        <f t="shared" si="184"/>
        <v/>
      </c>
      <c r="C5738" s="28">
        <f t="shared" si="185"/>
        <v>574</v>
      </c>
    </row>
    <row r="5739" spans="2:3" x14ac:dyDescent="0.25">
      <c r="B5739" s="28" t="str">
        <f t="shared" si="184"/>
        <v/>
      </c>
      <c r="C5739" s="28">
        <f t="shared" si="185"/>
        <v>574</v>
      </c>
    </row>
    <row r="5740" spans="2:3" x14ac:dyDescent="0.25">
      <c r="B5740" s="28" t="str">
        <f t="shared" si="184"/>
        <v/>
      </c>
      <c r="C5740" s="28">
        <f t="shared" si="185"/>
        <v>574</v>
      </c>
    </row>
    <row r="5741" spans="2:3" x14ac:dyDescent="0.25">
      <c r="B5741" s="28" t="str">
        <f t="shared" si="184"/>
        <v/>
      </c>
      <c r="C5741" s="28">
        <f t="shared" si="185"/>
        <v>574</v>
      </c>
    </row>
    <row r="5742" spans="2:3" x14ac:dyDescent="0.25">
      <c r="B5742" s="28" t="str">
        <f t="shared" si="184"/>
        <v/>
      </c>
      <c r="C5742" s="28">
        <f t="shared" si="185"/>
        <v>574</v>
      </c>
    </row>
    <row r="5743" spans="2:3" x14ac:dyDescent="0.25">
      <c r="B5743" s="28" t="str">
        <f t="shared" si="184"/>
        <v/>
      </c>
      <c r="C5743" s="28">
        <f t="shared" si="185"/>
        <v>574</v>
      </c>
    </row>
    <row r="5744" spans="2:3" x14ac:dyDescent="0.25">
      <c r="B5744" s="28" t="str">
        <f t="shared" si="184"/>
        <v/>
      </c>
      <c r="C5744" s="28">
        <f t="shared" si="185"/>
        <v>574</v>
      </c>
    </row>
    <row r="5745" spans="2:3" x14ac:dyDescent="0.25">
      <c r="B5745" s="28" t="str">
        <f t="shared" si="184"/>
        <v/>
      </c>
      <c r="C5745" s="28">
        <f t="shared" si="185"/>
        <v>574</v>
      </c>
    </row>
    <row r="5746" spans="2:3" x14ac:dyDescent="0.25">
      <c r="B5746" s="28" t="str">
        <f t="shared" si="184"/>
        <v/>
      </c>
      <c r="C5746" s="28">
        <f t="shared" si="185"/>
        <v>574</v>
      </c>
    </row>
    <row r="5747" spans="2:3" x14ac:dyDescent="0.25">
      <c r="B5747" s="28" t="str">
        <f t="shared" si="184"/>
        <v/>
      </c>
      <c r="C5747" s="28">
        <f t="shared" si="185"/>
        <v>575</v>
      </c>
    </row>
    <row r="5748" spans="2:3" x14ac:dyDescent="0.25">
      <c r="B5748" s="28" t="str">
        <f t="shared" si="184"/>
        <v/>
      </c>
      <c r="C5748" s="28">
        <f t="shared" si="185"/>
        <v>575</v>
      </c>
    </row>
    <row r="5749" spans="2:3" x14ac:dyDescent="0.25">
      <c r="B5749" s="28" t="str">
        <f t="shared" si="184"/>
        <v/>
      </c>
      <c r="C5749" s="28">
        <f t="shared" si="185"/>
        <v>575</v>
      </c>
    </row>
    <row r="5750" spans="2:3" x14ac:dyDescent="0.25">
      <c r="B5750" s="28" t="str">
        <f t="shared" si="184"/>
        <v/>
      </c>
      <c r="C5750" s="28">
        <f t="shared" si="185"/>
        <v>575</v>
      </c>
    </row>
    <row r="5751" spans="2:3" x14ac:dyDescent="0.25">
      <c r="B5751" s="28" t="str">
        <f t="shared" si="184"/>
        <v/>
      </c>
      <c r="C5751" s="28">
        <f t="shared" si="185"/>
        <v>575</v>
      </c>
    </row>
    <row r="5752" spans="2:3" x14ac:dyDescent="0.25">
      <c r="B5752" s="28" t="str">
        <f t="shared" si="184"/>
        <v/>
      </c>
      <c r="C5752" s="28">
        <f t="shared" si="185"/>
        <v>575</v>
      </c>
    </row>
    <row r="5753" spans="2:3" x14ac:dyDescent="0.25">
      <c r="B5753" s="28" t="str">
        <f t="shared" si="184"/>
        <v/>
      </c>
      <c r="C5753" s="28">
        <f t="shared" si="185"/>
        <v>575</v>
      </c>
    </row>
    <row r="5754" spans="2:3" x14ac:dyDescent="0.25">
      <c r="B5754" s="28" t="str">
        <f t="shared" si="184"/>
        <v/>
      </c>
      <c r="C5754" s="28">
        <f t="shared" si="185"/>
        <v>575</v>
      </c>
    </row>
    <row r="5755" spans="2:3" x14ac:dyDescent="0.25">
      <c r="B5755" s="28" t="str">
        <f t="shared" si="184"/>
        <v/>
      </c>
      <c r="C5755" s="28">
        <f t="shared" si="185"/>
        <v>575</v>
      </c>
    </row>
    <row r="5756" spans="2:3" x14ac:dyDescent="0.25">
      <c r="B5756" s="28" t="str">
        <f t="shared" si="184"/>
        <v/>
      </c>
      <c r="C5756" s="28">
        <f t="shared" si="185"/>
        <v>575</v>
      </c>
    </row>
    <row r="5757" spans="2:3" x14ac:dyDescent="0.25">
      <c r="B5757" s="28" t="str">
        <f t="shared" si="184"/>
        <v/>
      </c>
      <c r="C5757" s="28">
        <f t="shared" si="185"/>
        <v>576</v>
      </c>
    </row>
    <row r="5758" spans="2:3" x14ac:dyDescent="0.25">
      <c r="B5758" s="28" t="str">
        <f t="shared" si="184"/>
        <v/>
      </c>
      <c r="C5758" s="28">
        <f t="shared" si="185"/>
        <v>576</v>
      </c>
    </row>
    <row r="5759" spans="2:3" x14ac:dyDescent="0.25">
      <c r="B5759" s="28" t="str">
        <f t="shared" si="184"/>
        <v/>
      </c>
      <c r="C5759" s="28">
        <f t="shared" si="185"/>
        <v>576</v>
      </c>
    </row>
    <row r="5760" spans="2:3" x14ac:dyDescent="0.25">
      <c r="B5760" s="28" t="str">
        <f t="shared" si="184"/>
        <v/>
      </c>
      <c r="C5760" s="28">
        <f t="shared" si="185"/>
        <v>576</v>
      </c>
    </row>
    <row r="5761" spans="2:3" x14ac:dyDescent="0.25">
      <c r="B5761" s="28" t="str">
        <f t="shared" si="184"/>
        <v/>
      </c>
      <c r="C5761" s="28">
        <f t="shared" si="185"/>
        <v>576</v>
      </c>
    </row>
    <row r="5762" spans="2:3" x14ac:dyDescent="0.25">
      <c r="B5762" s="28" t="str">
        <f t="shared" si="184"/>
        <v/>
      </c>
      <c r="C5762" s="28">
        <f t="shared" si="185"/>
        <v>576</v>
      </c>
    </row>
    <row r="5763" spans="2:3" x14ac:dyDescent="0.25">
      <c r="B5763" s="28" t="str">
        <f t="shared" si="184"/>
        <v/>
      </c>
      <c r="C5763" s="28">
        <f t="shared" si="185"/>
        <v>576</v>
      </c>
    </row>
    <row r="5764" spans="2:3" x14ac:dyDescent="0.25">
      <c r="B5764" s="28" t="str">
        <f t="shared" si="184"/>
        <v/>
      </c>
      <c r="C5764" s="28">
        <f t="shared" si="185"/>
        <v>576</v>
      </c>
    </row>
    <row r="5765" spans="2:3" x14ac:dyDescent="0.25">
      <c r="B5765" s="28" t="str">
        <f t="shared" si="184"/>
        <v/>
      </c>
      <c r="C5765" s="28">
        <f t="shared" si="185"/>
        <v>576</v>
      </c>
    </row>
    <row r="5766" spans="2:3" x14ac:dyDescent="0.25">
      <c r="B5766" s="28" t="str">
        <f t="shared" si="184"/>
        <v/>
      </c>
      <c r="C5766" s="28">
        <f t="shared" si="185"/>
        <v>576</v>
      </c>
    </row>
    <row r="5767" spans="2:3" x14ac:dyDescent="0.25">
      <c r="B5767" s="28" t="str">
        <f t="shared" si="184"/>
        <v/>
      </c>
      <c r="C5767" s="28">
        <f t="shared" si="185"/>
        <v>577</v>
      </c>
    </row>
    <row r="5768" spans="2:3" x14ac:dyDescent="0.25">
      <c r="B5768" s="28" t="str">
        <f t="shared" ref="B5768:B5831" si="186">IF(C5768&lt; $D$4+1,MOD(((ROW(B5768)-ROW(B$7))),$C$5)+1,"")</f>
        <v/>
      </c>
      <c r="C5768" s="28">
        <f t="shared" si="185"/>
        <v>577</v>
      </c>
    </row>
    <row r="5769" spans="2:3" x14ac:dyDescent="0.25">
      <c r="B5769" s="28" t="str">
        <f t="shared" si="186"/>
        <v/>
      </c>
      <c r="C5769" s="28">
        <f t="shared" ref="C5769:C5832" si="187">ROUNDDOWN(((ROW(C5769)-ROW(C$7))/C$5)+1,0)</f>
        <v>577</v>
      </c>
    </row>
    <row r="5770" spans="2:3" x14ac:dyDescent="0.25">
      <c r="B5770" s="28" t="str">
        <f t="shared" si="186"/>
        <v/>
      </c>
      <c r="C5770" s="28">
        <f t="shared" si="187"/>
        <v>577</v>
      </c>
    </row>
    <row r="5771" spans="2:3" x14ac:dyDescent="0.25">
      <c r="B5771" s="28" t="str">
        <f t="shared" si="186"/>
        <v/>
      </c>
      <c r="C5771" s="28">
        <f t="shared" si="187"/>
        <v>577</v>
      </c>
    </row>
    <row r="5772" spans="2:3" x14ac:dyDescent="0.25">
      <c r="B5772" s="28" t="str">
        <f t="shared" si="186"/>
        <v/>
      </c>
      <c r="C5772" s="28">
        <f t="shared" si="187"/>
        <v>577</v>
      </c>
    </row>
    <row r="5773" spans="2:3" x14ac:dyDescent="0.25">
      <c r="B5773" s="28" t="str">
        <f t="shared" si="186"/>
        <v/>
      </c>
      <c r="C5773" s="28">
        <f t="shared" si="187"/>
        <v>577</v>
      </c>
    </row>
    <row r="5774" spans="2:3" x14ac:dyDescent="0.25">
      <c r="B5774" s="28" t="str">
        <f t="shared" si="186"/>
        <v/>
      </c>
      <c r="C5774" s="28">
        <f t="shared" si="187"/>
        <v>577</v>
      </c>
    </row>
    <row r="5775" spans="2:3" x14ac:dyDescent="0.25">
      <c r="B5775" s="28" t="str">
        <f t="shared" si="186"/>
        <v/>
      </c>
      <c r="C5775" s="28">
        <f t="shared" si="187"/>
        <v>577</v>
      </c>
    </row>
    <row r="5776" spans="2:3" x14ac:dyDescent="0.25">
      <c r="B5776" s="28" t="str">
        <f t="shared" si="186"/>
        <v/>
      </c>
      <c r="C5776" s="28">
        <f t="shared" si="187"/>
        <v>577</v>
      </c>
    </row>
    <row r="5777" spans="2:3" x14ac:dyDescent="0.25">
      <c r="B5777" s="28" t="str">
        <f t="shared" si="186"/>
        <v/>
      </c>
      <c r="C5777" s="28">
        <f t="shared" si="187"/>
        <v>578</v>
      </c>
    </row>
    <row r="5778" spans="2:3" x14ac:dyDescent="0.25">
      <c r="B5778" s="28" t="str">
        <f t="shared" si="186"/>
        <v/>
      </c>
      <c r="C5778" s="28">
        <f t="shared" si="187"/>
        <v>578</v>
      </c>
    </row>
    <row r="5779" spans="2:3" x14ac:dyDescent="0.25">
      <c r="B5779" s="28" t="str">
        <f t="shared" si="186"/>
        <v/>
      </c>
      <c r="C5779" s="28">
        <f t="shared" si="187"/>
        <v>578</v>
      </c>
    </row>
    <row r="5780" spans="2:3" x14ac:dyDescent="0.25">
      <c r="B5780" s="28" t="str">
        <f t="shared" si="186"/>
        <v/>
      </c>
      <c r="C5780" s="28">
        <f t="shared" si="187"/>
        <v>578</v>
      </c>
    </row>
    <row r="5781" spans="2:3" x14ac:dyDescent="0.25">
      <c r="B5781" s="28" t="str">
        <f t="shared" si="186"/>
        <v/>
      </c>
      <c r="C5781" s="28">
        <f t="shared" si="187"/>
        <v>578</v>
      </c>
    </row>
    <row r="5782" spans="2:3" x14ac:dyDescent="0.25">
      <c r="B5782" s="28" t="str">
        <f t="shared" si="186"/>
        <v/>
      </c>
      <c r="C5782" s="28">
        <f t="shared" si="187"/>
        <v>578</v>
      </c>
    </row>
    <row r="5783" spans="2:3" x14ac:dyDescent="0.25">
      <c r="B5783" s="28" t="str">
        <f t="shared" si="186"/>
        <v/>
      </c>
      <c r="C5783" s="28">
        <f t="shared" si="187"/>
        <v>578</v>
      </c>
    </row>
    <row r="5784" spans="2:3" x14ac:dyDescent="0.25">
      <c r="B5784" s="28" t="str">
        <f t="shared" si="186"/>
        <v/>
      </c>
      <c r="C5784" s="28">
        <f t="shared" si="187"/>
        <v>578</v>
      </c>
    </row>
    <row r="5785" spans="2:3" x14ac:dyDescent="0.25">
      <c r="B5785" s="28" t="str">
        <f t="shared" si="186"/>
        <v/>
      </c>
      <c r="C5785" s="28">
        <f t="shared" si="187"/>
        <v>578</v>
      </c>
    </row>
    <row r="5786" spans="2:3" x14ac:dyDescent="0.25">
      <c r="B5786" s="28" t="str">
        <f t="shared" si="186"/>
        <v/>
      </c>
      <c r="C5786" s="28">
        <f t="shared" si="187"/>
        <v>578</v>
      </c>
    </row>
    <row r="5787" spans="2:3" x14ac:dyDescent="0.25">
      <c r="B5787" s="28" t="str">
        <f t="shared" si="186"/>
        <v/>
      </c>
      <c r="C5787" s="28">
        <f t="shared" si="187"/>
        <v>579</v>
      </c>
    </row>
    <row r="5788" spans="2:3" x14ac:dyDescent="0.25">
      <c r="B5788" s="28" t="str">
        <f t="shared" si="186"/>
        <v/>
      </c>
      <c r="C5788" s="28">
        <f t="shared" si="187"/>
        <v>579</v>
      </c>
    </row>
    <row r="5789" spans="2:3" x14ac:dyDescent="0.25">
      <c r="B5789" s="28" t="str">
        <f t="shared" si="186"/>
        <v/>
      </c>
      <c r="C5789" s="28">
        <f t="shared" si="187"/>
        <v>579</v>
      </c>
    </row>
    <row r="5790" spans="2:3" x14ac:dyDescent="0.25">
      <c r="B5790" s="28" t="str">
        <f t="shared" si="186"/>
        <v/>
      </c>
      <c r="C5790" s="28">
        <f t="shared" si="187"/>
        <v>579</v>
      </c>
    </row>
    <row r="5791" spans="2:3" x14ac:dyDescent="0.25">
      <c r="B5791" s="28" t="str">
        <f t="shared" si="186"/>
        <v/>
      </c>
      <c r="C5791" s="28">
        <f t="shared" si="187"/>
        <v>579</v>
      </c>
    </row>
    <row r="5792" spans="2:3" x14ac:dyDescent="0.25">
      <c r="B5792" s="28" t="str">
        <f t="shared" si="186"/>
        <v/>
      </c>
      <c r="C5792" s="28">
        <f t="shared" si="187"/>
        <v>579</v>
      </c>
    </row>
    <row r="5793" spans="2:3" x14ac:dyDescent="0.25">
      <c r="B5793" s="28" t="str">
        <f t="shared" si="186"/>
        <v/>
      </c>
      <c r="C5793" s="28">
        <f t="shared" si="187"/>
        <v>579</v>
      </c>
    </row>
    <row r="5794" spans="2:3" x14ac:dyDescent="0.25">
      <c r="B5794" s="28" t="str">
        <f t="shared" si="186"/>
        <v/>
      </c>
      <c r="C5794" s="28">
        <f t="shared" si="187"/>
        <v>579</v>
      </c>
    </row>
    <row r="5795" spans="2:3" x14ac:dyDescent="0.25">
      <c r="B5795" s="28" t="str">
        <f t="shared" si="186"/>
        <v/>
      </c>
      <c r="C5795" s="28">
        <f t="shared" si="187"/>
        <v>579</v>
      </c>
    </row>
    <row r="5796" spans="2:3" x14ac:dyDescent="0.25">
      <c r="B5796" s="28" t="str">
        <f t="shared" si="186"/>
        <v/>
      </c>
      <c r="C5796" s="28">
        <f t="shared" si="187"/>
        <v>579</v>
      </c>
    </row>
    <row r="5797" spans="2:3" x14ac:dyDescent="0.25">
      <c r="B5797" s="28" t="str">
        <f t="shared" si="186"/>
        <v/>
      </c>
      <c r="C5797" s="28">
        <f t="shared" si="187"/>
        <v>580</v>
      </c>
    </row>
    <row r="5798" spans="2:3" x14ac:dyDescent="0.25">
      <c r="B5798" s="28" t="str">
        <f t="shared" si="186"/>
        <v/>
      </c>
      <c r="C5798" s="28">
        <f t="shared" si="187"/>
        <v>580</v>
      </c>
    </row>
    <row r="5799" spans="2:3" x14ac:dyDescent="0.25">
      <c r="B5799" s="28" t="str">
        <f t="shared" si="186"/>
        <v/>
      </c>
      <c r="C5799" s="28">
        <f t="shared" si="187"/>
        <v>580</v>
      </c>
    </row>
    <row r="5800" spans="2:3" x14ac:dyDescent="0.25">
      <c r="B5800" s="28" t="str">
        <f t="shared" si="186"/>
        <v/>
      </c>
      <c r="C5800" s="28">
        <f t="shared" si="187"/>
        <v>580</v>
      </c>
    </row>
    <row r="5801" spans="2:3" x14ac:dyDescent="0.25">
      <c r="B5801" s="28" t="str">
        <f t="shared" si="186"/>
        <v/>
      </c>
      <c r="C5801" s="28">
        <f t="shared" si="187"/>
        <v>580</v>
      </c>
    </row>
    <row r="5802" spans="2:3" x14ac:dyDescent="0.25">
      <c r="B5802" s="28" t="str">
        <f t="shared" si="186"/>
        <v/>
      </c>
      <c r="C5802" s="28">
        <f t="shared" si="187"/>
        <v>580</v>
      </c>
    </row>
    <row r="5803" spans="2:3" x14ac:dyDescent="0.25">
      <c r="B5803" s="28" t="str">
        <f t="shared" si="186"/>
        <v/>
      </c>
      <c r="C5803" s="28">
        <f t="shared" si="187"/>
        <v>580</v>
      </c>
    </row>
    <row r="5804" spans="2:3" x14ac:dyDescent="0.25">
      <c r="B5804" s="28" t="str">
        <f t="shared" si="186"/>
        <v/>
      </c>
      <c r="C5804" s="28">
        <f t="shared" si="187"/>
        <v>580</v>
      </c>
    </row>
    <row r="5805" spans="2:3" x14ac:dyDescent="0.25">
      <c r="B5805" s="28" t="str">
        <f t="shared" si="186"/>
        <v/>
      </c>
      <c r="C5805" s="28">
        <f t="shared" si="187"/>
        <v>580</v>
      </c>
    </row>
    <row r="5806" spans="2:3" x14ac:dyDescent="0.25">
      <c r="B5806" s="28" t="str">
        <f t="shared" si="186"/>
        <v/>
      </c>
      <c r="C5806" s="28">
        <f t="shared" si="187"/>
        <v>580</v>
      </c>
    </row>
    <row r="5807" spans="2:3" x14ac:dyDescent="0.25">
      <c r="B5807" s="28" t="str">
        <f t="shared" si="186"/>
        <v/>
      </c>
      <c r="C5807" s="28">
        <f t="shared" si="187"/>
        <v>581</v>
      </c>
    </row>
    <row r="5808" spans="2:3" x14ac:dyDescent="0.25">
      <c r="B5808" s="28" t="str">
        <f t="shared" si="186"/>
        <v/>
      </c>
      <c r="C5808" s="28">
        <f t="shared" si="187"/>
        <v>581</v>
      </c>
    </row>
    <row r="5809" spans="2:3" x14ac:dyDescent="0.25">
      <c r="B5809" s="28" t="str">
        <f t="shared" si="186"/>
        <v/>
      </c>
      <c r="C5809" s="28">
        <f t="shared" si="187"/>
        <v>581</v>
      </c>
    </row>
    <row r="5810" spans="2:3" x14ac:dyDescent="0.25">
      <c r="B5810" s="28" t="str">
        <f t="shared" si="186"/>
        <v/>
      </c>
      <c r="C5810" s="28">
        <f t="shared" si="187"/>
        <v>581</v>
      </c>
    </row>
    <row r="5811" spans="2:3" x14ac:dyDescent="0.25">
      <c r="B5811" s="28" t="str">
        <f t="shared" si="186"/>
        <v/>
      </c>
      <c r="C5811" s="28">
        <f t="shared" si="187"/>
        <v>581</v>
      </c>
    </row>
    <row r="5812" spans="2:3" x14ac:dyDescent="0.25">
      <c r="B5812" s="28" t="str">
        <f t="shared" si="186"/>
        <v/>
      </c>
      <c r="C5812" s="28">
        <f t="shared" si="187"/>
        <v>581</v>
      </c>
    </row>
    <row r="5813" spans="2:3" x14ac:dyDescent="0.25">
      <c r="B5813" s="28" t="str">
        <f t="shared" si="186"/>
        <v/>
      </c>
      <c r="C5813" s="28">
        <f t="shared" si="187"/>
        <v>581</v>
      </c>
    </row>
    <row r="5814" spans="2:3" x14ac:dyDescent="0.25">
      <c r="B5814" s="28" t="str">
        <f t="shared" si="186"/>
        <v/>
      </c>
      <c r="C5814" s="28">
        <f t="shared" si="187"/>
        <v>581</v>
      </c>
    </row>
    <row r="5815" spans="2:3" x14ac:dyDescent="0.25">
      <c r="B5815" s="28" t="str">
        <f t="shared" si="186"/>
        <v/>
      </c>
      <c r="C5815" s="28">
        <f t="shared" si="187"/>
        <v>581</v>
      </c>
    </row>
    <row r="5816" spans="2:3" x14ac:dyDescent="0.25">
      <c r="B5816" s="28" t="str">
        <f t="shared" si="186"/>
        <v/>
      </c>
      <c r="C5816" s="28">
        <f t="shared" si="187"/>
        <v>581</v>
      </c>
    </row>
    <row r="5817" spans="2:3" x14ac:dyDescent="0.25">
      <c r="B5817" s="28" t="str">
        <f t="shared" si="186"/>
        <v/>
      </c>
      <c r="C5817" s="28">
        <f t="shared" si="187"/>
        <v>582</v>
      </c>
    </row>
    <row r="5818" spans="2:3" x14ac:dyDescent="0.25">
      <c r="B5818" s="28" t="str">
        <f t="shared" si="186"/>
        <v/>
      </c>
      <c r="C5818" s="28">
        <f t="shared" si="187"/>
        <v>582</v>
      </c>
    </row>
    <row r="5819" spans="2:3" x14ac:dyDescent="0.25">
      <c r="B5819" s="28" t="str">
        <f t="shared" si="186"/>
        <v/>
      </c>
      <c r="C5819" s="28">
        <f t="shared" si="187"/>
        <v>582</v>
      </c>
    </row>
    <row r="5820" spans="2:3" x14ac:dyDescent="0.25">
      <c r="B5820" s="28" t="str">
        <f t="shared" si="186"/>
        <v/>
      </c>
      <c r="C5820" s="28">
        <f t="shared" si="187"/>
        <v>582</v>
      </c>
    </row>
    <row r="5821" spans="2:3" x14ac:dyDescent="0.25">
      <c r="B5821" s="28" t="str">
        <f t="shared" si="186"/>
        <v/>
      </c>
      <c r="C5821" s="28">
        <f t="shared" si="187"/>
        <v>582</v>
      </c>
    </row>
    <row r="5822" spans="2:3" x14ac:dyDescent="0.25">
      <c r="B5822" s="28" t="str">
        <f t="shared" si="186"/>
        <v/>
      </c>
      <c r="C5822" s="28">
        <f t="shared" si="187"/>
        <v>582</v>
      </c>
    </row>
    <row r="5823" spans="2:3" x14ac:dyDescent="0.25">
      <c r="B5823" s="28" t="str">
        <f t="shared" si="186"/>
        <v/>
      </c>
      <c r="C5823" s="28">
        <f t="shared" si="187"/>
        <v>582</v>
      </c>
    </row>
    <row r="5824" spans="2:3" x14ac:dyDescent="0.25">
      <c r="B5824" s="28" t="str">
        <f t="shared" si="186"/>
        <v/>
      </c>
      <c r="C5824" s="28">
        <f t="shared" si="187"/>
        <v>582</v>
      </c>
    </row>
    <row r="5825" spans="2:3" x14ac:dyDescent="0.25">
      <c r="B5825" s="28" t="str">
        <f t="shared" si="186"/>
        <v/>
      </c>
      <c r="C5825" s="28">
        <f t="shared" si="187"/>
        <v>582</v>
      </c>
    </row>
    <row r="5826" spans="2:3" x14ac:dyDescent="0.25">
      <c r="B5826" s="28" t="str">
        <f t="shared" si="186"/>
        <v/>
      </c>
      <c r="C5826" s="28">
        <f t="shared" si="187"/>
        <v>582</v>
      </c>
    </row>
    <row r="5827" spans="2:3" x14ac:dyDescent="0.25">
      <c r="B5827" s="28" t="str">
        <f t="shared" si="186"/>
        <v/>
      </c>
      <c r="C5827" s="28">
        <f t="shared" si="187"/>
        <v>583</v>
      </c>
    </row>
    <row r="5828" spans="2:3" x14ac:dyDescent="0.25">
      <c r="B5828" s="28" t="str">
        <f t="shared" si="186"/>
        <v/>
      </c>
      <c r="C5828" s="28">
        <f t="shared" si="187"/>
        <v>583</v>
      </c>
    </row>
    <row r="5829" spans="2:3" x14ac:dyDescent="0.25">
      <c r="B5829" s="28" t="str">
        <f t="shared" si="186"/>
        <v/>
      </c>
      <c r="C5829" s="28">
        <f t="shared" si="187"/>
        <v>583</v>
      </c>
    </row>
    <row r="5830" spans="2:3" x14ac:dyDescent="0.25">
      <c r="B5830" s="28" t="str">
        <f t="shared" si="186"/>
        <v/>
      </c>
      <c r="C5830" s="28">
        <f t="shared" si="187"/>
        <v>583</v>
      </c>
    </row>
    <row r="5831" spans="2:3" x14ac:dyDescent="0.25">
      <c r="B5831" s="28" t="str">
        <f t="shared" si="186"/>
        <v/>
      </c>
      <c r="C5831" s="28">
        <f t="shared" si="187"/>
        <v>583</v>
      </c>
    </row>
    <row r="5832" spans="2:3" x14ac:dyDescent="0.25">
      <c r="B5832" s="28" t="str">
        <f t="shared" ref="B5832:B5895" si="188">IF(C5832&lt; $D$4+1,MOD(((ROW(B5832)-ROW(B$7))),$C$5)+1,"")</f>
        <v/>
      </c>
      <c r="C5832" s="28">
        <f t="shared" si="187"/>
        <v>583</v>
      </c>
    </row>
    <row r="5833" spans="2:3" x14ac:dyDescent="0.25">
      <c r="B5833" s="28" t="str">
        <f t="shared" si="188"/>
        <v/>
      </c>
      <c r="C5833" s="28">
        <f t="shared" ref="C5833:C5896" si="189">ROUNDDOWN(((ROW(C5833)-ROW(C$7))/C$5)+1,0)</f>
        <v>583</v>
      </c>
    </row>
    <row r="5834" spans="2:3" x14ac:dyDescent="0.25">
      <c r="B5834" s="28" t="str">
        <f t="shared" si="188"/>
        <v/>
      </c>
      <c r="C5834" s="28">
        <f t="shared" si="189"/>
        <v>583</v>
      </c>
    </row>
    <row r="5835" spans="2:3" x14ac:dyDescent="0.25">
      <c r="B5835" s="28" t="str">
        <f t="shared" si="188"/>
        <v/>
      </c>
      <c r="C5835" s="28">
        <f t="shared" si="189"/>
        <v>583</v>
      </c>
    </row>
    <row r="5836" spans="2:3" x14ac:dyDescent="0.25">
      <c r="B5836" s="28" t="str">
        <f t="shared" si="188"/>
        <v/>
      </c>
      <c r="C5836" s="28">
        <f t="shared" si="189"/>
        <v>583</v>
      </c>
    </row>
    <row r="5837" spans="2:3" x14ac:dyDescent="0.25">
      <c r="B5837" s="28" t="str">
        <f t="shared" si="188"/>
        <v/>
      </c>
      <c r="C5837" s="28">
        <f t="shared" si="189"/>
        <v>584</v>
      </c>
    </row>
    <row r="5838" spans="2:3" x14ac:dyDescent="0.25">
      <c r="B5838" s="28" t="str">
        <f t="shared" si="188"/>
        <v/>
      </c>
      <c r="C5838" s="28">
        <f t="shared" si="189"/>
        <v>584</v>
      </c>
    </row>
    <row r="5839" spans="2:3" x14ac:dyDescent="0.25">
      <c r="B5839" s="28" t="str">
        <f t="shared" si="188"/>
        <v/>
      </c>
      <c r="C5839" s="28">
        <f t="shared" si="189"/>
        <v>584</v>
      </c>
    </row>
    <row r="5840" spans="2:3" x14ac:dyDescent="0.25">
      <c r="B5840" s="28" t="str">
        <f t="shared" si="188"/>
        <v/>
      </c>
      <c r="C5840" s="28">
        <f t="shared" si="189"/>
        <v>584</v>
      </c>
    </row>
    <row r="5841" spans="2:3" x14ac:dyDescent="0.25">
      <c r="B5841" s="28" t="str">
        <f t="shared" si="188"/>
        <v/>
      </c>
      <c r="C5841" s="28">
        <f t="shared" si="189"/>
        <v>584</v>
      </c>
    </row>
    <row r="5842" spans="2:3" x14ac:dyDescent="0.25">
      <c r="B5842" s="28" t="str">
        <f t="shared" si="188"/>
        <v/>
      </c>
      <c r="C5842" s="28">
        <f t="shared" si="189"/>
        <v>584</v>
      </c>
    </row>
    <row r="5843" spans="2:3" x14ac:dyDescent="0.25">
      <c r="B5843" s="28" t="str">
        <f t="shared" si="188"/>
        <v/>
      </c>
      <c r="C5843" s="28">
        <f t="shared" si="189"/>
        <v>584</v>
      </c>
    </row>
    <row r="5844" spans="2:3" x14ac:dyDescent="0.25">
      <c r="B5844" s="28" t="str">
        <f t="shared" si="188"/>
        <v/>
      </c>
      <c r="C5844" s="28">
        <f t="shared" si="189"/>
        <v>584</v>
      </c>
    </row>
    <row r="5845" spans="2:3" x14ac:dyDescent="0.25">
      <c r="B5845" s="28" t="str">
        <f t="shared" si="188"/>
        <v/>
      </c>
      <c r="C5845" s="28">
        <f t="shared" si="189"/>
        <v>584</v>
      </c>
    </row>
    <row r="5846" spans="2:3" x14ac:dyDescent="0.25">
      <c r="B5846" s="28" t="str">
        <f t="shared" si="188"/>
        <v/>
      </c>
      <c r="C5846" s="28">
        <f t="shared" si="189"/>
        <v>584</v>
      </c>
    </row>
    <row r="5847" spans="2:3" x14ac:dyDescent="0.25">
      <c r="B5847" s="28" t="str">
        <f t="shared" si="188"/>
        <v/>
      </c>
      <c r="C5847" s="28">
        <f t="shared" si="189"/>
        <v>585</v>
      </c>
    </row>
    <row r="5848" spans="2:3" x14ac:dyDescent="0.25">
      <c r="B5848" s="28" t="str">
        <f t="shared" si="188"/>
        <v/>
      </c>
      <c r="C5848" s="28">
        <f t="shared" si="189"/>
        <v>585</v>
      </c>
    </row>
    <row r="5849" spans="2:3" x14ac:dyDescent="0.25">
      <c r="B5849" s="28" t="str">
        <f t="shared" si="188"/>
        <v/>
      </c>
      <c r="C5849" s="28">
        <f t="shared" si="189"/>
        <v>585</v>
      </c>
    </row>
    <row r="5850" spans="2:3" x14ac:dyDescent="0.25">
      <c r="B5850" s="28" t="str">
        <f t="shared" si="188"/>
        <v/>
      </c>
      <c r="C5850" s="28">
        <f t="shared" si="189"/>
        <v>585</v>
      </c>
    </row>
    <row r="5851" spans="2:3" x14ac:dyDescent="0.25">
      <c r="B5851" s="28" t="str">
        <f t="shared" si="188"/>
        <v/>
      </c>
      <c r="C5851" s="28">
        <f t="shared" si="189"/>
        <v>585</v>
      </c>
    </row>
    <row r="5852" spans="2:3" x14ac:dyDescent="0.25">
      <c r="B5852" s="28" t="str">
        <f t="shared" si="188"/>
        <v/>
      </c>
      <c r="C5852" s="28">
        <f t="shared" si="189"/>
        <v>585</v>
      </c>
    </row>
    <row r="5853" spans="2:3" x14ac:dyDescent="0.25">
      <c r="B5853" s="28" t="str">
        <f t="shared" si="188"/>
        <v/>
      </c>
      <c r="C5853" s="28">
        <f t="shared" si="189"/>
        <v>585</v>
      </c>
    </row>
    <row r="5854" spans="2:3" x14ac:dyDescent="0.25">
      <c r="B5854" s="28" t="str">
        <f t="shared" si="188"/>
        <v/>
      </c>
      <c r="C5854" s="28">
        <f t="shared" si="189"/>
        <v>585</v>
      </c>
    </row>
    <row r="5855" spans="2:3" x14ac:dyDescent="0.25">
      <c r="B5855" s="28" t="str">
        <f t="shared" si="188"/>
        <v/>
      </c>
      <c r="C5855" s="28">
        <f t="shared" si="189"/>
        <v>585</v>
      </c>
    </row>
    <row r="5856" spans="2:3" x14ac:dyDescent="0.25">
      <c r="B5856" s="28" t="str">
        <f t="shared" si="188"/>
        <v/>
      </c>
      <c r="C5856" s="28">
        <f t="shared" si="189"/>
        <v>585</v>
      </c>
    </row>
    <row r="5857" spans="2:3" x14ac:dyDescent="0.25">
      <c r="B5857" s="28" t="str">
        <f t="shared" si="188"/>
        <v/>
      </c>
      <c r="C5857" s="28">
        <f t="shared" si="189"/>
        <v>586</v>
      </c>
    </row>
    <row r="5858" spans="2:3" x14ac:dyDescent="0.25">
      <c r="B5858" s="28" t="str">
        <f t="shared" si="188"/>
        <v/>
      </c>
      <c r="C5858" s="28">
        <f t="shared" si="189"/>
        <v>586</v>
      </c>
    </row>
    <row r="5859" spans="2:3" x14ac:dyDescent="0.25">
      <c r="B5859" s="28" t="str">
        <f t="shared" si="188"/>
        <v/>
      </c>
      <c r="C5859" s="28">
        <f t="shared" si="189"/>
        <v>586</v>
      </c>
    </row>
    <row r="5860" spans="2:3" x14ac:dyDescent="0.25">
      <c r="B5860" s="28" t="str">
        <f t="shared" si="188"/>
        <v/>
      </c>
      <c r="C5860" s="28">
        <f t="shared" si="189"/>
        <v>586</v>
      </c>
    </row>
    <row r="5861" spans="2:3" x14ac:dyDescent="0.25">
      <c r="B5861" s="28" t="str">
        <f t="shared" si="188"/>
        <v/>
      </c>
      <c r="C5861" s="28">
        <f t="shared" si="189"/>
        <v>586</v>
      </c>
    </row>
    <row r="5862" spans="2:3" x14ac:dyDescent="0.25">
      <c r="B5862" s="28" t="str">
        <f t="shared" si="188"/>
        <v/>
      </c>
      <c r="C5862" s="28">
        <f t="shared" si="189"/>
        <v>586</v>
      </c>
    </row>
    <row r="5863" spans="2:3" x14ac:dyDescent="0.25">
      <c r="B5863" s="28" t="str">
        <f t="shared" si="188"/>
        <v/>
      </c>
      <c r="C5863" s="28">
        <f t="shared" si="189"/>
        <v>586</v>
      </c>
    </row>
    <row r="5864" spans="2:3" x14ac:dyDescent="0.25">
      <c r="B5864" s="28" t="str">
        <f t="shared" si="188"/>
        <v/>
      </c>
      <c r="C5864" s="28">
        <f t="shared" si="189"/>
        <v>586</v>
      </c>
    </row>
    <row r="5865" spans="2:3" x14ac:dyDescent="0.25">
      <c r="B5865" s="28" t="str">
        <f t="shared" si="188"/>
        <v/>
      </c>
      <c r="C5865" s="28">
        <f t="shared" si="189"/>
        <v>586</v>
      </c>
    </row>
    <row r="5866" spans="2:3" x14ac:dyDescent="0.25">
      <c r="B5866" s="28" t="str">
        <f t="shared" si="188"/>
        <v/>
      </c>
      <c r="C5866" s="28">
        <f t="shared" si="189"/>
        <v>586</v>
      </c>
    </row>
    <row r="5867" spans="2:3" x14ac:dyDescent="0.25">
      <c r="B5867" s="28" t="str">
        <f t="shared" si="188"/>
        <v/>
      </c>
      <c r="C5867" s="28">
        <f t="shared" si="189"/>
        <v>587</v>
      </c>
    </row>
    <row r="5868" spans="2:3" x14ac:dyDescent="0.25">
      <c r="B5868" s="28" t="str">
        <f t="shared" si="188"/>
        <v/>
      </c>
      <c r="C5868" s="28">
        <f t="shared" si="189"/>
        <v>587</v>
      </c>
    </row>
    <row r="5869" spans="2:3" x14ac:dyDescent="0.25">
      <c r="B5869" s="28" t="str">
        <f t="shared" si="188"/>
        <v/>
      </c>
      <c r="C5869" s="28">
        <f t="shared" si="189"/>
        <v>587</v>
      </c>
    </row>
    <row r="5870" spans="2:3" x14ac:dyDescent="0.25">
      <c r="B5870" s="28" t="str">
        <f t="shared" si="188"/>
        <v/>
      </c>
      <c r="C5870" s="28">
        <f t="shared" si="189"/>
        <v>587</v>
      </c>
    </row>
    <row r="5871" spans="2:3" x14ac:dyDescent="0.25">
      <c r="B5871" s="28" t="str">
        <f t="shared" si="188"/>
        <v/>
      </c>
      <c r="C5871" s="28">
        <f t="shared" si="189"/>
        <v>587</v>
      </c>
    </row>
    <row r="5872" spans="2:3" x14ac:dyDescent="0.25">
      <c r="B5872" s="28" t="str">
        <f t="shared" si="188"/>
        <v/>
      </c>
      <c r="C5872" s="28">
        <f t="shared" si="189"/>
        <v>587</v>
      </c>
    </row>
    <row r="5873" spans="2:3" x14ac:dyDescent="0.25">
      <c r="B5873" s="28" t="str">
        <f t="shared" si="188"/>
        <v/>
      </c>
      <c r="C5873" s="28">
        <f t="shared" si="189"/>
        <v>587</v>
      </c>
    </row>
    <row r="5874" spans="2:3" x14ac:dyDescent="0.25">
      <c r="B5874" s="28" t="str">
        <f t="shared" si="188"/>
        <v/>
      </c>
      <c r="C5874" s="28">
        <f t="shared" si="189"/>
        <v>587</v>
      </c>
    </row>
    <row r="5875" spans="2:3" x14ac:dyDescent="0.25">
      <c r="B5875" s="28" t="str">
        <f t="shared" si="188"/>
        <v/>
      </c>
      <c r="C5875" s="28">
        <f t="shared" si="189"/>
        <v>587</v>
      </c>
    </row>
    <row r="5876" spans="2:3" x14ac:dyDescent="0.25">
      <c r="B5876" s="28" t="str">
        <f t="shared" si="188"/>
        <v/>
      </c>
      <c r="C5876" s="28">
        <f t="shared" si="189"/>
        <v>587</v>
      </c>
    </row>
    <row r="5877" spans="2:3" x14ac:dyDescent="0.25">
      <c r="B5877" s="28" t="str">
        <f t="shared" si="188"/>
        <v/>
      </c>
      <c r="C5877" s="28">
        <f t="shared" si="189"/>
        <v>588</v>
      </c>
    </row>
    <row r="5878" spans="2:3" x14ac:dyDescent="0.25">
      <c r="B5878" s="28" t="str">
        <f t="shared" si="188"/>
        <v/>
      </c>
      <c r="C5878" s="28">
        <f t="shared" si="189"/>
        <v>588</v>
      </c>
    </row>
    <row r="5879" spans="2:3" x14ac:dyDescent="0.25">
      <c r="B5879" s="28" t="str">
        <f t="shared" si="188"/>
        <v/>
      </c>
      <c r="C5879" s="28">
        <f t="shared" si="189"/>
        <v>588</v>
      </c>
    </row>
    <row r="5880" spans="2:3" x14ac:dyDescent="0.25">
      <c r="B5880" s="28" t="str">
        <f t="shared" si="188"/>
        <v/>
      </c>
      <c r="C5880" s="28">
        <f t="shared" si="189"/>
        <v>588</v>
      </c>
    </row>
    <row r="5881" spans="2:3" x14ac:dyDescent="0.25">
      <c r="B5881" s="28" t="str">
        <f t="shared" si="188"/>
        <v/>
      </c>
      <c r="C5881" s="28">
        <f t="shared" si="189"/>
        <v>588</v>
      </c>
    </row>
    <row r="5882" spans="2:3" x14ac:dyDescent="0.25">
      <c r="B5882" s="28" t="str">
        <f t="shared" si="188"/>
        <v/>
      </c>
      <c r="C5882" s="28">
        <f t="shared" si="189"/>
        <v>588</v>
      </c>
    </row>
    <row r="5883" spans="2:3" x14ac:dyDescent="0.25">
      <c r="B5883" s="28" t="str">
        <f t="shared" si="188"/>
        <v/>
      </c>
      <c r="C5883" s="28">
        <f t="shared" si="189"/>
        <v>588</v>
      </c>
    </row>
    <row r="5884" spans="2:3" x14ac:dyDescent="0.25">
      <c r="B5884" s="28" t="str">
        <f t="shared" si="188"/>
        <v/>
      </c>
      <c r="C5884" s="28">
        <f t="shared" si="189"/>
        <v>588</v>
      </c>
    </row>
    <row r="5885" spans="2:3" x14ac:dyDescent="0.25">
      <c r="B5885" s="28" t="str">
        <f t="shared" si="188"/>
        <v/>
      </c>
      <c r="C5885" s="28">
        <f t="shared" si="189"/>
        <v>588</v>
      </c>
    </row>
    <row r="5886" spans="2:3" x14ac:dyDescent="0.25">
      <c r="B5886" s="28" t="str">
        <f t="shared" si="188"/>
        <v/>
      </c>
      <c r="C5886" s="28">
        <f t="shared" si="189"/>
        <v>588</v>
      </c>
    </row>
    <row r="5887" spans="2:3" x14ac:dyDescent="0.25">
      <c r="B5887" s="28" t="str">
        <f t="shared" si="188"/>
        <v/>
      </c>
      <c r="C5887" s="28">
        <f t="shared" si="189"/>
        <v>589</v>
      </c>
    </row>
    <row r="5888" spans="2:3" x14ac:dyDescent="0.25">
      <c r="B5888" s="28" t="str">
        <f t="shared" si="188"/>
        <v/>
      </c>
      <c r="C5888" s="28">
        <f t="shared" si="189"/>
        <v>589</v>
      </c>
    </row>
    <row r="5889" spans="2:3" x14ac:dyDescent="0.25">
      <c r="B5889" s="28" t="str">
        <f t="shared" si="188"/>
        <v/>
      </c>
      <c r="C5889" s="28">
        <f t="shared" si="189"/>
        <v>589</v>
      </c>
    </row>
    <row r="5890" spans="2:3" x14ac:dyDescent="0.25">
      <c r="B5890" s="28" t="str">
        <f t="shared" si="188"/>
        <v/>
      </c>
      <c r="C5890" s="28">
        <f t="shared" si="189"/>
        <v>589</v>
      </c>
    </row>
    <row r="5891" spans="2:3" x14ac:dyDescent="0.25">
      <c r="B5891" s="28" t="str">
        <f t="shared" si="188"/>
        <v/>
      </c>
      <c r="C5891" s="28">
        <f t="shared" si="189"/>
        <v>589</v>
      </c>
    </row>
    <row r="5892" spans="2:3" x14ac:dyDescent="0.25">
      <c r="B5892" s="28" t="str">
        <f t="shared" si="188"/>
        <v/>
      </c>
      <c r="C5892" s="28">
        <f t="shared" si="189"/>
        <v>589</v>
      </c>
    </row>
    <row r="5893" spans="2:3" x14ac:dyDescent="0.25">
      <c r="B5893" s="28" t="str">
        <f t="shared" si="188"/>
        <v/>
      </c>
      <c r="C5893" s="28">
        <f t="shared" si="189"/>
        <v>589</v>
      </c>
    </row>
    <row r="5894" spans="2:3" x14ac:dyDescent="0.25">
      <c r="B5894" s="28" t="str">
        <f t="shared" si="188"/>
        <v/>
      </c>
      <c r="C5894" s="28">
        <f t="shared" si="189"/>
        <v>589</v>
      </c>
    </row>
    <row r="5895" spans="2:3" x14ac:dyDescent="0.25">
      <c r="B5895" s="28" t="str">
        <f t="shared" si="188"/>
        <v/>
      </c>
      <c r="C5895" s="28">
        <f t="shared" si="189"/>
        <v>589</v>
      </c>
    </row>
    <row r="5896" spans="2:3" x14ac:dyDescent="0.25">
      <c r="B5896" s="28" t="str">
        <f t="shared" ref="B5896:B5959" si="190">IF(C5896&lt; $D$4+1,MOD(((ROW(B5896)-ROW(B$7))),$C$5)+1,"")</f>
        <v/>
      </c>
      <c r="C5896" s="28">
        <f t="shared" si="189"/>
        <v>589</v>
      </c>
    </row>
    <row r="5897" spans="2:3" x14ac:dyDescent="0.25">
      <c r="B5897" s="28" t="str">
        <f t="shared" si="190"/>
        <v/>
      </c>
      <c r="C5897" s="28">
        <f t="shared" ref="C5897:C5960" si="191">ROUNDDOWN(((ROW(C5897)-ROW(C$7))/C$5)+1,0)</f>
        <v>590</v>
      </c>
    </row>
    <row r="5898" spans="2:3" x14ac:dyDescent="0.25">
      <c r="B5898" s="28" t="str">
        <f t="shared" si="190"/>
        <v/>
      </c>
      <c r="C5898" s="28">
        <f t="shared" si="191"/>
        <v>590</v>
      </c>
    </row>
    <row r="5899" spans="2:3" x14ac:dyDescent="0.25">
      <c r="B5899" s="28" t="str">
        <f t="shared" si="190"/>
        <v/>
      </c>
      <c r="C5899" s="28">
        <f t="shared" si="191"/>
        <v>590</v>
      </c>
    </row>
    <row r="5900" spans="2:3" x14ac:dyDescent="0.25">
      <c r="B5900" s="28" t="str">
        <f t="shared" si="190"/>
        <v/>
      </c>
      <c r="C5900" s="28">
        <f t="shared" si="191"/>
        <v>590</v>
      </c>
    </row>
    <row r="5901" spans="2:3" x14ac:dyDescent="0.25">
      <c r="B5901" s="28" t="str">
        <f t="shared" si="190"/>
        <v/>
      </c>
      <c r="C5901" s="28">
        <f t="shared" si="191"/>
        <v>590</v>
      </c>
    </row>
    <row r="5902" spans="2:3" x14ac:dyDescent="0.25">
      <c r="B5902" s="28" t="str">
        <f t="shared" si="190"/>
        <v/>
      </c>
      <c r="C5902" s="28">
        <f t="shared" si="191"/>
        <v>590</v>
      </c>
    </row>
    <row r="5903" spans="2:3" x14ac:dyDescent="0.25">
      <c r="B5903" s="28" t="str">
        <f t="shared" si="190"/>
        <v/>
      </c>
      <c r="C5903" s="28">
        <f t="shared" si="191"/>
        <v>590</v>
      </c>
    </row>
    <row r="5904" spans="2:3" x14ac:dyDescent="0.25">
      <c r="B5904" s="28" t="str">
        <f t="shared" si="190"/>
        <v/>
      </c>
      <c r="C5904" s="28">
        <f t="shared" si="191"/>
        <v>590</v>
      </c>
    </row>
    <row r="5905" spans="2:3" x14ac:dyDescent="0.25">
      <c r="B5905" s="28" t="str">
        <f t="shared" si="190"/>
        <v/>
      </c>
      <c r="C5905" s="28">
        <f t="shared" si="191"/>
        <v>590</v>
      </c>
    </row>
    <row r="5906" spans="2:3" x14ac:dyDescent="0.25">
      <c r="B5906" s="28" t="str">
        <f t="shared" si="190"/>
        <v/>
      </c>
      <c r="C5906" s="28">
        <f t="shared" si="191"/>
        <v>590</v>
      </c>
    </row>
    <row r="5907" spans="2:3" x14ac:dyDescent="0.25">
      <c r="B5907" s="28" t="str">
        <f t="shared" si="190"/>
        <v/>
      </c>
      <c r="C5907" s="28">
        <f t="shared" si="191"/>
        <v>591</v>
      </c>
    </row>
    <row r="5908" spans="2:3" x14ac:dyDescent="0.25">
      <c r="B5908" s="28" t="str">
        <f t="shared" si="190"/>
        <v/>
      </c>
      <c r="C5908" s="28">
        <f t="shared" si="191"/>
        <v>591</v>
      </c>
    </row>
    <row r="5909" spans="2:3" x14ac:dyDescent="0.25">
      <c r="B5909" s="28" t="str">
        <f t="shared" si="190"/>
        <v/>
      </c>
      <c r="C5909" s="28">
        <f t="shared" si="191"/>
        <v>591</v>
      </c>
    </row>
    <row r="5910" spans="2:3" x14ac:dyDescent="0.25">
      <c r="B5910" s="28" t="str">
        <f t="shared" si="190"/>
        <v/>
      </c>
      <c r="C5910" s="28">
        <f t="shared" si="191"/>
        <v>591</v>
      </c>
    </row>
    <row r="5911" spans="2:3" x14ac:dyDescent="0.25">
      <c r="B5911" s="28" t="str">
        <f t="shared" si="190"/>
        <v/>
      </c>
      <c r="C5911" s="28">
        <f t="shared" si="191"/>
        <v>591</v>
      </c>
    </row>
    <row r="5912" spans="2:3" x14ac:dyDescent="0.25">
      <c r="B5912" s="28" t="str">
        <f t="shared" si="190"/>
        <v/>
      </c>
      <c r="C5912" s="28">
        <f t="shared" si="191"/>
        <v>591</v>
      </c>
    </row>
    <row r="5913" spans="2:3" x14ac:dyDescent="0.25">
      <c r="B5913" s="28" t="str">
        <f t="shared" si="190"/>
        <v/>
      </c>
      <c r="C5913" s="28">
        <f t="shared" si="191"/>
        <v>591</v>
      </c>
    </row>
    <row r="5914" spans="2:3" x14ac:dyDescent="0.25">
      <c r="B5914" s="28" t="str">
        <f t="shared" si="190"/>
        <v/>
      </c>
      <c r="C5914" s="28">
        <f t="shared" si="191"/>
        <v>591</v>
      </c>
    </row>
    <row r="5915" spans="2:3" x14ac:dyDescent="0.25">
      <c r="B5915" s="28" t="str">
        <f t="shared" si="190"/>
        <v/>
      </c>
      <c r="C5915" s="28">
        <f t="shared" si="191"/>
        <v>591</v>
      </c>
    </row>
    <row r="5916" spans="2:3" x14ac:dyDescent="0.25">
      <c r="B5916" s="28" t="str">
        <f t="shared" si="190"/>
        <v/>
      </c>
      <c r="C5916" s="28">
        <f t="shared" si="191"/>
        <v>591</v>
      </c>
    </row>
    <row r="5917" spans="2:3" x14ac:dyDescent="0.25">
      <c r="B5917" s="28" t="str">
        <f t="shared" si="190"/>
        <v/>
      </c>
      <c r="C5917" s="28">
        <f t="shared" si="191"/>
        <v>592</v>
      </c>
    </row>
    <row r="5918" spans="2:3" x14ac:dyDescent="0.25">
      <c r="B5918" s="28" t="str">
        <f t="shared" si="190"/>
        <v/>
      </c>
      <c r="C5918" s="28">
        <f t="shared" si="191"/>
        <v>592</v>
      </c>
    </row>
    <row r="5919" spans="2:3" x14ac:dyDescent="0.25">
      <c r="B5919" s="28" t="str">
        <f t="shared" si="190"/>
        <v/>
      </c>
      <c r="C5919" s="28">
        <f t="shared" si="191"/>
        <v>592</v>
      </c>
    </row>
    <row r="5920" spans="2:3" x14ac:dyDescent="0.25">
      <c r="B5920" s="28" t="str">
        <f t="shared" si="190"/>
        <v/>
      </c>
      <c r="C5920" s="28">
        <f t="shared" si="191"/>
        <v>592</v>
      </c>
    </row>
    <row r="5921" spans="2:3" x14ac:dyDescent="0.25">
      <c r="B5921" s="28" t="str">
        <f t="shared" si="190"/>
        <v/>
      </c>
      <c r="C5921" s="28">
        <f t="shared" si="191"/>
        <v>592</v>
      </c>
    </row>
    <row r="5922" spans="2:3" x14ac:dyDescent="0.25">
      <c r="B5922" s="28" t="str">
        <f t="shared" si="190"/>
        <v/>
      </c>
      <c r="C5922" s="28">
        <f t="shared" si="191"/>
        <v>592</v>
      </c>
    </row>
    <row r="5923" spans="2:3" x14ac:dyDescent="0.25">
      <c r="B5923" s="28" t="str">
        <f t="shared" si="190"/>
        <v/>
      </c>
      <c r="C5923" s="28">
        <f t="shared" si="191"/>
        <v>592</v>
      </c>
    </row>
    <row r="5924" spans="2:3" x14ac:dyDescent="0.25">
      <c r="B5924" s="28" t="str">
        <f t="shared" si="190"/>
        <v/>
      </c>
      <c r="C5924" s="28">
        <f t="shared" si="191"/>
        <v>592</v>
      </c>
    </row>
    <row r="5925" spans="2:3" x14ac:dyDescent="0.25">
      <c r="B5925" s="28" t="str">
        <f t="shared" si="190"/>
        <v/>
      </c>
      <c r="C5925" s="28">
        <f t="shared" si="191"/>
        <v>592</v>
      </c>
    </row>
    <row r="5926" spans="2:3" x14ac:dyDescent="0.25">
      <c r="B5926" s="28" t="str">
        <f t="shared" si="190"/>
        <v/>
      </c>
      <c r="C5926" s="28">
        <f t="shared" si="191"/>
        <v>592</v>
      </c>
    </row>
    <row r="5927" spans="2:3" x14ac:dyDescent="0.25">
      <c r="B5927" s="28" t="str">
        <f t="shared" si="190"/>
        <v/>
      </c>
      <c r="C5927" s="28">
        <f t="shared" si="191"/>
        <v>593</v>
      </c>
    </row>
    <row r="5928" spans="2:3" x14ac:dyDescent="0.25">
      <c r="B5928" s="28" t="str">
        <f t="shared" si="190"/>
        <v/>
      </c>
      <c r="C5928" s="28">
        <f t="shared" si="191"/>
        <v>593</v>
      </c>
    </row>
    <row r="5929" spans="2:3" x14ac:dyDescent="0.25">
      <c r="B5929" s="28" t="str">
        <f t="shared" si="190"/>
        <v/>
      </c>
      <c r="C5929" s="28">
        <f t="shared" si="191"/>
        <v>593</v>
      </c>
    </row>
    <row r="5930" spans="2:3" x14ac:dyDescent="0.25">
      <c r="B5930" s="28" t="str">
        <f t="shared" si="190"/>
        <v/>
      </c>
      <c r="C5930" s="28">
        <f t="shared" si="191"/>
        <v>593</v>
      </c>
    </row>
    <row r="5931" spans="2:3" x14ac:dyDescent="0.25">
      <c r="B5931" s="28" t="str">
        <f t="shared" si="190"/>
        <v/>
      </c>
      <c r="C5931" s="28">
        <f t="shared" si="191"/>
        <v>593</v>
      </c>
    </row>
    <row r="5932" spans="2:3" x14ac:dyDescent="0.25">
      <c r="B5932" s="28" t="str">
        <f t="shared" si="190"/>
        <v/>
      </c>
      <c r="C5932" s="28">
        <f t="shared" si="191"/>
        <v>593</v>
      </c>
    </row>
    <row r="5933" spans="2:3" x14ac:dyDescent="0.25">
      <c r="B5933" s="28" t="str">
        <f t="shared" si="190"/>
        <v/>
      </c>
      <c r="C5933" s="28">
        <f t="shared" si="191"/>
        <v>593</v>
      </c>
    </row>
    <row r="5934" spans="2:3" x14ac:dyDescent="0.25">
      <c r="B5934" s="28" t="str">
        <f t="shared" si="190"/>
        <v/>
      </c>
      <c r="C5934" s="28">
        <f t="shared" si="191"/>
        <v>593</v>
      </c>
    </row>
    <row r="5935" spans="2:3" x14ac:dyDescent="0.25">
      <c r="B5935" s="28" t="str">
        <f t="shared" si="190"/>
        <v/>
      </c>
      <c r="C5935" s="28">
        <f t="shared" si="191"/>
        <v>593</v>
      </c>
    </row>
    <row r="5936" spans="2:3" x14ac:dyDescent="0.25">
      <c r="B5936" s="28" t="str">
        <f t="shared" si="190"/>
        <v/>
      </c>
      <c r="C5936" s="28">
        <f t="shared" si="191"/>
        <v>593</v>
      </c>
    </row>
    <row r="5937" spans="2:3" x14ac:dyDescent="0.25">
      <c r="B5937" s="28" t="str">
        <f t="shared" si="190"/>
        <v/>
      </c>
      <c r="C5937" s="28">
        <f t="shared" si="191"/>
        <v>594</v>
      </c>
    </row>
    <row r="5938" spans="2:3" x14ac:dyDescent="0.25">
      <c r="B5938" s="28" t="str">
        <f t="shared" si="190"/>
        <v/>
      </c>
      <c r="C5938" s="28">
        <f t="shared" si="191"/>
        <v>594</v>
      </c>
    </row>
    <row r="5939" spans="2:3" x14ac:dyDescent="0.25">
      <c r="B5939" s="28" t="str">
        <f t="shared" si="190"/>
        <v/>
      </c>
      <c r="C5939" s="28">
        <f t="shared" si="191"/>
        <v>594</v>
      </c>
    </row>
    <row r="5940" spans="2:3" x14ac:dyDescent="0.25">
      <c r="B5940" s="28" t="str">
        <f t="shared" si="190"/>
        <v/>
      </c>
      <c r="C5940" s="28">
        <f t="shared" si="191"/>
        <v>594</v>
      </c>
    </row>
    <row r="5941" spans="2:3" x14ac:dyDescent="0.25">
      <c r="B5941" s="28" t="str">
        <f t="shared" si="190"/>
        <v/>
      </c>
      <c r="C5941" s="28">
        <f t="shared" si="191"/>
        <v>594</v>
      </c>
    </row>
    <row r="5942" spans="2:3" x14ac:dyDescent="0.25">
      <c r="B5942" s="28" t="str">
        <f t="shared" si="190"/>
        <v/>
      </c>
      <c r="C5942" s="28">
        <f t="shared" si="191"/>
        <v>594</v>
      </c>
    </row>
    <row r="5943" spans="2:3" x14ac:dyDescent="0.25">
      <c r="B5943" s="28" t="str">
        <f t="shared" si="190"/>
        <v/>
      </c>
      <c r="C5943" s="28">
        <f t="shared" si="191"/>
        <v>594</v>
      </c>
    </row>
    <row r="5944" spans="2:3" x14ac:dyDescent="0.25">
      <c r="B5944" s="28" t="str">
        <f t="shared" si="190"/>
        <v/>
      </c>
      <c r="C5944" s="28">
        <f t="shared" si="191"/>
        <v>594</v>
      </c>
    </row>
    <row r="5945" spans="2:3" x14ac:dyDescent="0.25">
      <c r="B5945" s="28" t="str">
        <f t="shared" si="190"/>
        <v/>
      </c>
      <c r="C5945" s="28">
        <f t="shared" si="191"/>
        <v>594</v>
      </c>
    </row>
    <row r="5946" spans="2:3" x14ac:dyDescent="0.25">
      <c r="B5946" s="28" t="str">
        <f t="shared" si="190"/>
        <v/>
      </c>
      <c r="C5946" s="28">
        <f t="shared" si="191"/>
        <v>594</v>
      </c>
    </row>
    <row r="5947" spans="2:3" x14ac:dyDescent="0.25">
      <c r="B5947" s="28" t="str">
        <f t="shared" si="190"/>
        <v/>
      </c>
      <c r="C5947" s="28">
        <f t="shared" si="191"/>
        <v>595</v>
      </c>
    </row>
    <row r="5948" spans="2:3" x14ac:dyDescent="0.25">
      <c r="B5948" s="28" t="str">
        <f t="shared" si="190"/>
        <v/>
      </c>
      <c r="C5948" s="28">
        <f t="shared" si="191"/>
        <v>595</v>
      </c>
    </row>
    <row r="5949" spans="2:3" x14ac:dyDescent="0.25">
      <c r="B5949" s="28" t="str">
        <f t="shared" si="190"/>
        <v/>
      </c>
      <c r="C5949" s="28">
        <f t="shared" si="191"/>
        <v>595</v>
      </c>
    </row>
    <row r="5950" spans="2:3" x14ac:dyDescent="0.25">
      <c r="B5950" s="28" t="str">
        <f t="shared" si="190"/>
        <v/>
      </c>
      <c r="C5950" s="28">
        <f t="shared" si="191"/>
        <v>595</v>
      </c>
    </row>
    <row r="5951" spans="2:3" x14ac:dyDescent="0.25">
      <c r="B5951" s="28" t="str">
        <f t="shared" si="190"/>
        <v/>
      </c>
      <c r="C5951" s="28">
        <f t="shared" si="191"/>
        <v>595</v>
      </c>
    </row>
    <row r="5952" spans="2:3" x14ac:dyDescent="0.25">
      <c r="B5952" s="28" t="str">
        <f t="shared" si="190"/>
        <v/>
      </c>
      <c r="C5952" s="28">
        <f t="shared" si="191"/>
        <v>595</v>
      </c>
    </row>
    <row r="5953" spans="2:3" x14ac:dyDescent="0.25">
      <c r="B5953" s="28" t="str">
        <f t="shared" si="190"/>
        <v/>
      </c>
      <c r="C5953" s="28">
        <f t="shared" si="191"/>
        <v>595</v>
      </c>
    </row>
    <row r="5954" spans="2:3" x14ac:dyDescent="0.25">
      <c r="B5954" s="28" t="str">
        <f t="shared" si="190"/>
        <v/>
      </c>
      <c r="C5954" s="28">
        <f t="shared" si="191"/>
        <v>595</v>
      </c>
    </row>
    <row r="5955" spans="2:3" x14ac:dyDescent="0.25">
      <c r="B5955" s="28" t="str">
        <f t="shared" si="190"/>
        <v/>
      </c>
      <c r="C5955" s="28">
        <f t="shared" si="191"/>
        <v>595</v>
      </c>
    </row>
    <row r="5956" spans="2:3" x14ac:dyDescent="0.25">
      <c r="B5956" s="28" t="str">
        <f t="shared" si="190"/>
        <v/>
      </c>
      <c r="C5956" s="28">
        <f t="shared" si="191"/>
        <v>595</v>
      </c>
    </row>
    <row r="5957" spans="2:3" x14ac:dyDescent="0.25">
      <c r="B5957" s="28" t="str">
        <f t="shared" si="190"/>
        <v/>
      </c>
      <c r="C5957" s="28">
        <f t="shared" si="191"/>
        <v>596</v>
      </c>
    </row>
    <row r="5958" spans="2:3" x14ac:dyDescent="0.25">
      <c r="B5958" s="28" t="str">
        <f t="shared" si="190"/>
        <v/>
      </c>
      <c r="C5958" s="28">
        <f t="shared" si="191"/>
        <v>596</v>
      </c>
    </row>
    <row r="5959" spans="2:3" x14ac:dyDescent="0.25">
      <c r="B5959" s="28" t="str">
        <f t="shared" si="190"/>
        <v/>
      </c>
      <c r="C5959" s="28">
        <f t="shared" si="191"/>
        <v>596</v>
      </c>
    </row>
    <row r="5960" spans="2:3" x14ac:dyDescent="0.25">
      <c r="B5960" s="28" t="str">
        <f t="shared" ref="B5960:B6023" si="192">IF(C5960&lt; $D$4+1,MOD(((ROW(B5960)-ROW(B$7))),$C$5)+1,"")</f>
        <v/>
      </c>
      <c r="C5960" s="28">
        <f t="shared" si="191"/>
        <v>596</v>
      </c>
    </row>
    <row r="5961" spans="2:3" x14ac:dyDescent="0.25">
      <c r="B5961" s="28" t="str">
        <f t="shared" si="192"/>
        <v/>
      </c>
      <c r="C5961" s="28">
        <f t="shared" ref="C5961:C6024" si="193">ROUNDDOWN(((ROW(C5961)-ROW(C$7))/C$5)+1,0)</f>
        <v>596</v>
      </c>
    </row>
    <row r="5962" spans="2:3" x14ac:dyDescent="0.25">
      <c r="B5962" s="28" t="str">
        <f t="shared" si="192"/>
        <v/>
      </c>
      <c r="C5962" s="28">
        <f t="shared" si="193"/>
        <v>596</v>
      </c>
    </row>
    <row r="5963" spans="2:3" x14ac:dyDescent="0.25">
      <c r="B5963" s="28" t="str">
        <f t="shared" si="192"/>
        <v/>
      </c>
      <c r="C5963" s="28">
        <f t="shared" si="193"/>
        <v>596</v>
      </c>
    </row>
    <row r="5964" spans="2:3" x14ac:dyDescent="0.25">
      <c r="B5964" s="28" t="str">
        <f t="shared" si="192"/>
        <v/>
      </c>
      <c r="C5964" s="28">
        <f t="shared" si="193"/>
        <v>596</v>
      </c>
    </row>
    <row r="5965" spans="2:3" x14ac:dyDescent="0.25">
      <c r="B5965" s="28" t="str">
        <f t="shared" si="192"/>
        <v/>
      </c>
      <c r="C5965" s="28">
        <f t="shared" si="193"/>
        <v>596</v>
      </c>
    </row>
    <row r="5966" spans="2:3" x14ac:dyDescent="0.25">
      <c r="B5966" s="28" t="str">
        <f t="shared" si="192"/>
        <v/>
      </c>
      <c r="C5966" s="28">
        <f t="shared" si="193"/>
        <v>596</v>
      </c>
    </row>
    <row r="5967" spans="2:3" x14ac:dyDescent="0.25">
      <c r="B5967" s="28" t="str">
        <f t="shared" si="192"/>
        <v/>
      </c>
      <c r="C5967" s="28">
        <f t="shared" si="193"/>
        <v>597</v>
      </c>
    </row>
    <row r="5968" spans="2:3" x14ac:dyDescent="0.25">
      <c r="B5968" s="28" t="str">
        <f t="shared" si="192"/>
        <v/>
      </c>
      <c r="C5968" s="28">
        <f t="shared" si="193"/>
        <v>597</v>
      </c>
    </row>
    <row r="5969" spans="2:3" x14ac:dyDescent="0.25">
      <c r="B5969" s="28" t="str">
        <f t="shared" si="192"/>
        <v/>
      </c>
      <c r="C5969" s="28">
        <f t="shared" si="193"/>
        <v>597</v>
      </c>
    </row>
    <row r="5970" spans="2:3" x14ac:dyDescent="0.25">
      <c r="B5970" s="28" t="str">
        <f t="shared" si="192"/>
        <v/>
      </c>
      <c r="C5970" s="28">
        <f t="shared" si="193"/>
        <v>597</v>
      </c>
    </row>
    <row r="5971" spans="2:3" x14ac:dyDescent="0.25">
      <c r="B5971" s="28" t="str">
        <f t="shared" si="192"/>
        <v/>
      </c>
      <c r="C5971" s="28">
        <f t="shared" si="193"/>
        <v>597</v>
      </c>
    </row>
    <row r="5972" spans="2:3" x14ac:dyDescent="0.25">
      <c r="B5972" s="28" t="str">
        <f t="shared" si="192"/>
        <v/>
      </c>
      <c r="C5972" s="28">
        <f t="shared" si="193"/>
        <v>597</v>
      </c>
    </row>
    <row r="5973" spans="2:3" x14ac:dyDescent="0.25">
      <c r="B5973" s="28" t="str">
        <f t="shared" si="192"/>
        <v/>
      </c>
      <c r="C5973" s="28">
        <f t="shared" si="193"/>
        <v>597</v>
      </c>
    </row>
    <row r="5974" spans="2:3" x14ac:dyDescent="0.25">
      <c r="B5974" s="28" t="str">
        <f t="shared" si="192"/>
        <v/>
      </c>
      <c r="C5974" s="28">
        <f t="shared" si="193"/>
        <v>597</v>
      </c>
    </row>
    <row r="5975" spans="2:3" x14ac:dyDescent="0.25">
      <c r="B5975" s="28" t="str">
        <f t="shared" si="192"/>
        <v/>
      </c>
      <c r="C5975" s="28">
        <f t="shared" si="193"/>
        <v>597</v>
      </c>
    </row>
    <row r="5976" spans="2:3" x14ac:dyDescent="0.25">
      <c r="B5976" s="28" t="str">
        <f t="shared" si="192"/>
        <v/>
      </c>
      <c r="C5976" s="28">
        <f t="shared" si="193"/>
        <v>597</v>
      </c>
    </row>
    <row r="5977" spans="2:3" x14ac:dyDescent="0.25">
      <c r="B5977" s="28" t="str">
        <f t="shared" si="192"/>
        <v/>
      </c>
      <c r="C5977" s="28">
        <f t="shared" si="193"/>
        <v>598</v>
      </c>
    </row>
    <row r="5978" spans="2:3" x14ac:dyDescent="0.25">
      <c r="B5978" s="28" t="str">
        <f t="shared" si="192"/>
        <v/>
      </c>
      <c r="C5978" s="28">
        <f t="shared" si="193"/>
        <v>598</v>
      </c>
    </row>
    <row r="5979" spans="2:3" x14ac:dyDescent="0.25">
      <c r="B5979" s="28" t="str">
        <f t="shared" si="192"/>
        <v/>
      </c>
      <c r="C5979" s="28">
        <f t="shared" si="193"/>
        <v>598</v>
      </c>
    </row>
    <row r="5980" spans="2:3" x14ac:dyDescent="0.25">
      <c r="B5980" s="28" t="str">
        <f t="shared" si="192"/>
        <v/>
      </c>
      <c r="C5980" s="28">
        <f t="shared" si="193"/>
        <v>598</v>
      </c>
    </row>
    <row r="5981" spans="2:3" x14ac:dyDescent="0.25">
      <c r="B5981" s="28" t="str">
        <f t="shared" si="192"/>
        <v/>
      </c>
      <c r="C5981" s="28">
        <f t="shared" si="193"/>
        <v>598</v>
      </c>
    </row>
    <row r="5982" spans="2:3" x14ac:dyDescent="0.25">
      <c r="B5982" s="28" t="str">
        <f t="shared" si="192"/>
        <v/>
      </c>
      <c r="C5982" s="28">
        <f t="shared" si="193"/>
        <v>598</v>
      </c>
    </row>
    <row r="5983" spans="2:3" x14ac:dyDescent="0.25">
      <c r="B5983" s="28" t="str">
        <f t="shared" si="192"/>
        <v/>
      </c>
      <c r="C5983" s="28">
        <f t="shared" si="193"/>
        <v>598</v>
      </c>
    </row>
    <row r="5984" spans="2:3" x14ac:dyDescent="0.25">
      <c r="B5984" s="28" t="str">
        <f t="shared" si="192"/>
        <v/>
      </c>
      <c r="C5984" s="28">
        <f t="shared" si="193"/>
        <v>598</v>
      </c>
    </row>
    <row r="5985" spans="2:3" x14ac:dyDescent="0.25">
      <c r="B5985" s="28" t="str">
        <f t="shared" si="192"/>
        <v/>
      </c>
      <c r="C5985" s="28">
        <f t="shared" si="193"/>
        <v>598</v>
      </c>
    </row>
    <row r="5986" spans="2:3" x14ac:dyDescent="0.25">
      <c r="B5986" s="28" t="str">
        <f t="shared" si="192"/>
        <v/>
      </c>
      <c r="C5986" s="28">
        <f t="shared" si="193"/>
        <v>598</v>
      </c>
    </row>
    <row r="5987" spans="2:3" x14ac:dyDescent="0.25">
      <c r="B5987" s="28" t="str">
        <f t="shared" si="192"/>
        <v/>
      </c>
      <c r="C5987" s="28">
        <f t="shared" si="193"/>
        <v>599</v>
      </c>
    </row>
    <row r="5988" spans="2:3" x14ac:dyDescent="0.25">
      <c r="B5988" s="28" t="str">
        <f t="shared" si="192"/>
        <v/>
      </c>
      <c r="C5988" s="28">
        <f t="shared" si="193"/>
        <v>599</v>
      </c>
    </row>
    <row r="5989" spans="2:3" x14ac:dyDescent="0.25">
      <c r="B5989" s="28" t="str">
        <f t="shared" si="192"/>
        <v/>
      </c>
      <c r="C5989" s="28">
        <f t="shared" si="193"/>
        <v>599</v>
      </c>
    </row>
    <row r="5990" spans="2:3" x14ac:dyDescent="0.25">
      <c r="B5990" s="28" t="str">
        <f t="shared" si="192"/>
        <v/>
      </c>
      <c r="C5990" s="28">
        <f t="shared" si="193"/>
        <v>599</v>
      </c>
    </row>
    <row r="5991" spans="2:3" x14ac:dyDescent="0.25">
      <c r="B5991" s="28" t="str">
        <f t="shared" si="192"/>
        <v/>
      </c>
      <c r="C5991" s="28">
        <f t="shared" si="193"/>
        <v>599</v>
      </c>
    </row>
    <row r="5992" spans="2:3" x14ac:dyDescent="0.25">
      <c r="B5992" s="28" t="str">
        <f t="shared" si="192"/>
        <v/>
      </c>
      <c r="C5992" s="28">
        <f t="shared" si="193"/>
        <v>599</v>
      </c>
    </row>
    <row r="5993" spans="2:3" x14ac:dyDescent="0.25">
      <c r="B5993" s="28" t="str">
        <f t="shared" si="192"/>
        <v/>
      </c>
      <c r="C5993" s="28">
        <f t="shared" si="193"/>
        <v>599</v>
      </c>
    </row>
    <row r="5994" spans="2:3" x14ac:dyDescent="0.25">
      <c r="B5994" s="28" t="str">
        <f t="shared" si="192"/>
        <v/>
      </c>
      <c r="C5994" s="28">
        <f t="shared" si="193"/>
        <v>599</v>
      </c>
    </row>
    <row r="5995" spans="2:3" x14ac:dyDescent="0.25">
      <c r="B5995" s="28" t="str">
        <f t="shared" si="192"/>
        <v/>
      </c>
      <c r="C5995" s="28">
        <f t="shared" si="193"/>
        <v>599</v>
      </c>
    </row>
    <row r="5996" spans="2:3" x14ac:dyDescent="0.25">
      <c r="B5996" s="28" t="str">
        <f t="shared" si="192"/>
        <v/>
      </c>
      <c r="C5996" s="28">
        <f t="shared" si="193"/>
        <v>599</v>
      </c>
    </row>
    <row r="5997" spans="2:3" x14ac:dyDescent="0.25">
      <c r="B5997" s="28" t="str">
        <f t="shared" si="192"/>
        <v/>
      </c>
      <c r="C5997" s="28">
        <f t="shared" si="193"/>
        <v>600</v>
      </c>
    </row>
    <row r="5998" spans="2:3" x14ac:dyDescent="0.25">
      <c r="B5998" s="28" t="str">
        <f t="shared" si="192"/>
        <v/>
      </c>
      <c r="C5998" s="28">
        <f t="shared" si="193"/>
        <v>600</v>
      </c>
    </row>
    <row r="5999" spans="2:3" x14ac:dyDescent="0.25">
      <c r="B5999" s="28" t="str">
        <f t="shared" si="192"/>
        <v/>
      </c>
      <c r="C5999" s="28">
        <f t="shared" si="193"/>
        <v>600</v>
      </c>
    </row>
    <row r="6000" spans="2:3" x14ac:dyDescent="0.25">
      <c r="B6000" s="28" t="str">
        <f t="shared" si="192"/>
        <v/>
      </c>
      <c r="C6000" s="28">
        <f t="shared" si="193"/>
        <v>600</v>
      </c>
    </row>
    <row r="6001" spans="2:3" x14ac:dyDescent="0.25">
      <c r="B6001" s="28" t="str">
        <f t="shared" si="192"/>
        <v/>
      </c>
      <c r="C6001" s="28">
        <f t="shared" si="193"/>
        <v>600</v>
      </c>
    </row>
    <row r="6002" spans="2:3" x14ac:dyDescent="0.25">
      <c r="B6002" s="28" t="str">
        <f t="shared" si="192"/>
        <v/>
      </c>
      <c r="C6002" s="28">
        <f t="shared" si="193"/>
        <v>600</v>
      </c>
    </row>
    <row r="6003" spans="2:3" x14ac:dyDescent="0.25">
      <c r="B6003" s="28" t="str">
        <f t="shared" si="192"/>
        <v/>
      </c>
      <c r="C6003" s="28">
        <f t="shared" si="193"/>
        <v>600</v>
      </c>
    </row>
    <row r="6004" spans="2:3" x14ac:dyDescent="0.25">
      <c r="B6004" s="28" t="str">
        <f t="shared" si="192"/>
        <v/>
      </c>
      <c r="C6004" s="28">
        <f t="shared" si="193"/>
        <v>600</v>
      </c>
    </row>
    <row r="6005" spans="2:3" x14ac:dyDescent="0.25">
      <c r="B6005" s="28" t="str">
        <f t="shared" si="192"/>
        <v/>
      </c>
      <c r="C6005" s="28">
        <f t="shared" si="193"/>
        <v>600</v>
      </c>
    </row>
    <row r="6006" spans="2:3" x14ac:dyDescent="0.25">
      <c r="B6006" s="28" t="str">
        <f t="shared" si="192"/>
        <v/>
      </c>
      <c r="C6006" s="28">
        <f t="shared" si="193"/>
        <v>600</v>
      </c>
    </row>
    <row r="6007" spans="2:3" x14ac:dyDescent="0.25">
      <c r="B6007" s="28" t="str">
        <f t="shared" si="192"/>
        <v/>
      </c>
      <c r="C6007" s="28">
        <f t="shared" si="193"/>
        <v>601</v>
      </c>
    </row>
    <row r="6008" spans="2:3" x14ac:dyDescent="0.25">
      <c r="B6008" s="28" t="str">
        <f t="shared" si="192"/>
        <v/>
      </c>
      <c r="C6008" s="28">
        <f t="shared" si="193"/>
        <v>601</v>
      </c>
    </row>
    <row r="6009" spans="2:3" x14ac:dyDescent="0.25">
      <c r="B6009" s="28" t="str">
        <f t="shared" si="192"/>
        <v/>
      </c>
      <c r="C6009" s="28">
        <f t="shared" si="193"/>
        <v>601</v>
      </c>
    </row>
    <row r="6010" spans="2:3" x14ac:dyDescent="0.25">
      <c r="B6010" s="28" t="str">
        <f t="shared" si="192"/>
        <v/>
      </c>
      <c r="C6010" s="28">
        <f t="shared" si="193"/>
        <v>601</v>
      </c>
    </row>
    <row r="6011" spans="2:3" x14ac:dyDescent="0.25">
      <c r="B6011" s="28" t="str">
        <f t="shared" si="192"/>
        <v/>
      </c>
      <c r="C6011" s="28">
        <f t="shared" si="193"/>
        <v>601</v>
      </c>
    </row>
    <row r="6012" spans="2:3" x14ac:dyDescent="0.25">
      <c r="B6012" s="28" t="str">
        <f t="shared" si="192"/>
        <v/>
      </c>
      <c r="C6012" s="28">
        <f t="shared" si="193"/>
        <v>601</v>
      </c>
    </row>
    <row r="6013" spans="2:3" x14ac:dyDescent="0.25">
      <c r="B6013" s="28" t="str">
        <f t="shared" si="192"/>
        <v/>
      </c>
      <c r="C6013" s="28">
        <f t="shared" si="193"/>
        <v>601</v>
      </c>
    </row>
    <row r="6014" spans="2:3" x14ac:dyDescent="0.25">
      <c r="B6014" s="28" t="str">
        <f t="shared" si="192"/>
        <v/>
      </c>
      <c r="C6014" s="28">
        <f t="shared" si="193"/>
        <v>601</v>
      </c>
    </row>
    <row r="6015" spans="2:3" x14ac:dyDescent="0.25">
      <c r="B6015" s="28" t="str">
        <f t="shared" si="192"/>
        <v/>
      </c>
      <c r="C6015" s="28">
        <f t="shared" si="193"/>
        <v>601</v>
      </c>
    </row>
    <row r="6016" spans="2:3" x14ac:dyDescent="0.25">
      <c r="B6016" s="28" t="str">
        <f t="shared" si="192"/>
        <v/>
      </c>
      <c r="C6016" s="28">
        <f t="shared" si="193"/>
        <v>601</v>
      </c>
    </row>
    <row r="6017" spans="2:3" x14ac:dyDescent="0.25">
      <c r="B6017" s="28" t="str">
        <f t="shared" si="192"/>
        <v/>
      </c>
      <c r="C6017" s="28">
        <f t="shared" si="193"/>
        <v>602</v>
      </c>
    </row>
    <row r="6018" spans="2:3" x14ac:dyDescent="0.25">
      <c r="B6018" s="28" t="str">
        <f t="shared" si="192"/>
        <v/>
      </c>
      <c r="C6018" s="28">
        <f t="shared" si="193"/>
        <v>602</v>
      </c>
    </row>
    <row r="6019" spans="2:3" x14ac:dyDescent="0.25">
      <c r="B6019" s="28" t="str">
        <f t="shared" si="192"/>
        <v/>
      </c>
      <c r="C6019" s="28">
        <f t="shared" si="193"/>
        <v>602</v>
      </c>
    </row>
    <row r="6020" spans="2:3" x14ac:dyDescent="0.25">
      <c r="B6020" s="28" t="str">
        <f t="shared" si="192"/>
        <v/>
      </c>
      <c r="C6020" s="28">
        <f t="shared" si="193"/>
        <v>602</v>
      </c>
    </row>
    <row r="6021" spans="2:3" x14ac:dyDescent="0.25">
      <c r="B6021" s="28" t="str">
        <f t="shared" si="192"/>
        <v/>
      </c>
      <c r="C6021" s="28">
        <f t="shared" si="193"/>
        <v>602</v>
      </c>
    </row>
    <row r="6022" spans="2:3" x14ac:dyDescent="0.25">
      <c r="B6022" s="28" t="str">
        <f t="shared" si="192"/>
        <v/>
      </c>
      <c r="C6022" s="28">
        <f t="shared" si="193"/>
        <v>602</v>
      </c>
    </row>
    <row r="6023" spans="2:3" x14ac:dyDescent="0.25">
      <c r="B6023" s="28" t="str">
        <f t="shared" si="192"/>
        <v/>
      </c>
      <c r="C6023" s="28">
        <f t="shared" si="193"/>
        <v>602</v>
      </c>
    </row>
    <row r="6024" spans="2:3" x14ac:dyDescent="0.25">
      <c r="B6024" s="28" t="str">
        <f t="shared" ref="B6024:B6087" si="194">IF(C6024&lt; $D$4+1,MOD(((ROW(B6024)-ROW(B$7))),$C$5)+1,"")</f>
        <v/>
      </c>
      <c r="C6024" s="28">
        <f t="shared" si="193"/>
        <v>602</v>
      </c>
    </row>
    <row r="6025" spans="2:3" x14ac:dyDescent="0.25">
      <c r="B6025" s="28" t="str">
        <f t="shared" si="194"/>
        <v/>
      </c>
      <c r="C6025" s="28">
        <f t="shared" ref="C6025:C6088" si="195">ROUNDDOWN(((ROW(C6025)-ROW(C$7))/C$5)+1,0)</f>
        <v>602</v>
      </c>
    </row>
    <row r="6026" spans="2:3" x14ac:dyDescent="0.25">
      <c r="B6026" s="28" t="str">
        <f t="shared" si="194"/>
        <v/>
      </c>
      <c r="C6026" s="28">
        <f t="shared" si="195"/>
        <v>602</v>
      </c>
    </row>
    <row r="6027" spans="2:3" x14ac:dyDescent="0.25">
      <c r="B6027" s="28" t="str">
        <f t="shared" si="194"/>
        <v/>
      </c>
      <c r="C6027" s="28">
        <f t="shared" si="195"/>
        <v>603</v>
      </c>
    </row>
    <row r="6028" spans="2:3" x14ac:dyDescent="0.25">
      <c r="B6028" s="28" t="str">
        <f t="shared" si="194"/>
        <v/>
      </c>
      <c r="C6028" s="28">
        <f t="shared" si="195"/>
        <v>603</v>
      </c>
    </row>
    <row r="6029" spans="2:3" x14ac:dyDescent="0.25">
      <c r="B6029" s="28" t="str">
        <f t="shared" si="194"/>
        <v/>
      </c>
      <c r="C6029" s="28">
        <f t="shared" si="195"/>
        <v>603</v>
      </c>
    </row>
    <row r="6030" spans="2:3" x14ac:dyDescent="0.25">
      <c r="B6030" s="28" t="str">
        <f t="shared" si="194"/>
        <v/>
      </c>
      <c r="C6030" s="28">
        <f t="shared" si="195"/>
        <v>603</v>
      </c>
    </row>
    <row r="6031" spans="2:3" x14ac:dyDescent="0.25">
      <c r="B6031" s="28" t="str">
        <f t="shared" si="194"/>
        <v/>
      </c>
      <c r="C6031" s="28">
        <f t="shared" si="195"/>
        <v>603</v>
      </c>
    </row>
    <row r="6032" spans="2:3" x14ac:dyDescent="0.25">
      <c r="B6032" s="28" t="str">
        <f t="shared" si="194"/>
        <v/>
      </c>
      <c r="C6032" s="28">
        <f t="shared" si="195"/>
        <v>603</v>
      </c>
    </row>
    <row r="6033" spans="2:3" x14ac:dyDescent="0.25">
      <c r="B6033" s="28" t="str">
        <f t="shared" si="194"/>
        <v/>
      </c>
      <c r="C6033" s="28">
        <f t="shared" si="195"/>
        <v>603</v>
      </c>
    </row>
    <row r="6034" spans="2:3" x14ac:dyDescent="0.25">
      <c r="B6034" s="28" t="str">
        <f t="shared" si="194"/>
        <v/>
      </c>
      <c r="C6034" s="28">
        <f t="shared" si="195"/>
        <v>603</v>
      </c>
    </row>
    <row r="6035" spans="2:3" x14ac:dyDescent="0.25">
      <c r="B6035" s="28" t="str">
        <f t="shared" si="194"/>
        <v/>
      </c>
      <c r="C6035" s="28">
        <f t="shared" si="195"/>
        <v>603</v>
      </c>
    </row>
    <row r="6036" spans="2:3" x14ac:dyDescent="0.25">
      <c r="B6036" s="28" t="str">
        <f t="shared" si="194"/>
        <v/>
      </c>
      <c r="C6036" s="28">
        <f t="shared" si="195"/>
        <v>603</v>
      </c>
    </row>
    <row r="6037" spans="2:3" x14ac:dyDescent="0.25">
      <c r="B6037" s="28" t="str">
        <f t="shared" si="194"/>
        <v/>
      </c>
      <c r="C6037" s="28">
        <f t="shared" si="195"/>
        <v>604</v>
      </c>
    </row>
    <row r="6038" spans="2:3" x14ac:dyDescent="0.25">
      <c r="B6038" s="28" t="str">
        <f t="shared" si="194"/>
        <v/>
      </c>
      <c r="C6038" s="28">
        <f t="shared" si="195"/>
        <v>604</v>
      </c>
    </row>
    <row r="6039" spans="2:3" x14ac:dyDescent="0.25">
      <c r="B6039" s="28" t="str">
        <f t="shared" si="194"/>
        <v/>
      </c>
      <c r="C6039" s="28">
        <f t="shared" si="195"/>
        <v>604</v>
      </c>
    </row>
    <row r="6040" spans="2:3" x14ac:dyDescent="0.25">
      <c r="B6040" s="28" t="str">
        <f t="shared" si="194"/>
        <v/>
      </c>
      <c r="C6040" s="28">
        <f t="shared" si="195"/>
        <v>604</v>
      </c>
    </row>
    <row r="6041" spans="2:3" x14ac:dyDescent="0.25">
      <c r="B6041" s="28" t="str">
        <f t="shared" si="194"/>
        <v/>
      </c>
      <c r="C6041" s="28">
        <f t="shared" si="195"/>
        <v>604</v>
      </c>
    </row>
    <row r="6042" spans="2:3" x14ac:dyDescent="0.25">
      <c r="B6042" s="28" t="str">
        <f t="shared" si="194"/>
        <v/>
      </c>
      <c r="C6042" s="28">
        <f t="shared" si="195"/>
        <v>604</v>
      </c>
    </row>
    <row r="6043" spans="2:3" x14ac:dyDescent="0.25">
      <c r="B6043" s="28" t="str">
        <f t="shared" si="194"/>
        <v/>
      </c>
      <c r="C6043" s="28">
        <f t="shared" si="195"/>
        <v>604</v>
      </c>
    </row>
    <row r="6044" spans="2:3" x14ac:dyDescent="0.25">
      <c r="B6044" s="28" t="str">
        <f t="shared" si="194"/>
        <v/>
      </c>
      <c r="C6044" s="28">
        <f t="shared" si="195"/>
        <v>604</v>
      </c>
    </row>
    <row r="6045" spans="2:3" x14ac:dyDescent="0.25">
      <c r="B6045" s="28" t="str">
        <f t="shared" si="194"/>
        <v/>
      </c>
      <c r="C6045" s="28">
        <f t="shared" si="195"/>
        <v>604</v>
      </c>
    </row>
    <row r="6046" spans="2:3" x14ac:dyDescent="0.25">
      <c r="B6046" s="28" t="str">
        <f t="shared" si="194"/>
        <v/>
      </c>
      <c r="C6046" s="28">
        <f t="shared" si="195"/>
        <v>604</v>
      </c>
    </row>
    <row r="6047" spans="2:3" x14ac:dyDescent="0.25">
      <c r="B6047" s="28" t="str">
        <f t="shared" si="194"/>
        <v/>
      </c>
      <c r="C6047" s="28">
        <f t="shared" si="195"/>
        <v>605</v>
      </c>
    </row>
    <row r="6048" spans="2:3" x14ac:dyDescent="0.25">
      <c r="B6048" s="28" t="str">
        <f t="shared" si="194"/>
        <v/>
      </c>
      <c r="C6048" s="28">
        <f t="shared" si="195"/>
        <v>605</v>
      </c>
    </row>
    <row r="6049" spans="2:3" x14ac:dyDescent="0.25">
      <c r="B6049" s="28" t="str">
        <f t="shared" si="194"/>
        <v/>
      </c>
      <c r="C6049" s="28">
        <f t="shared" si="195"/>
        <v>605</v>
      </c>
    </row>
    <row r="6050" spans="2:3" x14ac:dyDescent="0.25">
      <c r="B6050" s="28" t="str">
        <f t="shared" si="194"/>
        <v/>
      </c>
      <c r="C6050" s="28">
        <f t="shared" si="195"/>
        <v>605</v>
      </c>
    </row>
    <row r="6051" spans="2:3" x14ac:dyDescent="0.25">
      <c r="B6051" s="28" t="str">
        <f t="shared" si="194"/>
        <v/>
      </c>
      <c r="C6051" s="28">
        <f t="shared" si="195"/>
        <v>605</v>
      </c>
    </row>
    <row r="6052" spans="2:3" x14ac:dyDescent="0.25">
      <c r="B6052" s="28" t="str">
        <f t="shared" si="194"/>
        <v/>
      </c>
      <c r="C6052" s="28">
        <f t="shared" si="195"/>
        <v>605</v>
      </c>
    </row>
    <row r="6053" spans="2:3" x14ac:dyDescent="0.25">
      <c r="B6053" s="28" t="str">
        <f t="shared" si="194"/>
        <v/>
      </c>
      <c r="C6053" s="28">
        <f t="shared" si="195"/>
        <v>605</v>
      </c>
    </row>
    <row r="6054" spans="2:3" x14ac:dyDescent="0.25">
      <c r="B6054" s="28" t="str">
        <f t="shared" si="194"/>
        <v/>
      </c>
      <c r="C6054" s="28">
        <f t="shared" si="195"/>
        <v>605</v>
      </c>
    </row>
    <row r="6055" spans="2:3" x14ac:dyDescent="0.25">
      <c r="B6055" s="28" t="str">
        <f t="shared" si="194"/>
        <v/>
      </c>
      <c r="C6055" s="28">
        <f t="shared" si="195"/>
        <v>605</v>
      </c>
    </row>
    <row r="6056" spans="2:3" x14ac:dyDescent="0.25">
      <c r="B6056" s="28" t="str">
        <f t="shared" si="194"/>
        <v/>
      </c>
      <c r="C6056" s="28">
        <f t="shared" si="195"/>
        <v>605</v>
      </c>
    </row>
    <row r="6057" spans="2:3" x14ac:dyDescent="0.25">
      <c r="B6057" s="28" t="str">
        <f t="shared" si="194"/>
        <v/>
      </c>
      <c r="C6057" s="28">
        <f t="shared" si="195"/>
        <v>606</v>
      </c>
    </row>
    <row r="6058" spans="2:3" x14ac:dyDescent="0.25">
      <c r="B6058" s="28" t="str">
        <f t="shared" si="194"/>
        <v/>
      </c>
      <c r="C6058" s="28">
        <f t="shared" si="195"/>
        <v>606</v>
      </c>
    </row>
    <row r="6059" spans="2:3" x14ac:dyDescent="0.25">
      <c r="B6059" s="28" t="str">
        <f t="shared" si="194"/>
        <v/>
      </c>
      <c r="C6059" s="28">
        <f t="shared" si="195"/>
        <v>606</v>
      </c>
    </row>
    <row r="6060" spans="2:3" x14ac:dyDescent="0.25">
      <c r="B6060" s="28" t="str">
        <f t="shared" si="194"/>
        <v/>
      </c>
      <c r="C6060" s="28">
        <f t="shared" si="195"/>
        <v>606</v>
      </c>
    </row>
    <row r="6061" spans="2:3" x14ac:dyDescent="0.25">
      <c r="B6061" s="28" t="str">
        <f t="shared" si="194"/>
        <v/>
      </c>
      <c r="C6061" s="28">
        <f t="shared" si="195"/>
        <v>606</v>
      </c>
    </row>
    <row r="6062" spans="2:3" x14ac:dyDescent="0.25">
      <c r="B6062" s="28" t="str">
        <f t="shared" si="194"/>
        <v/>
      </c>
      <c r="C6062" s="28">
        <f t="shared" si="195"/>
        <v>606</v>
      </c>
    </row>
    <row r="6063" spans="2:3" x14ac:dyDescent="0.25">
      <c r="B6063" s="28" t="str">
        <f t="shared" si="194"/>
        <v/>
      </c>
      <c r="C6063" s="28">
        <f t="shared" si="195"/>
        <v>606</v>
      </c>
    </row>
    <row r="6064" spans="2:3" x14ac:dyDescent="0.25">
      <c r="B6064" s="28" t="str">
        <f t="shared" si="194"/>
        <v/>
      </c>
      <c r="C6064" s="28">
        <f t="shared" si="195"/>
        <v>606</v>
      </c>
    </row>
    <row r="6065" spans="2:3" x14ac:dyDescent="0.25">
      <c r="B6065" s="28" t="str">
        <f t="shared" si="194"/>
        <v/>
      </c>
      <c r="C6065" s="28">
        <f t="shared" si="195"/>
        <v>606</v>
      </c>
    </row>
    <row r="6066" spans="2:3" x14ac:dyDescent="0.25">
      <c r="B6066" s="28" t="str">
        <f t="shared" si="194"/>
        <v/>
      </c>
      <c r="C6066" s="28">
        <f t="shared" si="195"/>
        <v>606</v>
      </c>
    </row>
    <row r="6067" spans="2:3" x14ac:dyDescent="0.25">
      <c r="B6067" s="28" t="str">
        <f t="shared" si="194"/>
        <v/>
      </c>
      <c r="C6067" s="28">
        <f t="shared" si="195"/>
        <v>607</v>
      </c>
    </row>
    <row r="6068" spans="2:3" x14ac:dyDescent="0.25">
      <c r="B6068" s="28" t="str">
        <f t="shared" si="194"/>
        <v/>
      </c>
      <c r="C6068" s="28">
        <f t="shared" si="195"/>
        <v>607</v>
      </c>
    </row>
    <row r="6069" spans="2:3" x14ac:dyDescent="0.25">
      <c r="B6069" s="28" t="str">
        <f t="shared" si="194"/>
        <v/>
      </c>
      <c r="C6069" s="28">
        <f t="shared" si="195"/>
        <v>607</v>
      </c>
    </row>
    <row r="6070" spans="2:3" x14ac:dyDescent="0.25">
      <c r="B6070" s="28" t="str">
        <f t="shared" si="194"/>
        <v/>
      </c>
      <c r="C6070" s="28">
        <f t="shared" si="195"/>
        <v>607</v>
      </c>
    </row>
    <row r="6071" spans="2:3" x14ac:dyDescent="0.25">
      <c r="B6071" s="28" t="str">
        <f t="shared" si="194"/>
        <v/>
      </c>
      <c r="C6071" s="28">
        <f t="shared" si="195"/>
        <v>607</v>
      </c>
    </row>
    <row r="6072" spans="2:3" x14ac:dyDescent="0.25">
      <c r="B6072" s="28" t="str">
        <f t="shared" si="194"/>
        <v/>
      </c>
      <c r="C6072" s="28">
        <f t="shared" si="195"/>
        <v>607</v>
      </c>
    </row>
    <row r="6073" spans="2:3" x14ac:dyDescent="0.25">
      <c r="B6073" s="28" t="str">
        <f t="shared" si="194"/>
        <v/>
      </c>
      <c r="C6073" s="28">
        <f t="shared" si="195"/>
        <v>607</v>
      </c>
    </row>
    <row r="6074" spans="2:3" x14ac:dyDescent="0.25">
      <c r="B6074" s="28" t="str">
        <f t="shared" si="194"/>
        <v/>
      </c>
      <c r="C6074" s="28">
        <f t="shared" si="195"/>
        <v>607</v>
      </c>
    </row>
    <row r="6075" spans="2:3" x14ac:dyDescent="0.25">
      <c r="B6075" s="28" t="str">
        <f t="shared" si="194"/>
        <v/>
      </c>
      <c r="C6075" s="28">
        <f t="shared" si="195"/>
        <v>607</v>
      </c>
    </row>
    <row r="6076" spans="2:3" x14ac:dyDescent="0.25">
      <c r="B6076" s="28" t="str">
        <f t="shared" si="194"/>
        <v/>
      </c>
      <c r="C6076" s="28">
        <f t="shared" si="195"/>
        <v>607</v>
      </c>
    </row>
    <row r="6077" spans="2:3" x14ac:dyDescent="0.25">
      <c r="B6077" s="28" t="str">
        <f t="shared" si="194"/>
        <v/>
      </c>
      <c r="C6077" s="28">
        <f t="shared" si="195"/>
        <v>608</v>
      </c>
    </row>
    <row r="6078" spans="2:3" x14ac:dyDescent="0.25">
      <c r="B6078" s="28" t="str">
        <f t="shared" si="194"/>
        <v/>
      </c>
      <c r="C6078" s="28">
        <f t="shared" si="195"/>
        <v>608</v>
      </c>
    </row>
    <row r="6079" spans="2:3" x14ac:dyDescent="0.25">
      <c r="B6079" s="28" t="str">
        <f t="shared" si="194"/>
        <v/>
      </c>
      <c r="C6079" s="28">
        <f t="shared" si="195"/>
        <v>608</v>
      </c>
    </row>
    <row r="6080" spans="2:3" x14ac:dyDescent="0.25">
      <c r="B6080" s="28" t="str">
        <f t="shared" si="194"/>
        <v/>
      </c>
      <c r="C6080" s="28">
        <f t="shared" si="195"/>
        <v>608</v>
      </c>
    </row>
    <row r="6081" spans="2:3" x14ac:dyDescent="0.25">
      <c r="B6081" s="28" t="str">
        <f t="shared" si="194"/>
        <v/>
      </c>
      <c r="C6081" s="28">
        <f t="shared" si="195"/>
        <v>608</v>
      </c>
    </row>
    <row r="6082" spans="2:3" x14ac:dyDescent="0.25">
      <c r="B6082" s="28" t="str">
        <f t="shared" si="194"/>
        <v/>
      </c>
      <c r="C6082" s="28">
        <f t="shared" si="195"/>
        <v>608</v>
      </c>
    </row>
    <row r="6083" spans="2:3" x14ac:dyDescent="0.25">
      <c r="B6083" s="28" t="str">
        <f t="shared" si="194"/>
        <v/>
      </c>
      <c r="C6083" s="28">
        <f t="shared" si="195"/>
        <v>608</v>
      </c>
    </row>
    <row r="6084" spans="2:3" x14ac:dyDescent="0.25">
      <c r="B6084" s="28" t="str">
        <f t="shared" si="194"/>
        <v/>
      </c>
      <c r="C6084" s="28">
        <f t="shared" si="195"/>
        <v>608</v>
      </c>
    </row>
    <row r="6085" spans="2:3" x14ac:dyDescent="0.25">
      <c r="B6085" s="28" t="str">
        <f t="shared" si="194"/>
        <v/>
      </c>
      <c r="C6085" s="28">
        <f t="shared" si="195"/>
        <v>608</v>
      </c>
    </row>
    <row r="6086" spans="2:3" x14ac:dyDescent="0.25">
      <c r="B6086" s="28" t="str">
        <f t="shared" si="194"/>
        <v/>
      </c>
      <c r="C6086" s="28">
        <f t="shared" si="195"/>
        <v>608</v>
      </c>
    </row>
    <row r="6087" spans="2:3" x14ac:dyDescent="0.25">
      <c r="B6087" s="28" t="str">
        <f t="shared" si="194"/>
        <v/>
      </c>
      <c r="C6087" s="28">
        <f t="shared" si="195"/>
        <v>609</v>
      </c>
    </row>
    <row r="6088" spans="2:3" x14ac:dyDescent="0.25">
      <c r="B6088" s="28" t="str">
        <f t="shared" ref="B6088:B6151" si="196">IF(C6088&lt; $D$4+1,MOD(((ROW(B6088)-ROW(B$7))),$C$5)+1,"")</f>
        <v/>
      </c>
      <c r="C6088" s="28">
        <f t="shared" si="195"/>
        <v>609</v>
      </c>
    </row>
    <row r="6089" spans="2:3" x14ac:dyDescent="0.25">
      <c r="B6089" s="28" t="str">
        <f t="shared" si="196"/>
        <v/>
      </c>
      <c r="C6089" s="28">
        <f t="shared" ref="C6089:C6152" si="197">ROUNDDOWN(((ROW(C6089)-ROW(C$7))/C$5)+1,0)</f>
        <v>609</v>
      </c>
    </row>
    <row r="6090" spans="2:3" x14ac:dyDescent="0.25">
      <c r="B6090" s="28" t="str">
        <f t="shared" si="196"/>
        <v/>
      </c>
      <c r="C6090" s="28">
        <f t="shared" si="197"/>
        <v>609</v>
      </c>
    </row>
    <row r="6091" spans="2:3" x14ac:dyDescent="0.25">
      <c r="B6091" s="28" t="str">
        <f t="shared" si="196"/>
        <v/>
      </c>
      <c r="C6091" s="28">
        <f t="shared" si="197"/>
        <v>609</v>
      </c>
    </row>
    <row r="6092" spans="2:3" x14ac:dyDescent="0.25">
      <c r="B6092" s="28" t="str">
        <f t="shared" si="196"/>
        <v/>
      </c>
      <c r="C6092" s="28">
        <f t="shared" si="197"/>
        <v>609</v>
      </c>
    </row>
    <row r="6093" spans="2:3" x14ac:dyDescent="0.25">
      <c r="B6093" s="28" t="str">
        <f t="shared" si="196"/>
        <v/>
      </c>
      <c r="C6093" s="28">
        <f t="shared" si="197"/>
        <v>609</v>
      </c>
    </row>
    <row r="6094" spans="2:3" x14ac:dyDescent="0.25">
      <c r="B6094" s="28" t="str">
        <f t="shared" si="196"/>
        <v/>
      </c>
      <c r="C6094" s="28">
        <f t="shared" si="197"/>
        <v>609</v>
      </c>
    </row>
    <row r="6095" spans="2:3" x14ac:dyDescent="0.25">
      <c r="B6095" s="28" t="str">
        <f t="shared" si="196"/>
        <v/>
      </c>
      <c r="C6095" s="28">
        <f t="shared" si="197"/>
        <v>609</v>
      </c>
    </row>
    <row r="6096" spans="2:3" x14ac:dyDescent="0.25">
      <c r="B6096" s="28" t="str">
        <f t="shared" si="196"/>
        <v/>
      </c>
      <c r="C6096" s="28">
        <f t="shared" si="197"/>
        <v>609</v>
      </c>
    </row>
    <row r="6097" spans="2:3" x14ac:dyDescent="0.25">
      <c r="B6097" s="28" t="str">
        <f t="shared" si="196"/>
        <v/>
      </c>
      <c r="C6097" s="28">
        <f t="shared" si="197"/>
        <v>610</v>
      </c>
    </row>
    <row r="6098" spans="2:3" x14ac:dyDescent="0.25">
      <c r="B6098" s="28" t="str">
        <f t="shared" si="196"/>
        <v/>
      </c>
      <c r="C6098" s="28">
        <f t="shared" si="197"/>
        <v>610</v>
      </c>
    </row>
    <row r="6099" spans="2:3" x14ac:dyDescent="0.25">
      <c r="B6099" s="28" t="str">
        <f t="shared" si="196"/>
        <v/>
      </c>
      <c r="C6099" s="28">
        <f t="shared" si="197"/>
        <v>610</v>
      </c>
    </row>
    <row r="6100" spans="2:3" x14ac:dyDescent="0.25">
      <c r="B6100" s="28" t="str">
        <f t="shared" si="196"/>
        <v/>
      </c>
      <c r="C6100" s="28">
        <f t="shared" si="197"/>
        <v>610</v>
      </c>
    </row>
    <row r="6101" spans="2:3" x14ac:dyDescent="0.25">
      <c r="B6101" s="28" t="str">
        <f t="shared" si="196"/>
        <v/>
      </c>
      <c r="C6101" s="28">
        <f t="shared" si="197"/>
        <v>610</v>
      </c>
    </row>
    <row r="6102" spans="2:3" x14ac:dyDescent="0.25">
      <c r="B6102" s="28" t="str">
        <f t="shared" si="196"/>
        <v/>
      </c>
      <c r="C6102" s="28">
        <f t="shared" si="197"/>
        <v>610</v>
      </c>
    </row>
    <row r="6103" spans="2:3" x14ac:dyDescent="0.25">
      <c r="B6103" s="28" t="str">
        <f t="shared" si="196"/>
        <v/>
      </c>
      <c r="C6103" s="28">
        <f t="shared" si="197"/>
        <v>610</v>
      </c>
    </row>
    <row r="6104" spans="2:3" x14ac:dyDescent="0.25">
      <c r="B6104" s="28" t="str">
        <f t="shared" si="196"/>
        <v/>
      </c>
      <c r="C6104" s="28">
        <f t="shared" si="197"/>
        <v>610</v>
      </c>
    </row>
    <row r="6105" spans="2:3" x14ac:dyDescent="0.25">
      <c r="B6105" s="28" t="str">
        <f t="shared" si="196"/>
        <v/>
      </c>
      <c r="C6105" s="28">
        <f t="shared" si="197"/>
        <v>610</v>
      </c>
    </row>
    <row r="6106" spans="2:3" x14ac:dyDescent="0.25">
      <c r="B6106" s="28" t="str">
        <f t="shared" si="196"/>
        <v/>
      </c>
      <c r="C6106" s="28">
        <f t="shared" si="197"/>
        <v>610</v>
      </c>
    </row>
    <row r="6107" spans="2:3" x14ac:dyDescent="0.25">
      <c r="B6107" s="28" t="str">
        <f t="shared" si="196"/>
        <v/>
      </c>
      <c r="C6107" s="28">
        <f t="shared" si="197"/>
        <v>611</v>
      </c>
    </row>
    <row r="6108" spans="2:3" x14ac:dyDescent="0.25">
      <c r="B6108" s="28" t="str">
        <f t="shared" si="196"/>
        <v/>
      </c>
      <c r="C6108" s="28">
        <f t="shared" si="197"/>
        <v>611</v>
      </c>
    </row>
    <row r="6109" spans="2:3" x14ac:dyDescent="0.25">
      <c r="B6109" s="28" t="str">
        <f t="shared" si="196"/>
        <v/>
      </c>
      <c r="C6109" s="28">
        <f t="shared" si="197"/>
        <v>611</v>
      </c>
    </row>
    <row r="6110" spans="2:3" x14ac:dyDescent="0.25">
      <c r="B6110" s="28" t="str">
        <f t="shared" si="196"/>
        <v/>
      </c>
      <c r="C6110" s="28">
        <f t="shared" si="197"/>
        <v>611</v>
      </c>
    </row>
    <row r="6111" spans="2:3" x14ac:dyDescent="0.25">
      <c r="B6111" s="28" t="str">
        <f t="shared" si="196"/>
        <v/>
      </c>
      <c r="C6111" s="28">
        <f t="shared" si="197"/>
        <v>611</v>
      </c>
    </row>
    <row r="6112" spans="2:3" x14ac:dyDescent="0.25">
      <c r="B6112" s="28" t="str">
        <f t="shared" si="196"/>
        <v/>
      </c>
      <c r="C6112" s="28">
        <f t="shared" si="197"/>
        <v>611</v>
      </c>
    </row>
    <row r="6113" spans="2:3" x14ac:dyDescent="0.25">
      <c r="B6113" s="28" t="str">
        <f t="shared" si="196"/>
        <v/>
      </c>
      <c r="C6113" s="28">
        <f t="shared" si="197"/>
        <v>611</v>
      </c>
    </row>
    <row r="6114" spans="2:3" x14ac:dyDescent="0.25">
      <c r="B6114" s="28" t="str">
        <f t="shared" si="196"/>
        <v/>
      </c>
      <c r="C6114" s="28">
        <f t="shared" si="197"/>
        <v>611</v>
      </c>
    </row>
    <row r="6115" spans="2:3" x14ac:dyDescent="0.25">
      <c r="B6115" s="28" t="str">
        <f t="shared" si="196"/>
        <v/>
      </c>
      <c r="C6115" s="28">
        <f t="shared" si="197"/>
        <v>611</v>
      </c>
    </row>
    <row r="6116" spans="2:3" x14ac:dyDescent="0.25">
      <c r="B6116" s="28" t="str">
        <f t="shared" si="196"/>
        <v/>
      </c>
      <c r="C6116" s="28">
        <f t="shared" si="197"/>
        <v>611</v>
      </c>
    </row>
    <row r="6117" spans="2:3" x14ac:dyDescent="0.25">
      <c r="B6117" s="28" t="str">
        <f t="shared" si="196"/>
        <v/>
      </c>
      <c r="C6117" s="28">
        <f t="shared" si="197"/>
        <v>612</v>
      </c>
    </row>
    <row r="6118" spans="2:3" x14ac:dyDescent="0.25">
      <c r="B6118" s="28" t="str">
        <f t="shared" si="196"/>
        <v/>
      </c>
      <c r="C6118" s="28">
        <f t="shared" si="197"/>
        <v>612</v>
      </c>
    </row>
    <row r="6119" spans="2:3" x14ac:dyDescent="0.25">
      <c r="B6119" s="28" t="str">
        <f t="shared" si="196"/>
        <v/>
      </c>
      <c r="C6119" s="28">
        <f t="shared" si="197"/>
        <v>612</v>
      </c>
    </row>
    <row r="6120" spans="2:3" x14ac:dyDescent="0.25">
      <c r="B6120" s="28" t="str">
        <f t="shared" si="196"/>
        <v/>
      </c>
      <c r="C6120" s="28">
        <f t="shared" si="197"/>
        <v>612</v>
      </c>
    </row>
    <row r="6121" spans="2:3" x14ac:dyDescent="0.25">
      <c r="B6121" s="28" t="str">
        <f t="shared" si="196"/>
        <v/>
      </c>
      <c r="C6121" s="28">
        <f t="shared" si="197"/>
        <v>612</v>
      </c>
    </row>
    <row r="6122" spans="2:3" x14ac:dyDescent="0.25">
      <c r="B6122" s="28" t="str">
        <f t="shared" si="196"/>
        <v/>
      </c>
      <c r="C6122" s="28">
        <f t="shared" si="197"/>
        <v>612</v>
      </c>
    </row>
    <row r="6123" spans="2:3" x14ac:dyDescent="0.25">
      <c r="B6123" s="28" t="str">
        <f t="shared" si="196"/>
        <v/>
      </c>
      <c r="C6123" s="28">
        <f t="shared" si="197"/>
        <v>612</v>
      </c>
    </row>
    <row r="6124" spans="2:3" x14ac:dyDescent="0.25">
      <c r="B6124" s="28" t="str">
        <f t="shared" si="196"/>
        <v/>
      </c>
      <c r="C6124" s="28">
        <f t="shared" si="197"/>
        <v>612</v>
      </c>
    </row>
    <row r="6125" spans="2:3" x14ac:dyDescent="0.25">
      <c r="B6125" s="28" t="str">
        <f t="shared" si="196"/>
        <v/>
      </c>
      <c r="C6125" s="28">
        <f t="shared" si="197"/>
        <v>612</v>
      </c>
    </row>
    <row r="6126" spans="2:3" x14ac:dyDescent="0.25">
      <c r="B6126" s="28" t="str">
        <f t="shared" si="196"/>
        <v/>
      </c>
      <c r="C6126" s="28">
        <f t="shared" si="197"/>
        <v>612</v>
      </c>
    </row>
    <row r="6127" spans="2:3" x14ac:dyDescent="0.25">
      <c r="B6127" s="28" t="str">
        <f t="shared" si="196"/>
        <v/>
      </c>
      <c r="C6127" s="28">
        <f t="shared" si="197"/>
        <v>613</v>
      </c>
    </row>
    <row r="6128" spans="2:3" x14ac:dyDescent="0.25">
      <c r="B6128" s="28" t="str">
        <f t="shared" si="196"/>
        <v/>
      </c>
      <c r="C6128" s="28">
        <f t="shared" si="197"/>
        <v>613</v>
      </c>
    </row>
    <row r="6129" spans="2:3" x14ac:dyDescent="0.25">
      <c r="B6129" s="28" t="str">
        <f t="shared" si="196"/>
        <v/>
      </c>
      <c r="C6129" s="28">
        <f t="shared" si="197"/>
        <v>613</v>
      </c>
    </row>
    <row r="6130" spans="2:3" x14ac:dyDescent="0.25">
      <c r="B6130" s="28" t="str">
        <f t="shared" si="196"/>
        <v/>
      </c>
      <c r="C6130" s="28">
        <f t="shared" si="197"/>
        <v>613</v>
      </c>
    </row>
    <row r="6131" spans="2:3" x14ac:dyDescent="0.25">
      <c r="B6131" s="28" t="str">
        <f t="shared" si="196"/>
        <v/>
      </c>
      <c r="C6131" s="28">
        <f t="shared" si="197"/>
        <v>613</v>
      </c>
    </row>
    <row r="6132" spans="2:3" x14ac:dyDescent="0.25">
      <c r="B6132" s="28" t="str">
        <f t="shared" si="196"/>
        <v/>
      </c>
      <c r="C6132" s="28">
        <f t="shared" si="197"/>
        <v>613</v>
      </c>
    </row>
    <row r="6133" spans="2:3" x14ac:dyDescent="0.25">
      <c r="B6133" s="28" t="str">
        <f t="shared" si="196"/>
        <v/>
      </c>
      <c r="C6133" s="28">
        <f t="shared" si="197"/>
        <v>613</v>
      </c>
    </row>
    <row r="6134" spans="2:3" x14ac:dyDescent="0.25">
      <c r="B6134" s="28" t="str">
        <f t="shared" si="196"/>
        <v/>
      </c>
      <c r="C6134" s="28">
        <f t="shared" si="197"/>
        <v>613</v>
      </c>
    </row>
    <row r="6135" spans="2:3" x14ac:dyDescent="0.25">
      <c r="B6135" s="28" t="str">
        <f t="shared" si="196"/>
        <v/>
      </c>
      <c r="C6135" s="28">
        <f t="shared" si="197"/>
        <v>613</v>
      </c>
    </row>
    <row r="6136" spans="2:3" x14ac:dyDescent="0.25">
      <c r="B6136" s="28" t="str">
        <f t="shared" si="196"/>
        <v/>
      </c>
      <c r="C6136" s="28">
        <f t="shared" si="197"/>
        <v>613</v>
      </c>
    </row>
    <row r="6137" spans="2:3" x14ac:dyDescent="0.25">
      <c r="B6137" s="28" t="str">
        <f t="shared" si="196"/>
        <v/>
      </c>
      <c r="C6137" s="28">
        <f t="shared" si="197"/>
        <v>614</v>
      </c>
    </row>
    <row r="6138" spans="2:3" x14ac:dyDescent="0.25">
      <c r="B6138" s="28" t="str">
        <f t="shared" si="196"/>
        <v/>
      </c>
      <c r="C6138" s="28">
        <f t="shared" si="197"/>
        <v>614</v>
      </c>
    </row>
    <row r="6139" spans="2:3" x14ac:dyDescent="0.25">
      <c r="B6139" s="28" t="str">
        <f t="shared" si="196"/>
        <v/>
      </c>
      <c r="C6139" s="28">
        <f t="shared" si="197"/>
        <v>614</v>
      </c>
    </row>
    <row r="6140" spans="2:3" x14ac:dyDescent="0.25">
      <c r="B6140" s="28" t="str">
        <f t="shared" si="196"/>
        <v/>
      </c>
      <c r="C6140" s="28">
        <f t="shared" si="197"/>
        <v>614</v>
      </c>
    </row>
    <row r="6141" spans="2:3" x14ac:dyDescent="0.25">
      <c r="B6141" s="28" t="str">
        <f t="shared" si="196"/>
        <v/>
      </c>
      <c r="C6141" s="28">
        <f t="shared" si="197"/>
        <v>614</v>
      </c>
    </row>
    <row r="6142" spans="2:3" x14ac:dyDescent="0.25">
      <c r="B6142" s="28" t="str">
        <f t="shared" si="196"/>
        <v/>
      </c>
      <c r="C6142" s="28">
        <f t="shared" si="197"/>
        <v>614</v>
      </c>
    </row>
    <row r="6143" spans="2:3" x14ac:dyDescent="0.25">
      <c r="B6143" s="28" t="str">
        <f t="shared" si="196"/>
        <v/>
      </c>
      <c r="C6143" s="28">
        <f t="shared" si="197"/>
        <v>614</v>
      </c>
    </row>
    <row r="6144" spans="2:3" x14ac:dyDescent="0.25">
      <c r="B6144" s="28" t="str">
        <f t="shared" si="196"/>
        <v/>
      </c>
      <c r="C6144" s="28">
        <f t="shared" si="197"/>
        <v>614</v>
      </c>
    </row>
    <row r="6145" spans="2:3" x14ac:dyDescent="0.25">
      <c r="B6145" s="28" t="str">
        <f t="shared" si="196"/>
        <v/>
      </c>
      <c r="C6145" s="28">
        <f t="shared" si="197"/>
        <v>614</v>
      </c>
    </row>
    <row r="6146" spans="2:3" x14ac:dyDescent="0.25">
      <c r="B6146" s="28" t="str">
        <f t="shared" si="196"/>
        <v/>
      </c>
      <c r="C6146" s="28">
        <f t="shared" si="197"/>
        <v>614</v>
      </c>
    </row>
    <row r="6147" spans="2:3" x14ac:dyDescent="0.25">
      <c r="B6147" s="28" t="str">
        <f t="shared" si="196"/>
        <v/>
      </c>
      <c r="C6147" s="28">
        <f t="shared" si="197"/>
        <v>615</v>
      </c>
    </row>
    <row r="6148" spans="2:3" x14ac:dyDescent="0.25">
      <c r="B6148" s="28" t="str">
        <f t="shared" si="196"/>
        <v/>
      </c>
      <c r="C6148" s="28">
        <f t="shared" si="197"/>
        <v>615</v>
      </c>
    </row>
    <row r="6149" spans="2:3" x14ac:dyDescent="0.25">
      <c r="B6149" s="28" t="str">
        <f t="shared" si="196"/>
        <v/>
      </c>
      <c r="C6149" s="28">
        <f t="shared" si="197"/>
        <v>615</v>
      </c>
    </row>
    <row r="6150" spans="2:3" x14ac:dyDescent="0.25">
      <c r="B6150" s="28" t="str">
        <f t="shared" si="196"/>
        <v/>
      </c>
      <c r="C6150" s="28">
        <f t="shared" si="197"/>
        <v>615</v>
      </c>
    </row>
    <row r="6151" spans="2:3" x14ac:dyDescent="0.25">
      <c r="B6151" s="28" t="str">
        <f t="shared" si="196"/>
        <v/>
      </c>
      <c r="C6151" s="28">
        <f t="shared" si="197"/>
        <v>615</v>
      </c>
    </row>
    <row r="6152" spans="2:3" x14ac:dyDescent="0.25">
      <c r="B6152" s="28" t="str">
        <f t="shared" ref="B6152:B6215" si="198">IF(C6152&lt; $D$4+1,MOD(((ROW(B6152)-ROW(B$7))),$C$5)+1,"")</f>
        <v/>
      </c>
      <c r="C6152" s="28">
        <f t="shared" si="197"/>
        <v>615</v>
      </c>
    </row>
    <row r="6153" spans="2:3" x14ac:dyDescent="0.25">
      <c r="B6153" s="28" t="str">
        <f t="shared" si="198"/>
        <v/>
      </c>
      <c r="C6153" s="28">
        <f t="shared" ref="C6153:C6216" si="199">ROUNDDOWN(((ROW(C6153)-ROW(C$7))/C$5)+1,0)</f>
        <v>615</v>
      </c>
    </row>
    <row r="6154" spans="2:3" x14ac:dyDescent="0.25">
      <c r="B6154" s="28" t="str">
        <f t="shared" si="198"/>
        <v/>
      </c>
      <c r="C6154" s="28">
        <f t="shared" si="199"/>
        <v>615</v>
      </c>
    </row>
    <row r="6155" spans="2:3" x14ac:dyDescent="0.25">
      <c r="B6155" s="28" t="str">
        <f t="shared" si="198"/>
        <v/>
      </c>
      <c r="C6155" s="28">
        <f t="shared" si="199"/>
        <v>615</v>
      </c>
    </row>
    <row r="6156" spans="2:3" x14ac:dyDescent="0.25">
      <c r="B6156" s="28" t="str">
        <f t="shared" si="198"/>
        <v/>
      </c>
      <c r="C6156" s="28">
        <f t="shared" si="199"/>
        <v>615</v>
      </c>
    </row>
    <row r="6157" spans="2:3" x14ac:dyDescent="0.25">
      <c r="B6157" s="28" t="str">
        <f t="shared" si="198"/>
        <v/>
      </c>
      <c r="C6157" s="28">
        <f t="shared" si="199"/>
        <v>616</v>
      </c>
    </row>
    <row r="6158" spans="2:3" x14ac:dyDescent="0.25">
      <c r="B6158" s="28" t="str">
        <f t="shared" si="198"/>
        <v/>
      </c>
      <c r="C6158" s="28">
        <f t="shared" si="199"/>
        <v>616</v>
      </c>
    </row>
    <row r="6159" spans="2:3" x14ac:dyDescent="0.25">
      <c r="B6159" s="28" t="str">
        <f t="shared" si="198"/>
        <v/>
      </c>
      <c r="C6159" s="28">
        <f t="shared" si="199"/>
        <v>616</v>
      </c>
    </row>
    <row r="6160" spans="2:3" x14ac:dyDescent="0.25">
      <c r="B6160" s="28" t="str">
        <f t="shared" si="198"/>
        <v/>
      </c>
      <c r="C6160" s="28">
        <f t="shared" si="199"/>
        <v>616</v>
      </c>
    </row>
    <row r="6161" spans="2:3" x14ac:dyDescent="0.25">
      <c r="B6161" s="28" t="str">
        <f t="shared" si="198"/>
        <v/>
      </c>
      <c r="C6161" s="28">
        <f t="shared" si="199"/>
        <v>616</v>
      </c>
    </row>
    <row r="6162" spans="2:3" x14ac:dyDescent="0.25">
      <c r="B6162" s="28" t="str">
        <f t="shared" si="198"/>
        <v/>
      </c>
      <c r="C6162" s="28">
        <f t="shared" si="199"/>
        <v>616</v>
      </c>
    </row>
    <row r="6163" spans="2:3" x14ac:dyDescent="0.25">
      <c r="B6163" s="28" t="str">
        <f t="shared" si="198"/>
        <v/>
      </c>
      <c r="C6163" s="28">
        <f t="shared" si="199"/>
        <v>616</v>
      </c>
    </row>
    <row r="6164" spans="2:3" x14ac:dyDescent="0.25">
      <c r="B6164" s="28" t="str">
        <f t="shared" si="198"/>
        <v/>
      </c>
      <c r="C6164" s="28">
        <f t="shared" si="199"/>
        <v>616</v>
      </c>
    </row>
    <row r="6165" spans="2:3" x14ac:dyDescent="0.25">
      <c r="B6165" s="28" t="str">
        <f t="shared" si="198"/>
        <v/>
      </c>
      <c r="C6165" s="28">
        <f t="shared" si="199"/>
        <v>616</v>
      </c>
    </row>
    <row r="6166" spans="2:3" x14ac:dyDescent="0.25">
      <c r="B6166" s="28" t="str">
        <f t="shared" si="198"/>
        <v/>
      </c>
      <c r="C6166" s="28">
        <f t="shared" si="199"/>
        <v>616</v>
      </c>
    </row>
    <row r="6167" spans="2:3" x14ac:dyDescent="0.25">
      <c r="B6167" s="28" t="str">
        <f t="shared" si="198"/>
        <v/>
      </c>
      <c r="C6167" s="28">
        <f t="shared" si="199"/>
        <v>617</v>
      </c>
    </row>
    <row r="6168" spans="2:3" x14ac:dyDescent="0.25">
      <c r="B6168" s="28" t="str">
        <f t="shared" si="198"/>
        <v/>
      </c>
      <c r="C6168" s="28">
        <f t="shared" si="199"/>
        <v>617</v>
      </c>
    </row>
    <row r="6169" spans="2:3" x14ac:dyDescent="0.25">
      <c r="B6169" s="28" t="str">
        <f t="shared" si="198"/>
        <v/>
      </c>
      <c r="C6169" s="28">
        <f t="shared" si="199"/>
        <v>617</v>
      </c>
    </row>
    <row r="6170" spans="2:3" x14ac:dyDescent="0.25">
      <c r="B6170" s="28" t="str">
        <f t="shared" si="198"/>
        <v/>
      </c>
      <c r="C6170" s="28">
        <f t="shared" si="199"/>
        <v>617</v>
      </c>
    </row>
    <row r="6171" spans="2:3" x14ac:dyDescent="0.25">
      <c r="B6171" s="28" t="str">
        <f t="shared" si="198"/>
        <v/>
      </c>
      <c r="C6171" s="28">
        <f t="shared" si="199"/>
        <v>617</v>
      </c>
    </row>
    <row r="6172" spans="2:3" x14ac:dyDescent="0.25">
      <c r="B6172" s="28" t="str">
        <f t="shared" si="198"/>
        <v/>
      </c>
      <c r="C6172" s="28">
        <f t="shared" si="199"/>
        <v>617</v>
      </c>
    </row>
    <row r="6173" spans="2:3" x14ac:dyDescent="0.25">
      <c r="B6173" s="28" t="str">
        <f t="shared" si="198"/>
        <v/>
      </c>
      <c r="C6173" s="28">
        <f t="shared" si="199"/>
        <v>617</v>
      </c>
    </row>
    <row r="6174" spans="2:3" x14ac:dyDescent="0.25">
      <c r="B6174" s="28" t="str">
        <f t="shared" si="198"/>
        <v/>
      </c>
      <c r="C6174" s="28">
        <f t="shared" si="199"/>
        <v>617</v>
      </c>
    </row>
    <row r="6175" spans="2:3" x14ac:dyDescent="0.25">
      <c r="B6175" s="28" t="str">
        <f t="shared" si="198"/>
        <v/>
      </c>
      <c r="C6175" s="28">
        <f t="shared" si="199"/>
        <v>617</v>
      </c>
    </row>
    <row r="6176" spans="2:3" x14ac:dyDescent="0.25">
      <c r="B6176" s="28" t="str">
        <f t="shared" si="198"/>
        <v/>
      </c>
      <c r="C6176" s="28">
        <f t="shared" si="199"/>
        <v>617</v>
      </c>
    </row>
    <row r="6177" spans="2:3" x14ac:dyDescent="0.25">
      <c r="B6177" s="28" t="str">
        <f t="shared" si="198"/>
        <v/>
      </c>
      <c r="C6177" s="28">
        <f t="shared" si="199"/>
        <v>618</v>
      </c>
    </row>
    <row r="6178" spans="2:3" x14ac:dyDescent="0.25">
      <c r="B6178" s="28" t="str">
        <f t="shared" si="198"/>
        <v/>
      </c>
      <c r="C6178" s="28">
        <f t="shared" si="199"/>
        <v>618</v>
      </c>
    </row>
    <row r="6179" spans="2:3" x14ac:dyDescent="0.25">
      <c r="B6179" s="28" t="str">
        <f t="shared" si="198"/>
        <v/>
      </c>
      <c r="C6179" s="28">
        <f t="shared" si="199"/>
        <v>618</v>
      </c>
    </row>
    <row r="6180" spans="2:3" x14ac:dyDescent="0.25">
      <c r="B6180" s="28" t="str">
        <f t="shared" si="198"/>
        <v/>
      </c>
      <c r="C6180" s="28">
        <f t="shared" si="199"/>
        <v>618</v>
      </c>
    </row>
    <row r="6181" spans="2:3" x14ac:dyDescent="0.25">
      <c r="B6181" s="28" t="str">
        <f t="shared" si="198"/>
        <v/>
      </c>
      <c r="C6181" s="28">
        <f t="shared" si="199"/>
        <v>618</v>
      </c>
    </row>
    <row r="6182" spans="2:3" x14ac:dyDescent="0.25">
      <c r="B6182" s="28" t="str">
        <f t="shared" si="198"/>
        <v/>
      </c>
      <c r="C6182" s="28">
        <f t="shared" si="199"/>
        <v>618</v>
      </c>
    </row>
    <row r="6183" spans="2:3" x14ac:dyDescent="0.25">
      <c r="B6183" s="28" t="str">
        <f t="shared" si="198"/>
        <v/>
      </c>
      <c r="C6183" s="28">
        <f t="shared" si="199"/>
        <v>618</v>
      </c>
    </row>
    <row r="6184" spans="2:3" x14ac:dyDescent="0.25">
      <c r="B6184" s="28" t="str">
        <f t="shared" si="198"/>
        <v/>
      </c>
      <c r="C6184" s="28">
        <f t="shared" si="199"/>
        <v>618</v>
      </c>
    </row>
    <row r="6185" spans="2:3" x14ac:dyDescent="0.25">
      <c r="B6185" s="28" t="str">
        <f t="shared" si="198"/>
        <v/>
      </c>
      <c r="C6185" s="28">
        <f t="shared" si="199"/>
        <v>618</v>
      </c>
    </row>
    <row r="6186" spans="2:3" x14ac:dyDescent="0.25">
      <c r="B6186" s="28" t="str">
        <f t="shared" si="198"/>
        <v/>
      </c>
      <c r="C6186" s="28">
        <f t="shared" si="199"/>
        <v>618</v>
      </c>
    </row>
    <row r="6187" spans="2:3" x14ac:dyDescent="0.25">
      <c r="B6187" s="28" t="str">
        <f t="shared" si="198"/>
        <v/>
      </c>
      <c r="C6187" s="28">
        <f t="shared" si="199"/>
        <v>619</v>
      </c>
    </row>
    <row r="6188" spans="2:3" x14ac:dyDescent="0.25">
      <c r="B6188" s="28" t="str">
        <f t="shared" si="198"/>
        <v/>
      </c>
      <c r="C6188" s="28">
        <f t="shared" si="199"/>
        <v>619</v>
      </c>
    </row>
    <row r="6189" spans="2:3" x14ac:dyDescent="0.25">
      <c r="B6189" s="28" t="str">
        <f t="shared" si="198"/>
        <v/>
      </c>
      <c r="C6189" s="28">
        <f t="shared" si="199"/>
        <v>619</v>
      </c>
    </row>
    <row r="6190" spans="2:3" x14ac:dyDescent="0.25">
      <c r="B6190" s="28" t="str">
        <f t="shared" si="198"/>
        <v/>
      </c>
      <c r="C6190" s="28">
        <f t="shared" si="199"/>
        <v>619</v>
      </c>
    </row>
    <row r="6191" spans="2:3" x14ac:dyDescent="0.25">
      <c r="B6191" s="28" t="str">
        <f t="shared" si="198"/>
        <v/>
      </c>
      <c r="C6191" s="28">
        <f t="shared" si="199"/>
        <v>619</v>
      </c>
    </row>
    <row r="6192" spans="2:3" x14ac:dyDescent="0.25">
      <c r="B6192" s="28" t="str">
        <f t="shared" si="198"/>
        <v/>
      </c>
      <c r="C6192" s="28">
        <f t="shared" si="199"/>
        <v>619</v>
      </c>
    </row>
    <row r="6193" spans="2:3" x14ac:dyDescent="0.25">
      <c r="B6193" s="28" t="str">
        <f t="shared" si="198"/>
        <v/>
      </c>
      <c r="C6193" s="28">
        <f t="shared" si="199"/>
        <v>619</v>
      </c>
    </row>
    <row r="6194" spans="2:3" x14ac:dyDescent="0.25">
      <c r="B6194" s="28" t="str">
        <f t="shared" si="198"/>
        <v/>
      </c>
      <c r="C6194" s="28">
        <f t="shared" si="199"/>
        <v>619</v>
      </c>
    </row>
    <row r="6195" spans="2:3" x14ac:dyDescent="0.25">
      <c r="B6195" s="28" t="str">
        <f t="shared" si="198"/>
        <v/>
      </c>
      <c r="C6195" s="28">
        <f t="shared" si="199"/>
        <v>619</v>
      </c>
    </row>
    <row r="6196" spans="2:3" x14ac:dyDescent="0.25">
      <c r="B6196" s="28" t="str">
        <f t="shared" si="198"/>
        <v/>
      </c>
      <c r="C6196" s="28">
        <f t="shared" si="199"/>
        <v>619</v>
      </c>
    </row>
    <row r="6197" spans="2:3" x14ac:dyDescent="0.25">
      <c r="B6197" s="28" t="str">
        <f t="shared" si="198"/>
        <v/>
      </c>
      <c r="C6197" s="28">
        <f t="shared" si="199"/>
        <v>620</v>
      </c>
    </row>
    <row r="6198" spans="2:3" x14ac:dyDescent="0.25">
      <c r="B6198" s="28" t="str">
        <f t="shared" si="198"/>
        <v/>
      </c>
      <c r="C6198" s="28">
        <f t="shared" si="199"/>
        <v>620</v>
      </c>
    </row>
    <row r="6199" spans="2:3" x14ac:dyDescent="0.25">
      <c r="B6199" s="28" t="str">
        <f t="shared" si="198"/>
        <v/>
      </c>
      <c r="C6199" s="28">
        <f t="shared" si="199"/>
        <v>620</v>
      </c>
    </row>
    <row r="6200" spans="2:3" x14ac:dyDescent="0.25">
      <c r="B6200" s="28" t="str">
        <f t="shared" si="198"/>
        <v/>
      </c>
      <c r="C6200" s="28">
        <f t="shared" si="199"/>
        <v>620</v>
      </c>
    </row>
    <row r="6201" spans="2:3" x14ac:dyDescent="0.25">
      <c r="B6201" s="28" t="str">
        <f t="shared" si="198"/>
        <v/>
      </c>
      <c r="C6201" s="28">
        <f t="shared" si="199"/>
        <v>620</v>
      </c>
    </row>
    <row r="6202" spans="2:3" x14ac:dyDescent="0.25">
      <c r="B6202" s="28" t="str">
        <f t="shared" si="198"/>
        <v/>
      </c>
      <c r="C6202" s="28">
        <f t="shared" si="199"/>
        <v>620</v>
      </c>
    </row>
    <row r="6203" spans="2:3" x14ac:dyDescent="0.25">
      <c r="B6203" s="28" t="str">
        <f t="shared" si="198"/>
        <v/>
      </c>
      <c r="C6203" s="28">
        <f t="shared" si="199"/>
        <v>620</v>
      </c>
    </row>
    <row r="6204" spans="2:3" x14ac:dyDescent="0.25">
      <c r="B6204" s="28" t="str">
        <f t="shared" si="198"/>
        <v/>
      </c>
      <c r="C6204" s="28">
        <f t="shared" si="199"/>
        <v>620</v>
      </c>
    </row>
    <row r="6205" spans="2:3" x14ac:dyDescent="0.25">
      <c r="B6205" s="28" t="str">
        <f t="shared" si="198"/>
        <v/>
      </c>
      <c r="C6205" s="28">
        <f t="shared" si="199"/>
        <v>620</v>
      </c>
    </row>
    <row r="6206" spans="2:3" x14ac:dyDescent="0.25">
      <c r="B6206" s="28" t="str">
        <f t="shared" si="198"/>
        <v/>
      </c>
      <c r="C6206" s="28">
        <f t="shared" si="199"/>
        <v>620</v>
      </c>
    </row>
    <row r="6207" spans="2:3" x14ac:dyDescent="0.25">
      <c r="B6207" s="28" t="str">
        <f t="shared" si="198"/>
        <v/>
      </c>
      <c r="C6207" s="28">
        <f t="shared" si="199"/>
        <v>621</v>
      </c>
    </row>
    <row r="6208" spans="2:3" x14ac:dyDescent="0.25">
      <c r="B6208" s="28" t="str">
        <f t="shared" si="198"/>
        <v/>
      </c>
      <c r="C6208" s="28">
        <f t="shared" si="199"/>
        <v>621</v>
      </c>
    </row>
    <row r="6209" spans="2:3" x14ac:dyDescent="0.25">
      <c r="B6209" s="28" t="str">
        <f t="shared" si="198"/>
        <v/>
      </c>
      <c r="C6209" s="28">
        <f t="shared" si="199"/>
        <v>621</v>
      </c>
    </row>
    <row r="6210" spans="2:3" x14ac:dyDescent="0.25">
      <c r="B6210" s="28" t="str">
        <f t="shared" si="198"/>
        <v/>
      </c>
      <c r="C6210" s="28">
        <f t="shared" si="199"/>
        <v>621</v>
      </c>
    </row>
    <row r="6211" spans="2:3" x14ac:dyDescent="0.25">
      <c r="B6211" s="28" t="str">
        <f t="shared" si="198"/>
        <v/>
      </c>
      <c r="C6211" s="28">
        <f t="shared" si="199"/>
        <v>621</v>
      </c>
    </row>
    <row r="6212" spans="2:3" x14ac:dyDescent="0.25">
      <c r="B6212" s="28" t="str">
        <f t="shared" si="198"/>
        <v/>
      </c>
      <c r="C6212" s="28">
        <f t="shared" si="199"/>
        <v>621</v>
      </c>
    </row>
    <row r="6213" spans="2:3" x14ac:dyDescent="0.25">
      <c r="B6213" s="28" t="str">
        <f t="shared" si="198"/>
        <v/>
      </c>
      <c r="C6213" s="28">
        <f t="shared" si="199"/>
        <v>621</v>
      </c>
    </row>
    <row r="6214" spans="2:3" x14ac:dyDescent="0.25">
      <c r="B6214" s="28" t="str">
        <f t="shared" si="198"/>
        <v/>
      </c>
      <c r="C6214" s="28">
        <f t="shared" si="199"/>
        <v>621</v>
      </c>
    </row>
    <row r="6215" spans="2:3" x14ac:dyDescent="0.25">
      <c r="B6215" s="28" t="str">
        <f t="shared" si="198"/>
        <v/>
      </c>
      <c r="C6215" s="28">
        <f t="shared" si="199"/>
        <v>621</v>
      </c>
    </row>
    <row r="6216" spans="2:3" x14ac:dyDescent="0.25">
      <c r="B6216" s="28" t="str">
        <f t="shared" ref="B6216:B6279" si="200">IF(C6216&lt; $D$4+1,MOD(((ROW(B6216)-ROW(B$7))),$C$5)+1,"")</f>
        <v/>
      </c>
      <c r="C6216" s="28">
        <f t="shared" si="199"/>
        <v>621</v>
      </c>
    </row>
    <row r="6217" spans="2:3" x14ac:dyDescent="0.25">
      <c r="B6217" s="28" t="str">
        <f t="shared" si="200"/>
        <v/>
      </c>
      <c r="C6217" s="28">
        <f t="shared" ref="C6217:C6280" si="201">ROUNDDOWN(((ROW(C6217)-ROW(C$7))/C$5)+1,0)</f>
        <v>622</v>
      </c>
    </row>
    <row r="6218" spans="2:3" x14ac:dyDescent="0.25">
      <c r="B6218" s="28" t="str">
        <f t="shared" si="200"/>
        <v/>
      </c>
      <c r="C6218" s="28">
        <f t="shared" si="201"/>
        <v>622</v>
      </c>
    </row>
    <row r="6219" spans="2:3" x14ac:dyDescent="0.25">
      <c r="B6219" s="28" t="str">
        <f t="shared" si="200"/>
        <v/>
      </c>
      <c r="C6219" s="28">
        <f t="shared" si="201"/>
        <v>622</v>
      </c>
    </row>
    <row r="6220" spans="2:3" x14ac:dyDescent="0.25">
      <c r="B6220" s="28" t="str">
        <f t="shared" si="200"/>
        <v/>
      </c>
      <c r="C6220" s="28">
        <f t="shared" si="201"/>
        <v>622</v>
      </c>
    </row>
    <row r="6221" spans="2:3" x14ac:dyDescent="0.25">
      <c r="B6221" s="28" t="str">
        <f t="shared" si="200"/>
        <v/>
      </c>
      <c r="C6221" s="28">
        <f t="shared" si="201"/>
        <v>622</v>
      </c>
    </row>
    <row r="6222" spans="2:3" x14ac:dyDescent="0.25">
      <c r="B6222" s="28" t="str">
        <f t="shared" si="200"/>
        <v/>
      </c>
      <c r="C6222" s="28">
        <f t="shared" si="201"/>
        <v>622</v>
      </c>
    </row>
    <row r="6223" spans="2:3" x14ac:dyDescent="0.25">
      <c r="B6223" s="28" t="str">
        <f t="shared" si="200"/>
        <v/>
      </c>
      <c r="C6223" s="28">
        <f t="shared" si="201"/>
        <v>622</v>
      </c>
    </row>
    <row r="6224" spans="2:3" x14ac:dyDescent="0.25">
      <c r="B6224" s="28" t="str">
        <f t="shared" si="200"/>
        <v/>
      </c>
      <c r="C6224" s="28">
        <f t="shared" si="201"/>
        <v>622</v>
      </c>
    </row>
    <row r="6225" spans="2:3" x14ac:dyDescent="0.25">
      <c r="B6225" s="28" t="str">
        <f t="shared" si="200"/>
        <v/>
      </c>
      <c r="C6225" s="28">
        <f t="shared" si="201"/>
        <v>622</v>
      </c>
    </row>
    <row r="6226" spans="2:3" x14ac:dyDescent="0.25">
      <c r="B6226" s="28" t="str">
        <f t="shared" si="200"/>
        <v/>
      </c>
      <c r="C6226" s="28">
        <f t="shared" si="201"/>
        <v>622</v>
      </c>
    </row>
    <row r="6227" spans="2:3" x14ac:dyDescent="0.25">
      <c r="B6227" s="28" t="str">
        <f t="shared" si="200"/>
        <v/>
      </c>
      <c r="C6227" s="28">
        <f t="shared" si="201"/>
        <v>623</v>
      </c>
    </row>
    <row r="6228" spans="2:3" x14ac:dyDescent="0.25">
      <c r="B6228" s="28" t="str">
        <f t="shared" si="200"/>
        <v/>
      </c>
      <c r="C6228" s="28">
        <f t="shared" si="201"/>
        <v>623</v>
      </c>
    </row>
    <row r="6229" spans="2:3" x14ac:dyDescent="0.25">
      <c r="B6229" s="28" t="str">
        <f t="shared" si="200"/>
        <v/>
      </c>
      <c r="C6229" s="28">
        <f t="shared" si="201"/>
        <v>623</v>
      </c>
    </row>
    <row r="6230" spans="2:3" x14ac:dyDescent="0.25">
      <c r="B6230" s="28" t="str">
        <f t="shared" si="200"/>
        <v/>
      </c>
      <c r="C6230" s="28">
        <f t="shared" si="201"/>
        <v>623</v>
      </c>
    </row>
    <row r="6231" spans="2:3" x14ac:dyDescent="0.25">
      <c r="B6231" s="28" t="str">
        <f t="shared" si="200"/>
        <v/>
      </c>
      <c r="C6231" s="28">
        <f t="shared" si="201"/>
        <v>623</v>
      </c>
    </row>
    <row r="6232" spans="2:3" x14ac:dyDescent="0.25">
      <c r="B6232" s="28" t="str">
        <f t="shared" si="200"/>
        <v/>
      </c>
      <c r="C6232" s="28">
        <f t="shared" si="201"/>
        <v>623</v>
      </c>
    </row>
    <row r="6233" spans="2:3" x14ac:dyDescent="0.25">
      <c r="B6233" s="28" t="str">
        <f t="shared" si="200"/>
        <v/>
      </c>
      <c r="C6233" s="28">
        <f t="shared" si="201"/>
        <v>623</v>
      </c>
    </row>
    <row r="6234" spans="2:3" x14ac:dyDescent="0.25">
      <c r="B6234" s="28" t="str">
        <f t="shared" si="200"/>
        <v/>
      </c>
      <c r="C6234" s="28">
        <f t="shared" si="201"/>
        <v>623</v>
      </c>
    </row>
    <row r="6235" spans="2:3" x14ac:dyDescent="0.25">
      <c r="B6235" s="28" t="str">
        <f t="shared" si="200"/>
        <v/>
      </c>
      <c r="C6235" s="28">
        <f t="shared" si="201"/>
        <v>623</v>
      </c>
    </row>
    <row r="6236" spans="2:3" x14ac:dyDescent="0.25">
      <c r="B6236" s="28" t="str">
        <f t="shared" si="200"/>
        <v/>
      </c>
      <c r="C6236" s="28">
        <f t="shared" si="201"/>
        <v>623</v>
      </c>
    </row>
    <row r="6237" spans="2:3" x14ac:dyDescent="0.25">
      <c r="B6237" s="28" t="str">
        <f t="shared" si="200"/>
        <v/>
      </c>
      <c r="C6237" s="28">
        <f t="shared" si="201"/>
        <v>624</v>
      </c>
    </row>
    <row r="6238" spans="2:3" x14ac:dyDescent="0.25">
      <c r="B6238" s="28" t="str">
        <f t="shared" si="200"/>
        <v/>
      </c>
      <c r="C6238" s="28">
        <f t="shared" si="201"/>
        <v>624</v>
      </c>
    </row>
    <row r="6239" spans="2:3" x14ac:dyDescent="0.25">
      <c r="B6239" s="28" t="str">
        <f t="shared" si="200"/>
        <v/>
      </c>
      <c r="C6239" s="28">
        <f t="shared" si="201"/>
        <v>624</v>
      </c>
    </row>
    <row r="6240" spans="2:3" x14ac:dyDescent="0.25">
      <c r="B6240" s="28" t="str">
        <f t="shared" si="200"/>
        <v/>
      </c>
      <c r="C6240" s="28">
        <f t="shared" si="201"/>
        <v>624</v>
      </c>
    </row>
    <row r="6241" spans="2:3" x14ac:dyDescent="0.25">
      <c r="B6241" s="28" t="str">
        <f t="shared" si="200"/>
        <v/>
      </c>
      <c r="C6241" s="28">
        <f t="shared" si="201"/>
        <v>624</v>
      </c>
    </row>
    <row r="6242" spans="2:3" x14ac:dyDescent="0.25">
      <c r="B6242" s="28" t="str">
        <f t="shared" si="200"/>
        <v/>
      </c>
      <c r="C6242" s="28">
        <f t="shared" si="201"/>
        <v>624</v>
      </c>
    </row>
    <row r="6243" spans="2:3" x14ac:dyDescent="0.25">
      <c r="B6243" s="28" t="str">
        <f t="shared" si="200"/>
        <v/>
      </c>
      <c r="C6243" s="28">
        <f t="shared" si="201"/>
        <v>624</v>
      </c>
    </row>
    <row r="6244" spans="2:3" x14ac:dyDescent="0.25">
      <c r="B6244" s="28" t="str">
        <f t="shared" si="200"/>
        <v/>
      </c>
      <c r="C6244" s="28">
        <f t="shared" si="201"/>
        <v>624</v>
      </c>
    </row>
    <row r="6245" spans="2:3" x14ac:dyDescent="0.25">
      <c r="B6245" s="28" t="str">
        <f t="shared" si="200"/>
        <v/>
      </c>
      <c r="C6245" s="28">
        <f t="shared" si="201"/>
        <v>624</v>
      </c>
    </row>
    <row r="6246" spans="2:3" x14ac:dyDescent="0.25">
      <c r="B6246" s="28" t="str">
        <f t="shared" si="200"/>
        <v/>
      </c>
      <c r="C6246" s="28">
        <f t="shared" si="201"/>
        <v>624</v>
      </c>
    </row>
    <row r="6247" spans="2:3" x14ac:dyDescent="0.25">
      <c r="B6247" s="28" t="str">
        <f t="shared" si="200"/>
        <v/>
      </c>
      <c r="C6247" s="28">
        <f t="shared" si="201"/>
        <v>625</v>
      </c>
    </row>
    <row r="6248" spans="2:3" x14ac:dyDescent="0.25">
      <c r="B6248" s="28" t="str">
        <f t="shared" si="200"/>
        <v/>
      </c>
      <c r="C6248" s="28">
        <f t="shared" si="201"/>
        <v>625</v>
      </c>
    </row>
    <row r="6249" spans="2:3" x14ac:dyDescent="0.25">
      <c r="B6249" s="28" t="str">
        <f t="shared" si="200"/>
        <v/>
      </c>
      <c r="C6249" s="28">
        <f t="shared" si="201"/>
        <v>625</v>
      </c>
    </row>
    <row r="6250" spans="2:3" x14ac:dyDescent="0.25">
      <c r="B6250" s="28" t="str">
        <f t="shared" si="200"/>
        <v/>
      </c>
      <c r="C6250" s="28">
        <f t="shared" si="201"/>
        <v>625</v>
      </c>
    </row>
    <row r="6251" spans="2:3" x14ac:dyDescent="0.25">
      <c r="B6251" s="28" t="str">
        <f t="shared" si="200"/>
        <v/>
      </c>
      <c r="C6251" s="28">
        <f t="shared" si="201"/>
        <v>625</v>
      </c>
    </row>
    <row r="6252" spans="2:3" x14ac:dyDescent="0.25">
      <c r="B6252" s="28" t="str">
        <f t="shared" si="200"/>
        <v/>
      </c>
      <c r="C6252" s="28">
        <f t="shared" si="201"/>
        <v>625</v>
      </c>
    </row>
    <row r="6253" spans="2:3" x14ac:dyDescent="0.25">
      <c r="B6253" s="28" t="str">
        <f t="shared" si="200"/>
        <v/>
      </c>
      <c r="C6253" s="28">
        <f t="shared" si="201"/>
        <v>625</v>
      </c>
    </row>
    <row r="6254" spans="2:3" x14ac:dyDescent="0.25">
      <c r="B6254" s="28" t="str">
        <f t="shared" si="200"/>
        <v/>
      </c>
      <c r="C6254" s="28">
        <f t="shared" si="201"/>
        <v>625</v>
      </c>
    </row>
    <row r="6255" spans="2:3" x14ac:dyDescent="0.25">
      <c r="B6255" s="28" t="str">
        <f t="shared" si="200"/>
        <v/>
      </c>
      <c r="C6255" s="28">
        <f t="shared" si="201"/>
        <v>625</v>
      </c>
    </row>
    <row r="6256" spans="2:3" x14ac:dyDescent="0.25">
      <c r="B6256" s="28" t="str">
        <f t="shared" si="200"/>
        <v/>
      </c>
      <c r="C6256" s="28">
        <f t="shared" si="201"/>
        <v>625</v>
      </c>
    </row>
    <row r="6257" spans="2:3" x14ac:dyDescent="0.25">
      <c r="B6257" s="28" t="str">
        <f t="shared" si="200"/>
        <v/>
      </c>
      <c r="C6257" s="28">
        <f t="shared" si="201"/>
        <v>626</v>
      </c>
    </row>
    <row r="6258" spans="2:3" x14ac:dyDescent="0.25">
      <c r="B6258" s="28" t="str">
        <f t="shared" si="200"/>
        <v/>
      </c>
      <c r="C6258" s="28">
        <f t="shared" si="201"/>
        <v>626</v>
      </c>
    </row>
    <row r="6259" spans="2:3" x14ac:dyDescent="0.25">
      <c r="B6259" s="28" t="str">
        <f t="shared" si="200"/>
        <v/>
      </c>
      <c r="C6259" s="28">
        <f t="shared" si="201"/>
        <v>626</v>
      </c>
    </row>
    <row r="6260" spans="2:3" x14ac:dyDescent="0.25">
      <c r="B6260" s="28" t="str">
        <f t="shared" si="200"/>
        <v/>
      </c>
      <c r="C6260" s="28">
        <f t="shared" si="201"/>
        <v>626</v>
      </c>
    </row>
    <row r="6261" spans="2:3" x14ac:dyDescent="0.25">
      <c r="B6261" s="28" t="str">
        <f t="shared" si="200"/>
        <v/>
      </c>
      <c r="C6261" s="28">
        <f t="shared" si="201"/>
        <v>626</v>
      </c>
    </row>
    <row r="6262" spans="2:3" x14ac:dyDescent="0.25">
      <c r="B6262" s="28" t="str">
        <f t="shared" si="200"/>
        <v/>
      </c>
      <c r="C6262" s="28">
        <f t="shared" si="201"/>
        <v>626</v>
      </c>
    </row>
    <row r="6263" spans="2:3" x14ac:dyDescent="0.25">
      <c r="B6263" s="28" t="str">
        <f t="shared" si="200"/>
        <v/>
      </c>
      <c r="C6263" s="28">
        <f t="shared" si="201"/>
        <v>626</v>
      </c>
    </row>
    <row r="6264" spans="2:3" x14ac:dyDescent="0.25">
      <c r="B6264" s="28" t="str">
        <f t="shared" si="200"/>
        <v/>
      </c>
      <c r="C6264" s="28">
        <f t="shared" si="201"/>
        <v>626</v>
      </c>
    </row>
    <row r="6265" spans="2:3" x14ac:dyDescent="0.25">
      <c r="B6265" s="28" t="str">
        <f t="shared" si="200"/>
        <v/>
      </c>
      <c r="C6265" s="28">
        <f t="shared" si="201"/>
        <v>626</v>
      </c>
    </row>
    <row r="6266" spans="2:3" x14ac:dyDescent="0.25">
      <c r="B6266" s="28" t="str">
        <f t="shared" si="200"/>
        <v/>
      </c>
      <c r="C6266" s="28">
        <f t="shared" si="201"/>
        <v>626</v>
      </c>
    </row>
    <row r="6267" spans="2:3" x14ac:dyDescent="0.25">
      <c r="B6267" s="28" t="str">
        <f t="shared" si="200"/>
        <v/>
      </c>
      <c r="C6267" s="28">
        <f t="shared" si="201"/>
        <v>627</v>
      </c>
    </row>
    <row r="6268" spans="2:3" x14ac:dyDescent="0.25">
      <c r="B6268" s="28" t="str">
        <f t="shared" si="200"/>
        <v/>
      </c>
      <c r="C6268" s="28">
        <f t="shared" si="201"/>
        <v>627</v>
      </c>
    </row>
    <row r="6269" spans="2:3" x14ac:dyDescent="0.25">
      <c r="B6269" s="28" t="str">
        <f t="shared" si="200"/>
        <v/>
      </c>
      <c r="C6269" s="28">
        <f t="shared" si="201"/>
        <v>627</v>
      </c>
    </row>
    <row r="6270" spans="2:3" x14ac:dyDescent="0.25">
      <c r="B6270" s="28" t="str">
        <f t="shared" si="200"/>
        <v/>
      </c>
      <c r="C6270" s="28">
        <f t="shared" si="201"/>
        <v>627</v>
      </c>
    </row>
    <row r="6271" spans="2:3" x14ac:dyDescent="0.25">
      <c r="B6271" s="28" t="str">
        <f t="shared" si="200"/>
        <v/>
      </c>
      <c r="C6271" s="28">
        <f t="shared" si="201"/>
        <v>627</v>
      </c>
    </row>
    <row r="6272" spans="2:3" x14ac:dyDescent="0.25">
      <c r="B6272" s="28" t="str">
        <f t="shared" si="200"/>
        <v/>
      </c>
      <c r="C6272" s="28">
        <f t="shared" si="201"/>
        <v>627</v>
      </c>
    </row>
    <row r="6273" spans="2:3" x14ac:dyDescent="0.25">
      <c r="B6273" s="28" t="str">
        <f t="shared" si="200"/>
        <v/>
      </c>
      <c r="C6273" s="28">
        <f t="shared" si="201"/>
        <v>627</v>
      </c>
    </row>
    <row r="6274" spans="2:3" x14ac:dyDescent="0.25">
      <c r="B6274" s="28" t="str">
        <f t="shared" si="200"/>
        <v/>
      </c>
      <c r="C6274" s="28">
        <f t="shared" si="201"/>
        <v>627</v>
      </c>
    </row>
    <row r="6275" spans="2:3" x14ac:dyDescent="0.25">
      <c r="B6275" s="28" t="str">
        <f t="shared" si="200"/>
        <v/>
      </c>
      <c r="C6275" s="28">
        <f t="shared" si="201"/>
        <v>627</v>
      </c>
    </row>
    <row r="6276" spans="2:3" x14ac:dyDescent="0.25">
      <c r="B6276" s="28" t="str">
        <f t="shared" si="200"/>
        <v/>
      </c>
      <c r="C6276" s="28">
        <f t="shared" si="201"/>
        <v>627</v>
      </c>
    </row>
    <row r="6277" spans="2:3" x14ac:dyDescent="0.25">
      <c r="B6277" s="28" t="str">
        <f t="shared" si="200"/>
        <v/>
      </c>
      <c r="C6277" s="28">
        <f t="shared" si="201"/>
        <v>628</v>
      </c>
    </row>
    <row r="6278" spans="2:3" x14ac:dyDescent="0.25">
      <c r="B6278" s="28" t="str">
        <f t="shared" si="200"/>
        <v/>
      </c>
      <c r="C6278" s="28">
        <f t="shared" si="201"/>
        <v>628</v>
      </c>
    </row>
    <row r="6279" spans="2:3" x14ac:dyDescent="0.25">
      <c r="B6279" s="28" t="str">
        <f t="shared" si="200"/>
        <v/>
      </c>
      <c r="C6279" s="28">
        <f t="shared" si="201"/>
        <v>628</v>
      </c>
    </row>
    <row r="6280" spans="2:3" x14ac:dyDescent="0.25">
      <c r="B6280" s="28" t="str">
        <f t="shared" ref="B6280:B6343" si="202">IF(C6280&lt; $D$4+1,MOD(((ROW(B6280)-ROW(B$7))),$C$5)+1,"")</f>
        <v/>
      </c>
      <c r="C6280" s="28">
        <f t="shared" si="201"/>
        <v>628</v>
      </c>
    </row>
    <row r="6281" spans="2:3" x14ac:dyDescent="0.25">
      <c r="B6281" s="28" t="str">
        <f t="shared" si="202"/>
        <v/>
      </c>
      <c r="C6281" s="28">
        <f t="shared" ref="C6281:C6344" si="203">ROUNDDOWN(((ROW(C6281)-ROW(C$7))/C$5)+1,0)</f>
        <v>628</v>
      </c>
    </row>
    <row r="6282" spans="2:3" x14ac:dyDescent="0.25">
      <c r="B6282" s="28" t="str">
        <f t="shared" si="202"/>
        <v/>
      </c>
      <c r="C6282" s="28">
        <f t="shared" si="203"/>
        <v>628</v>
      </c>
    </row>
    <row r="6283" spans="2:3" x14ac:dyDescent="0.25">
      <c r="B6283" s="28" t="str">
        <f t="shared" si="202"/>
        <v/>
      </c>
      <c r="C6283" s="28">
        <f t="shared" si="203"/>
        <v>628</v>
      </c>
    </row>
    <row r="6284" spans="2:3" x14ac:dyDescent="0.25">
      <c r="B6284" s="28" t="str">
        <f t="shared" si="202"/>
        <v/>
      </c>
      <c r="C6284" s="28">
        <f t="shared" si="203"/>
        <v>628</v>
      </c>
    </row>
    <row r="6285" spans="2:3" x14ac:dyDescent="0.25">
      <c r="B6285" s="28" t="str">
        <f t="shared" si="202"/>
        <v/>
      </c>
      <c r="C6285" s="28">
        <f t="shared" si="203"/>
        <v>628</v>
      </c>
    </row>
    <row r="6286" spans="2:3" x14ac:dyDescent="0.25">
      <c r="B6286" s="28" t="str">
        <f t="shared" si="202"/>
        <v/>
      </c>
      <c r="C6286" s="28">
        <f t="shared" si="203"/>
        <v>628</v>
      </c>
    </row>
    <row r="6287" spans="2:3" x14ac:dyDescent="0.25">
      <c r="B6287" s="28" t="str">
        <f t="shared" si="202"/>
        <v/>
      </c>
      <c r="C6287" s="28">
        <f t="shared" si="203"/>
        <v>629</v>
      </c>
    </row>
    <row r="6288" spans="2:3" x14ac:dyDescent="0.25">
      <c r="B6288" s="28" t="str">
        <f t="shared" si="202"/>
        <v/>
      </c>
      <c r="C6288" s="28">
        <f t="shared" si="203"/>
        <v>629</v>
      </c>
    </row>
    <row r="6289" spans="2:3" x14ac:dyDescent="0.25">
      <c r="B6289" s="28" t="str">
        <f t="shared" si="202"/>
        <v/>
      </c>
      <c r="C6289" s="28">
        <f t="shared" si="203"/>
        <v>629</v>
      </c>
    </row>
    <row r="6290" spans="2:3" x14ac:dyDescent="0.25">
      <c r="B6290" s="28" t="str">
        <f t="shared" si="202"/>
        <v/>
      </c>
      <c r="C6290" s="28">
        <f t="shared" si="203"/>
        <v>629</v>
      </c>
    </row>
    <row r="6291" spans="2:3" x14ac:dyDescent="0.25">
      <c r="B6291" s="28" t="str">
        <f t="shared" si="202"/>
        <v/>
      </c>
      <c r="C6291" s="28">
        <f t="shared" si="203"/>
        <v>629</v>
      </c>
    </row>
    <row r="6292" spans="2:3" x14ac:dyDescent="0.25">
      <c r="B6292" s="28" t="str">
        <f t="shared" si="202"/>
        <v/>
      </c>
      <c r="C6292" s="28">
        <f t="shared" si="203"/>
        <v>629</v>
      </c>
    </row>
    <row r="6293" spans="2:3" x14ac:dyDescent="0.25">
      <c r="B6293" s="28" t="str">
        <f t="shared" si="202"/>
        <v/>
      </c>
      <c r="C6293" s="28">
        <f t="shared" si="203"/>
        <v>629</v>
      </c>
    </row>
    <row r="6294" spans="2:3" x14ac:dyDescent="0.25">
      <c r="B6294" s="28" t="str">
        <f t="shared" si="202"/>
        <v/>
      </c>
      <c r="C6294" s="28">
        <f t="shared" si="203"/>
        <v>629</v>
      </c>
    </row>
    <row r="6295" spans="2:3" x14ac:dyDescent="0.25">
      <c r="B6295" s="28" t="str">
        <f t="shared" si="202"/>
        <v/>
      </c>
      <c r="C6295" s="28">
        <f t="shared" si="203"/>
        <v>629</v>
      </c>
    </row>
    <row r="6296" spans="2:3" x14ac:dyDescent="0.25">
      <c r="B6296" s="28" t="str">
        <f t="shared" si="202"/>
        <v/>
      </c>
      <c r="C6296" s="28">
        <f t="shared" si="203"/>
        <v>629</v>
      </c>
    </row>
    <row r="6297" spans="2:3" x14ac:dyDescent="0.25">
      <c r="B6297" s="28" t="str">
        <f t="shared" si="202"/>
        <v/>
      </c>
      <c r="C6297" s="28">
        <f t="shared" si="203"/>
        <v>630</v>
      </c>
    </row>
    <row r="6298" spans="2:3" x14ac:dyDescent="0.25">
      <c r="B6298" s="28" t="str">
        <f t="shared" si="202"/>
        <v/>
      </c>
      <c r="C6298" s="28">
        <f t="shared" si="203"/>
        <v>630</v>
      </c>
    </row>
    <row r="6299" spans="2:3" x14ac:dyDescent="0.25">
      <c r="B6299" s="28" t="str">
        <f t="shared" si="202"/>
        <v/>
      </c>
      <c r="C6299" s="28">
        <f t="shared" si="203"/>
        <v>630</v>
      </c>
    </row>
    <row r="6300" spans="2:3" x14ac:dyDescent="0.25">
      <c r="B6300" s="28" t="str">
        <f t="shared" si="202"/>
        <v/>
      </c>
      <c r="C6300" s="28">
        <f t="shared" si="203"/>
        <v>630</v>
      </c>
    </row>
    <row r="6301" spans="2:3" x14ac:dyDescent="0.25">
      <c r="B6301" s="28" t="str">
        <f t="shared" si="202"/>
        <v/>
      </c>
      <c r="C6301" s="28">
        <f t="shared" si="203"/>
        <v>630</v>
      </c>
    </row>
    <row r="6302" spans="2:3" x14ac:dyDescent="0.25">
      <c r="B6302" s="28" t="str">
        <f t="shared" si="202"/>
        <v/>
      </c>
      <c r="C6302" s="28">
        <f t="shared" si="203"/>
        <v>630</v>
      </c>
    </row>
    <row r="6303" spans="2:3" x14ac:dyDescent="0.25">
      <c r="B6303" s="28" t="str">
        <f t="shared" si="202"/>
        <v/>
      </c>
      <c r="C6303" s="28">
        <f t="shared" si="203"/>
        <v>630</v>
      </c>
    </row>
    <row r="6304" spans="2:3" x14ac:dyDescent="0.25">
      <c r="B6304" s="28" t="str">
        <f t="shared" si="202"/>
        <v/>
      </c>
      <c r="C6304" s="28">
        <f t="shared" si="203"/>
        <v>630</v>
      </c>
    </row>
    <row r="6305" spans="2:3" x14ac:dyDescent="0.25">
      <c r="B6305" s="28" t="str">
        <f t="shared" si="202"/>
        <v/>
      </c>
      <c r="C6305" s="28">
        <f t="shared" si="203"/>
        <v>630</v>
      </c>
    </row>
    <row r="6306" spans="2:3" x14ac:dyDescent="0.25">
      <c r="B6306" s="28" t="str">
        <f t="shared" si="202"/>
        <v/>
      </c>
      <c r="C6306" s="28">
        <f t="shared" si="203"/>
        <v>630</v>
      </c>
    </row>
    <row r="6307" spans="2:3" x14ac:dyDescent="0.25">
      <c r="B6307" s="28" t="str">
        <f t="shared" si="202"/>
        <v/>
      </c>
      <c r="C6307" s="28">
        <f t="shared" si="203"/>
        <v>631</v>
      </c>
    </row>
    <row r="6308" spans="2:3" x14ac:dyDescent="0.25">
      <c r="B6308" s="28" t="str">
        <f t="shared" si="202"/>
        <v/>
      </c>
      <c r="C6308" s="28">
        <f t="shared" si="203"/>
        <v>631</v>
      </c>
    </row>
    <row r="6309" spans="2:3" x14ac:dyDescent="0.25">
      <c r="B6309" s="28" t="str">
        <f t="shared" si="202"/>
        <v/>
      </c>
      <c r="C6309" s="28">
        <f t="shared" si="203"/>
        <v>631</v>
      </c>
    </row>
    <row r="6310" spans="2:3" x14ac:dyDescent="0.25">
      <c r="B6310" s="28" t="str">
        <f t="shared" si="202"/>
        <v/>
      </c>
      <c r="C6310" s="28">
        <f t="shared" si="203"/>
        <v>631</v>
      </c>
    </row>
    <row r="6311" spans="2:3" x14ac:dyDescent="0.25">
      <c r="B6311" s="28" t="str">
        <f t="shared" si="202"/>
        <v/>
      </c>
      <c r="C6311" s="28">
        <f t="shared" si="203"/>
        <v>631</v>
      </c>
    </row>
    <row r="6312" spans="2:3" x14ac:dyDescent="0.25">
      <c r="B6312" s="28" t="str">
        <f t="shared" si="202"/>
        <v/>
      </c>
      <c r="C6312" s="28">
        <f t="shared" si="203"/>
        <v>631</v>
      </c>
    </row>
    <row r="6313" spans="2:3" x14ac:dyDescent="0.25">
      <c r="B6313" s="28" t="str">
        <f t="shared" si="202"/>
        <v/>
      </c>
      <c r="C6313" s="28">
        <f t="shared" si="203"/>
        <v>631</v>
      </c>
    </row>
    <row r="6314" spans="2:3" x14ac:dyDescent="0.25">
      <c r="B6314" s="28" t="str">
        <f t="shared" si="202"/>
        <v/>
      </c>
      <c r="C6314" s="28">
        <f t="shared" si="203"/>
        <v>631</v>
      </c>
    </row>
    <row r="6315" spans="2:3" x14ac:dyDescent="0.25">
      <c r="B6315" s="28" t="str">
        <f t="shared" si="202"/>
        <v/>
      </c>
      <c r="C6315" s="28">
        <f t="shared" si="203"/>
        <v>631</v>
      </c>
    </row>
    <row r="6316" spans="2:3" x14ac:dyDescent="0.25">
      <c r="B6316" s="28" t="str">
        <f t="shared" si="202"/>
        <v/>
      </c>
      <c r="C6316" s="28">
        <f t="shared" si="203"/>
        <v>631</v>
      </c>
    </row>
    <row r="6317" spans="2:3" x14ac:dyDescent="0.25">
      <c r="B6317" s="28" t="str">
        <f t="shared" si="202"/>
        <v/>
      </c>
      <c r="C6317" s="28">
        <f t="shared" si="203"/>
        <v>632</v>
      </c>
    </row>
    <row r="6318" spans="2:3" x14ac:dyDescent="0.25">
      <c r="B6318" s="28" t="str">
        <f t="shared" si="202"/>
        <v/>
      </c>
      <c r="C6318" s="28">
        <f t="shared" si="203"/>
        <v>632</v>
      </c>
    </row>
    <row r="6319" spans="2:3" x14ac:dyDescent="0.25">
      <c r="B6319" s="28" t="str">
        <f t="shared" si="202"/>
        <v/>
      </c>
      <c r="C6319" s="28">
        <f t="shared" si="203"/>
        <v>632</v>
      </c>
    </row>
    <row r="6320" spans="2:3" x14ac:dyDescent="0.25">
      <c r="B6320" s="28" t="str">
        <f t="shared" si="202"/>
        <v/>
      </c>
      <c r="C6320" s="28">
        <f t="shared" si="203"/>
        <v>632</v>
      </c>
    </row>
    <row r="6321" spans="2:3" x14ac:dyDescent="0.25">
      <c r="B6321" s="28" t="str">
        <f t="shared" si="202"/>
        <v/>
      </c>
      <c r="C6321" s="28">
        <f t="shared" si="203"/>
        <v>632</v>
      </c>
    </row>
    <row r="6322" spans="2:3" x14ac:dyDescent="0.25">
      <c r="B6322" s="28" t="str">
        <f t="shared" si="202"/>
        <v/>
      </c>
      <c r="C6322" s="28">
        <f t="shared" si="203"/>
        <v>632</v>
      </c>
    </row>
    <row r="6323" spans="2:3" x14ac:dyDescent="0.25">
      <c r="B6323" s="28" t="str">
        <f t="shared" si="202"/>
        <v/>
      </c>
      <c r="C6323" s="28">
        <f t="shared" si="203"/>
        <v>632</v>
      </c>
    </row>
    <row r="6324" spans="2:3" x14ac:dyDescent="0.25">
      <c r="B6324" s="28" t="str">
        <f t="shared" si="202"/>
        <v/>
      </c>
      <c r="C6324" s="28">
        <f t="shared" si="203"/>
        <v>632</v>
      </c>
    </row>
    <row r="6325" spans="2:3" x14ac:dyDescent="0.25">
      <c r="B6325" s="28" t="str">
        <f t="shared" si="202"/>
        <v/>
      </c>
      <c r="C6325" s="28">
        <f t="shared" si="203"/>
        <v>632</v>
      </c>
    </row>
    <row r="6326" spans="2:3" x14ac:dyDescent="0.25">
      <c r="B6326" s="28" t="str">
        <f t="shared" si="202"/>
        <v/>
      </c>
      <c r="C6326" s="28">
        <f t="shared" si="203"/>
        <v>632</v>
      </c>
    </row>
    <row r="6327" spans="2:3" x14ac:dyDescent="0.25">
      <c r="B6327" s="28" t="str">
        <f t="shared" si="202"/>
        <v/>
      </c>
      <c r="C6327" s="28">
        <f t="shared" si="203"/>
        <v>633</v>
      </c>
    </row>
    <row r="6328" spans="2:3" x14ac:dyDescent="0.25">
      <c r="B6328" s="28" t="str">
        <f t="shared" si="202"/>
        <v/>
      </c>
      <c r="C6328" s="28">
        <f t="shared" si="203"/>
        <v>633</v>
      </c>
    </row>
    <row r="6329" spans="2:3" x14ac:dyDescent="0.25">
      <c r="B6329" s="28" t="str">
        <f t="shared" si="202"/>
        <v/>
      </c>
      <c r="C6329" s="28">
        <f t="shared" si="203"/>
        <v>633</v>
      </c>
    </row>
    <row r="6330" spans="2:3" x14ac:dyDescent="0.25">
      <c r="B6330" s="28" t="str">
        <f t="shared" si="202"/>
        <v/>
      </c>
      <c r="C6330" s="28">
        <f t="shared" si="203"/>
        <v>633</v>
      </c>
    </row>
    <row r="6331" spans="2:3" x14ac:dyDescent="0.25">
      <c r="B6331" s="28" t="str">
        <f t="shared" si="202"/>
        <v/>
      </c>
      <c r="C6331" s="28">
        <f t="shared" si="203"/>
        <v>633</v>
      </c>
    </row>
    <row r="6332" spans="2:3" x14ac:dyDescent="0.25">
      <c r="B6332" s="28" t="str">
        <f t="shared" si="202"/>
        <v/>
      </c>
      <c r="C6332" s="28">
        <f t="shared" si="203"/>
        <v>633</v>
      </c>
    </row>
    <row r="6333" spans="2:3" x14ac:dyDescent="0.25">
      <c r="B6333" s="28" t="str">
        <f t="shared" si="202"/>
        <v/>
      </c>
      <c r="C6333" s="28">
        <f t="shared" si="203"/>
        <v>633</v>
      </c>
    </row>
    <row r="6334" spans="2:3" x14ac:dyDescent="0.25">
      <c r="B6334" s="28" t="str">
        <f t="shared" si="202"/>
        <v/>
      </c>
      <c r="C6334" s="28">
        <f t="shared" si="203"/>
        <v>633</v>
      </c>
    </row>
    <row r="6335" spans="2:3" x14ac:dyDescent="0.25">
      <c r="B6335" s="28" t="str">
        <f t="shared" si="202"/>
        <v/>
      </c>
      <c r="C6335" s="28">
        <f t="shared" si="203"/>
        <v>633</v>
      </c>
    </row>
    <row r="6336" spans="2:3" x14ac:dyDescent="0.25">
      <c r="B6336" s="28" t="str">
        <f t="shared" si="202"/>
        <v/>
      </c>
      <c r="C6336" s="28">
        <f t="shared" si="203"/>
        <v>633</v>
      </c>
    </row>
    <row r="6337" spans="2:3" x14ac:dyDescent="0.25">
      <c r="B6337" s="28" t="str">
        <f t="shared" si="202"/>
        <v/>
      </c>
      <c r="C6337" s="28">
        <f t="shared" si="203"/>
        <v>634</v>
      </c>
    </row>
    <row r="6338" spans="2:3" x14ac:dyDescent="0.25">
      <c r="B6338" s="28" t="str">
        <f t="shared" si="202"/>
        <v/>
      </c>
      <c r="C6338" s="28">
        <f t="shared" si="203"/>
        <v>634</v>
      </c>
    </row>
    <row r="6339" spans="2:3" x14ac:dyDescent="0.25">
      <c r="B6339" s="28" t="str">
        <f t="shared" si="202"/>
        <v/>
      </c>
      <c r="C6339" s="28">
        <f t="shared" si="203"/>
        <v>634</v>
      </c>
    </row>
    <row r="6340" spans="2:3" x14ac:dyDescent="0.25">
      <c r="B6340" s="28" t="str">
        <f t="shared" si="202"/>
        <v/>
      </c>
      <c r="C6340" s="28">
        <f t="shared" si="203"/>
        <v>634</v>
      </c>
    </row>
    <row r="6341" spans="2:3" x14ac:dyDescent="0.25">
      <c r="B6341" s="28" t="str">
        <f t="shared" si="202"/>
        <v/>
      </c>
      <c r="C6341" s="28">
        <f t="shared" si="203"/>
        <v>634</v>
      </c>
    </row>
    <row r="6342" spans="2:3" x14ac:dyDescent="0.25">
      <c r="B6342" s="28" t="str">
        <f t="shared" si="202"/>
        <v/>
      </c>
      <c r="C6342" s="28">
        <f t="shared" si="203"/>
        <v>634</v>
      </c>
    </row>
    <row r="6343" spans="2:3" x14ac:dyDescent="0.25">
      <c r="B6343" s="28" t="str">
        <f t="shared" si="202"/>
        <v/>
      </c>
      <c r="C6343" s="28">
        <f t="shared" si="203"/>
        <v>634</v>
      </c>
    </row>
    <row r="6344" spans="2:3" x14ac:dyDescent="0.25">
      <c r="B6344" s="28" t="str">
        <f t="shared" ref="B6344:B6407" si="204">IF(C6344&lt; $D$4+1,MOD(((ROW(B6344)-ROW(B$7))),$C$5)+1,"")</f>
        <v/>
      </c>
      <c r="C6344" s="28">
        <f t="shared" si="203"/>
        <v>634</v>
      </c>
    </row>
    <row r="6345" spans="2:3" x14ac:dyDescent="0.25">
      <c r="B6345" s="28" t="str">
        <f t="shared" si="204"/>
        <v/>
      </c>
      <c r="C6345" s="28">
        <f t="shared" ref="C6345:C6408" si="205">ROUNDDOWN(((ROW(C6345)-ROW(C$7))/C$5)+1,0)</f>
        <v>634</v>
      </c>
    </row>
    <row r="6346" spans="2:3" x14ac:dyDescent="0.25">
      <c r="B6346" s="28" t="str">
        <f t="shared" si="204"/>
        <v/>
      </c>
      <c r="C6346" s="28">
        <f t="shared" si="205"/>
        <v>634</v>
      </c>
    </row>
    <row r="6347" spans="2:3" x14ac:dyDescent="0.25">
      <c r="B6347" s="28" t="str">
        <f t="shared" si="204"/>
        <v/>
      </c>
      <c r="C6347" s="28">
        <f t="shared" si="205"/>
        <v>635</v>
      </c>
    </row>
    <row r="6348" spans="2:3" x14ac:dyDescent="0.25">
      <c r="B6348" s="28" t="str">
        <f t="shared" si="204"/>
        <v/>
      </c>
      <c r="C6348" s="28">
        <f t="shared" si="205"/>
        <v>635</v>
      </c>
    </row>
    <row r="6349" spans="2:3" x14ac:dyDescent="0.25">
      <c r="B6349" s="28" t="str">
        <f t="shared" si="204"/>
        <v/>
      </c>
      <c r="C6349" s="28">
        <f t="shared" si="205"/>
        <v>635</v>
      </c>
    </row>
    <row r="6350" spans="2:3" x14ac:dyDescent="0.25">
      <c r="B6350" s="28" t="str">
        <f t="shared" si="204"/>
        <v/>
      </c>
      <c r="C6350" s="28">
        <f t="shared" si="205"/>
        <v>635</v>
      </c>
    </row>
    <row r="6351" spans="2:3" x14ac:dyDescent="0.25">
      <c r="B6351" s="28" t="str">
        <f t="shared" si="204"/>
        <v/>
      </c>
      <c r="C6351" s="28">
        <f t="shared" si="205"/>
        <v>635</v>
      </c>
    </row>
    <row r="6352" spans="2:3" x14ac:dyDescent="0.25">
      <c r="B6352" s="28" t="str">
        <f t="shared" si="204"/>
        <v/>
      </c>
      <c r="C6352" s="28">
        <f t="shared" si="205"/>
        <v>635</v>
      </c>
    </row>
    <row r="6353" spans="2:3" x14ac:dyDescent="0.25">
      <c r="B6353" s="28" t="str">
        <f t="shared" si="204"/>
        <v/>
      </c>
      <c r="C6353" s="28">
        <f t="shared" si="205"/>
        <v>635</v>
      </c>
    </row>
    <row r="6354" spans="2:3" x14ac:dyDescent="0.25">
      <c r="B6354" s="28" t="str">
        <f t="shared" si="204"/>
        <v/>
      </c>
      <c r="C6354" s="28">
        <f t="shared" si="205"/>
        <v>635</v>
      </c>
    </row>
    <row r="6355" spans="2:3" x14ac:dyDescent="0.25">
      <c r="B6355" s="28" t="str">
        <f t="shared" si="204"/>
        <v/>
      </c>
      <c r="C6355" s="28">
        <f t="shared" si="205"/>
        <v>635</v>
      </c>
    </row>
    <row r="6356" spans="2:3" x14ac:dyDescent="0.25">
      <c r="B6356" s="28" t="str">
        <f t="shared" si="204"/>
        <v/>
      </c>
      <c r="C6356" s="28">
        <f t="shared" si="205"/>
        <v>635</v>
      </c>
    </row>
    <row r="6357" spans="2:3" x14ac:dyDescent="0.25">
      <c r="B6357" s="28" t="str">
        <f t="shared" si="204"/>
        <v/>
      </c>
      <c r="C6357" s="28">
        <f t="shared" si="205"/>
        <v>636</v>
      </c>
    </row>
    <row r="6358" spans="2:3" x14ac:dyDescent="0.25">
      <c r="B6358" s="28" t="str">
        <f t="shared" si="204"/>
        <v/>
      </c>
      <c r="C6358" s="28">
        <f t="shared" si="205"/>
        <v>636</v>
      </c>
    </row>
    <row r="6359" spans="2:3" x14ac:dyDescent="0.25">
      <c r="B6359" s="28" t="str">
        <f t="shared" si="204"/>
        <v/>
      </c>
      <c r="C6359" s="28">
        <f t="shared" si="205"/>
        <v>636</v>
      </c>
    </row>
    <row r="6360" spans="2:3" x14ac:dyDescent="0.25">
      <c r="B6360" s="28" t="str">
        <f t="shared" si="204"/>
        <v/>
      </c>
      <c r="C6360" s="28">
        <f t="shared" si="205"/>
        <v>636</v>
      </c>
    </row>
    <row r="6361" spans="2:3" x14ac:dyDescent="0.25">
      <c r="B6361" s="28" t="str">
        <f t="shared" si="204"/>
        <v/>
      </c>
      <c r="C6361" s="28">
        <f t="shared" si="205"/>
        <v>636</v>
      </c>
    </row>
    <row r="6362" spans="2:3" x14ac:dyDescent="0.25">
      <c r="B6362" s="28" t="str">
        <f t="shared" si="204"/>
        <v/>
      </c>
      <c r="C6362" s="28">
        <f t="shared" si="205"/>
        <v>636</v>
      </c>
    </row>
    <row r="6363" spans="2:3" x14ac:dyDescent="0.25">
      <c r="B6363" s="28" t="str">
        <f t="shared" si="204"/>
        <v/>
      </c>
      <c r="C6363" s="28">
        <f t="shared" si="205"/>
        <v>636</v>
      </c>
    </row>
    <row r="6364" spans="2:3" x14ac:dyDescent="0.25">
      <c r="B6364" s="28" t="str">
        <f t="shared" si="204"/>
        <v/>
      </c>
      <c r="C6364" s="28">
        <f t="shared" si="205"/>
        <v>636</v>
      </c>
    </row>
    <row r="6365" spans="2:3" x14ac:dyDescent="0.25">
      <c r="B6365" s="28" t="str">
        <f t="shared" si="204"/>
        <v/>
      </c>
      <c r="C6365" s="28">
        <f t="shared" si="205"/>
        <v>636</v>
      </c>
    </row>
    <row r="6366" spans="2:3" x14ac:dyDescent="0.25">
      <c r="B6366" s="28" t="str">
        <f t="shared" si="204"/>
        <v/>
      </c>
      <c r="C6366" s="28">
        <f t="shared" si="205"/>
        <v>636</v>
      </c>
    </row>
    <row r="6367" spans="2:3" x14ac:dyDescent="0.25">
      <c r="B6367" s="28" t="str">
        <f t="shared" si="204"/>
        <v/>
      </c>
      <c r="C6367" s="28">
        <f t="shared" si="205"/>
        <v>637</v>
      </c>
    </row>
    <row r="6368" spans="2:3" x14ac:dyDescent="0.25">
      <c r="B6368" s="28" t="str">
        <f t="shared" si="204"/>
        <v/>
      </c>
      <c r="C6368" s="28">
        <f t="shared" si="205"/>
        <v>637</v>
      </c>
    </row>
    <row r="6369" spans="2:3" x14ac:dyDescent="0.25">
      <c r="B6369" s="28" t="str">
        <f t="shared" si="204"/>
        <v/>
      </c>
      <c r="C6369" s="28">
        <f t="shared" si="205"/>
        <v>637</v>
      </c>
    </row>
    <row r="6370" spans="2:3" x14ac:dyDescent="0.25">
      <c r="B6370" s="28" t="str">
        <f t="shared" si="204"/>
        <v/>
      </c>
      <c r="C6370" s="28">
        <f t="shared" si="205"/>
        <v>637</v>
      </c>
    </row>
    <row r="6371" spans="2:3" x14ac:dyDescent="0.25">
      <c r="B6371" s="28" t="str">
        <f t="shared" si="204"/>
        <v/>
      </c>
      <c r="C6371" s="28">
        <f t="shared" si="205"/>
        <v>637</v>
      </c>
    </row>
    <row r="6372" spans="2:3" x14ac:dyDescent="0.25">
      <c r="B6372" s="28" t="str">
        <f t="shared" si="204"/>
        <v/>
      </c>
      <c r="C6372" s="28">
        <f t="shared" si="205"/>
        <v>637</v>
      </c>
    </row>
    <row r="6373" spans="2:3" x14ac:dyDescent="0.25">
      <c r="B6373" s="28" t="str">
        <f t="shared" si="204"/>
        <v/>
      </c>
      <c r="C6373" s="28">
        <f t="shared" si="205"/>
        <v>637</v>
      </c>
    </row>
    <row r="6374" spans="2:3" x14ac:dyDescent="0.25">
      <c r="B6374" s="28" t="str">
        <f t="shared" si="204"/>
        <v/>
      </c>
      <c r="C6374" s="28">
        <f t="shared" si="205"/>
        <v>637</v>
      </c>
    </row>
    <row r="6375" spans="2:3" x14ac:dyDescent="0.25">
      <c r="B6375" s="28" t="str">
        <f t="shared" si="204"/>
        <v/>
      </c>
      <c r="C6375" s="28">
        <f t="shared" si="205"/>
        <v>637</v>
      </c>
    </row>
    <row r="6376" spans="2:3" x14ac:dyDescent="0.25">
      <c r="B6376" s="28" t="str">
        <f t="shared" si="204"/>
        <v/>
      </c>
      <c r="C6376" s="28">
        <f t="shared" si="205"/>
        <v>637</v>
      </c>
    </row>
    <row r="6377" spans="2:3" x14ac:dyDescent="0.25">
      <c r="B6377" s="28" t="str">
        <f t="shared" si="204"/>
        <v/>
      </c>
      <c r="C6377" s="28">
        <f t="shared" si="205"/>
        <v>638</v>
      </c>
    </row>
    <row r="6378" spans="2:3" x14ac:dyDescent="0.25">
      <c r="B6378" s="28" t="str">
        <f t="shared" si="204"/>
        <v/>
      </c>
      <c r="C6378" s="28">
        <f t="shared" si="205"/>
        <v>638</v>
      </c>
    </row>
    <row r="6379" spans="2:3" x14ac:dyDescent="0.25">
      <c r="B6379" s="28" t="str">
        <f t="shared" si="204"/>
        <v/>
      </c>
      <c r="C6379" s="28">
        <f t="shared" si="205"/>
        <v>638</v>
      </c>
    </row>
    <row r="6380" spans="2:3" x14ac:dyDescent="0.25">
      <c r="B6380" s="28" t="str">
        <f t="shared" si="204"/>
        <v/>
      </c>
      <c r="C6380" s="28">
        <f t="shared" si="205"/>
        <v>638</v>
      </c>
    </row>
    <row r="6381" spans="2:3" x14ac:dyDescent="0.25">
      <c r="B6381" s="28" t="str">
        <f t="shared" si="204"/>
        <v/>
      </c>
      <c r="C6381" s="28">
        <f t="shared" si="205"/>
        <v>638</v>
      </c>
    </row>
    <row r="6382" spans="2:3" x14ac:dyDescent="0.25">
      <c r="B6382" s="28" t="str">
        <f t="shared" si="204"/>
        <v/>
      </c>
      <c r="C6382" s="28">
        <f t="shared" si="205"/>
        <v>638</v>
      </c>
    </row>
    <row r="6383" spans="2:3" x14ac:dyDescent="0.25">
      <c r="B6383" s="28" t="str">
        <f t="shared" si="204"/>
        <v/>
      </c>
      <c r="C6383" s="28">
        <f t="shared" si="205"/>
        <v>638</v>
      </c>
    </row>
    <row r="6384" spans="2:3" x14ac:dyDescent="0.25">
      <c r="B6384" s="28" t="str">
        <f t="shared" si="204"/>
        <v/>
      </c>
      <c r="C6384" s="28">
        <f t="shared" si="205"/>
        <v>638</v>
      </c>
    </row>
    <row r="6385" spans="2:3" x14ac:dyDescent="0.25">
      <c r="B6385" s="28" t="str">
        <f t="shared" si="204"/>
        <v/>
      </c>
      <c r="C6385" s="28">
        <f t="shared" si="205"/>
        <v>638</v>
      </c>
    </row>
    <row r="6386" spans="2:3" x14ac:dyDescent="0.25">
      <c r="B6386" s="28" t="str">
        <f t="shared" si="204"/>
        <v/>
      </c>
      <c r="C6386" s="28">
        <f t="shared" si="205"/>
        <v>638</v>
      </c>
    </row>
    <row r="6387" spans="2:3" x14ac:dyDescent="0.25">
      <c r="B6387" s="28" t="str">
        <f t="shared" si="204"/>
        <v/>
      </c>
      <c r="C6387" s="28">
        <f t="shared" si="205"/>
        <v>639</v>
      </c>
    </row>
    <row r="6388" spans="2:3" x14ac:dyDescent="0.25">
      <c r="B6388" s="28" t="str">
        <f t="shared" si="204"/>
        <v/>
      </c>
      <c r="C6388" s="28">
        <f t="shared" si="205"/>
        <v>639</v>
      </c>
    </row>
    <row r="6389" spans="2:3" x14ac:dyDescent="0.25">
      <c r="B6389" s="28" t="str">
        <f t="shared" si="204"/>
        <v/>
      </c>
      <c r="C6389" s="28">
        <f t="shared" si="205"/>
        <v>639</v>
      </c>
    </row>
    <row r="6390" spans="2:3" x14ac:dyDescent="0.25">
      <c r="B6390" s="28" t="str">
        <f t="shared" si="204"/>
        <v/>
      </c>
      <c r="C6390" s="28">
        <f t="shared" si="205"/>
        <v>639</v>
      </c>
    </row>
    <row r="6391" spans="2:3" x14ac:dyDescent="0.25">
      <c r="B6391" s="28" t="str">
        <f t="shared" si="204"/>
        <v/>
      </c>
      <c r="C6391" s="28">
        <f t="shared" si="205"/>
        <v>639</v>
      </c>
    </row>
    <row r="6392" spans="2:3" x14ac:dyDescent="0.25">
      <c r="B6392" s="28" t="str">
        <f t="shared" si="204"/>
        <v/>
      </c>
      <c r="C6392" s="28">
        <f t="shared" si="205"/>
        <v>639</v>
      </c>
    </row>
    <row r="6393" spans="2:3" x14ac:dyDescent="0.25">
      <c r="B6393" s="28" t="str">
        <f t="shared" si="204"/>
        <v/>
      </c>
      <c r="C6393" s="28">
        <f t="shared" si="205"/>
        <v>639</v>
      </c>
    </row>
    <row r="6394" spans="2:3" x14ac:dyDescent="0.25">
      <c r="B6394" s="28" t="str">
        <f t="shared" si="204"/>
        <v/>
      </c>
      <c r="C6394" s="28">
        <f t="shared" si="205"/>
        <v>639</v>
      </c>
    </row>
    <row r="6395" spans="2:3" x14ac:dyDescent="0.25">
      <c r="B6395" s="28" t="str">
        <f t="shared" si="204"/>
        <v/>
      </c>
      <c r="C6395" s="28">
        <f t="shared" si="205"/>
        <v>639</v>
      </c>
    </row>
    <row r="6396" spans="2:3" x14ac:dyDescent="0.25">
      <c r="B6396" s="28" t="str">
        <f t="shared" si="204"/>
        <v/>
      </c>
      <c r="C6396" s="28">
        <f t="shared" si="205"/>
        <v>639</v>
      </c>
    </row>
    <row r="6397" spans="2:3" x14ac:dyDescent="0.25">
      <c r="B6397" s="28" t="str">
        <f t="shared" si="204"/>
        <v/>
      </c>
      <c r="C6397" s="28">
        <f t="shared" si="205"/>
        <v>640</v>
      </c>
    </row>
    <row r="6398" spans="2:3" x14ac:dyDescent="0.25">
      <c r="B6398" s="28" t="str">
        <f t="shared" si="204"/>
        <v/>
      </c>
      <c r="C6398" s="28">
        <f t="shared" si="205"/>
        <v>640</v>
      </c>
    </row>
    <row r="6399" spans="2:3" x14ac:dyDescent="0.25">
      <c r="B6399" s="28" t="str">
        <f t="shared" si="204"/>
        <v/>
      </c>
      <c r="C6399" s="28">
        <f t="shared" si="205"/>
        <v>640</v>
      </c>
    </row>
    <row r="6400" spans="2:3" x14ac:dyDescent="0.25">
      <c r="B6400" s="28" t="str">
        <f t="shared" si="204"/>
        <v/>
      </c>
      <c r="C6400" s="28">
        <f t="shared" si="205"/>
        <v>640</v>
      </c>
    </row>
    <row r="6401" spans="2:3" x14ac:dyDescent="0.25">
      <c r="B6401" s="28" t="str">
        <f t="shared" si="204"/>
        <v/>
      </c>
      <c r="C6401" s="28">
        <f t="shared" si="205"/>
        <v>640</v>
      </c>
    </row>
    <row r="6402" spans="2:3" x14ac:dyDescent="0.25">
      <c r="B6402" s="28" t="str">
        <f t="shared" si="204"/>
        <v/>
      </c>
      <c r="C6402" s="28">
        <f t="shared" si="205"/>
        <v>640</v>
      </c>
    </row>
    <row r="6403" spans="2:3" x14ac:dyDescent="0.25">
      <c r="B6403" s="28" t="str">
        <f t="shared" si="204"/>
        <v/>
      </c>
      <c r="C6403" s="28">
        <f t="shared" si="205"/>
        <v>640</v>
      </c>
    </row>
    <row r="6404" spans="2:3" x14ac:dyDescent="0.25">
      <c r="B6404" s="28" t="str">
        <f t="shared" si="204"/>
        <v/>
      </c>
      <c r="C6404" s="28">
        <f t="shared" si="205"/>
        <v>640</v>
      </c>
    </row>
    <row r="6405" spans="2:3" x14ac:dyDescent="0.25">
      <c r="B6405" s="28" t="str">
        <f t="shared" si="204"/>
        <v/>
      </c>
      <c r="C6405" s="28">
        <f t="shared" si="205"/>
        <v>640</v>
      </c>
    </row>
    <row r="6406" spans="2:3" x14ac:dyDescent="0.25">
      <c r="B6406" s="28" t="str">
        <f t="shared" si="204"/>
        <v/>
      </c>
      <c r="C6406" s="28">
        <f t="shared" si="205"/>
        <v>640</v>
      </c>
    </row>
    <row r="6407" spans="2:3" x14ac:dyDescent="0.25">
      <c r="B6407" s="28" t="str">
        <f t="shared" si="204"/>
        <v/>
      </c>
      <c r="C6407" s="28">
        <f t="shared" si="205"/>
        <v>641</v>
      </c>
    </row>
    <row r="6408" spans="2:3" x14ac:dyDescent="0.25">
      <c r="B6408" s="28" t="str">
        <f t="shared" ref="B6408:B6471" si="206">IF(C6408&lt; $D$4+1,MOD(((ROW(B6408)-ROW(B$7))),$C$5)+1,"")</f>
        <v/>
      </c>
      <c r="C6408" s="28">
        <f t="shared" si="205"/>
        <v>641</v>
      </c>
    </row>
    <row r="6409" spans="2:3" x14ac:dyDescent="0.25">
      <c r="B6409" s="28" t="str">
        <f t="shared" si="206"/>
        <v/>
      </c>
      <c r="C6409" s="28">
        <f t="shared" ref="C6409:C6472" si="207">ROUNDDOWN(((ROW(C6409)-ROW(C$7))/C$5)+1,0)</f>
        <v>641</v>
      </c>
    </row>
    <row r="6410" spans="2:3" x14ac:dyDescent="0.25">
      <c r="B6410" s="28" t="str">
        <f t="shared" si="206"/>
        <v/>
      </c>
      <c r="C6410" s="28">
        <f t="shared" si="207"/>
        <v>641</v>
      </c>
    </row>
    <row r="6411" spans="2:3" x14ac:dyDescent="0.25">
      <c r="B6411" s="28" t="str">
        <f t="shared" si="206"/>
        <v/>
      </c>
      <c r="C6411" s="28">
        <f t="shared" si="207"/>
        <v>641</v>
      </c>
    </row>
    <row r="6412" spans="2:3" x14ac:dyDescent="0.25">
      <c r="B6412" s="28" t="str">
        <f t="shared" si="206"/>
        <v/>
      </c>
      <c r="C6412" s="28">
        <f t="shared" si="207"/>
        <v>641</v>
      </c>
    </row>
    <row r="6413" spans="2:3" x14ac:dyDescent="0.25">
      <c r="B6413" s="28" t="str">
        <f t="shared" si="206"/>
        <v/>
      </c>
      <c r="C6413" s="28">
        <f t="shared" si="207"/>
        <v>641</v>
      </c>
    </row>
    <row r="6414" spans="2:3" x14ac:dyDescent="0.25">
      <c r="B6414" s="28" t="str">
        <f t="shared" si="206"/>
        <v/>
      </c>
      <c r="C6414" s="28">
        <f t="shared" si="207"/>
        <v>641</v>
      </c>
    </row>
    <row r="6415" spans="2:3" x14ac:dyDescent="0.25">
      <c r="B6415" s="28" t="str">
        <f t="shared" si="206"/>
        <v/>
      </c>
      <c r="C6415" s="28">
        <f t="shared" si="207"/>
        <v>641</v>
      </c>
    </row>
    <row r="6416" spans="2:3" x14ac:dyDescent="0.25">
      <c r="B6416" s="28" t="str">
        <f t="shared" si="206"/>
        <v/>
      </c>
      <c r="C6416" s="28">
        <f t="shared" si="207"/>
        <v>641</v>
      </c>
    </row>
    <row r="6417" spans="2:3" x14ac:dyDescent="0.25">
      <c r="B6417" s="28" t="str">
        <f t="shared" si="206"/>
        <v/>
      </c>
      <c r="C6417" s="28">
        <f t="shared" si="207"/>
        <v>642</v>
      </c>
    </row>
    <row r="6418" spans="2:3" x14ac:dyDescent="0.25">
      <c r="B6418" s="28" t="str">
        <f t="shared" si="206"/>
        <v/>
      </c>
      <c r="C6418" s="28">
        <f t="shared" si="207"/>
        <v>642</v>
      </c>
    </row>
    <row r="6419" spans="2:3" x14ac:dyDescent="0.25">
      <c r="B6419" s="28" t="str">
        <f t="shared" si="206"/>
        <v/>
      </c>
      <c r="C6419" s="28">
        <f t="shared" si="207"/>
        <v>642</v>
      </c>
    </row>
    <row r="6420" spans="2:3" x14ac:dyDescent="0.25">
      <c r="B6420" s="28" t="str">
        <f t="shared" si="206"/>
        <v/>
      </c>
      <c r="C6420" s="28">
        <f t="shared" si="207"/>
        <v>642</v>
      </c>
    </row>
    <row r="6421" spans="2:3" x14ac:dyDescent="0.25">
      <c r="B6421" s="28" t="str">
        <f t="shared" si="206"/>
        <v/>
      </c>
      <c r="C6421" s="28">
        <f t="shared" si="207"/>
        <v>642</v>
      </c>
    </row>
    <row r="6422" spans="2:3" x14ac:dyDescent="0.25">
      <c r="B6422" s="28" t="str">
        <f t="shared" si="206"/>
        <v/>
      </c>
      <c r="C6422" s="28">
        <f t="shared" si="207"/>
        <v>642</v>
      </c>
    </row>
    <row r="6423" spans="2:3" x14ac:dyDescent="0.25">
      <c r="B6423" s="28" t="str">
        <f t="shared" si="206"/>
        <v/>
      </c>
      <c r="C6423" s="28">
        <f t="shared" si="207"/>
        <v>642</v>
      </c>
    </row>
    <row r="6424" spans="2:3" x14ac:dyDescent="0.25">
      <c r="B6424" s="28" t="str">
        <f t="shared" si="206"/>
        <v/>
      </c>
      <c r="C6424" s="28">
        <f t="shared" si="207"/>
        <v>642</v>
      </c>
    </row>
    <row r="6425" spans="2:3" x14ac:dyDescent="0.25">
      <c r="B6425" s="28" t="str">
        <f t="shared" si="206"/>
        <v/>
      </c>
      <c r="C6425" s="28">
        <f t="shared" si="207"/>
        <v>642</v>
      </c>
    </row>
    <row r="6426" spans="2:3" x14ac:dyDescent="0.25">
      <c r="B6426" s="28" t="str">
        <f t="shared" si="206"/>
        <v/>
      </c>
      <c r="C6426" s="28">
        <f t="shared" si="207"/>
        <v>642</v>
      </c>
    </row>
    <row r="6427" spans="2:3" x14ac:dyDescent="0.25">
      <c r="B6427" s="28" t="str">
        <f t="shared" si="206"/>
        <v/>
      </c>
      <c r="C6427" s="28">
        <f t="shared" si="207"/>
        <v>643</v>
      </c>
    </row>
    <row r="6428" spans="2:3" x14ac:dyDescent="0.25">
      <c r="B6428" s="28" t="str">
        <f t="shared" si="206"/>
        <v/>
      </c>
      <c r="C6428" s="28">
        <f t="shared" si="207"/>
        <v>643</v>
      </c>
    </row>
    <row r="6429" spans="2:3" x14ac:dyDescent="0.25">
      <c r="B6429" s="28" t="str">
        <f t="shared" si="206"/>
        <v/>
      </c>
      <c r="C6429" s="28">
        <f t="shared" si="207"/>
        <v>643</v>
      </c>
    </row>
    <row r="6430" spans="2:3" x14ac:dyDescent="0.25">
      <c r="B6430" s="28" t="str">
        <f t="shared" si="206"/>
        <v/>
      </c>
      <c r="C6430" s="28">
        <f t="shared" si="207"/>
        <v>643</v>
      </c>
    </row>
    <row r="6431" spans="2:3" x14ac:dyDescent="0.25">
      <c r="B6431" s="28" t="str">
        <f t="shared" si="206"/>
        <v/>
      </c>
      <c r="C6431" s="28">
        <f t="shared" si="207"/>
        <v>643</v>
      </c>
    </row>
    <row r="6432" spans="2:3" x14ac:dyDescent="0.25">
      <c r="B6432" s="28" t="str">
        <f t="shared" si="206"/>
        <v/>
      </c>
      <c r="C6432" s="28">
        <f t="shared" si="207"/>
        <v>643</v>
      </c>
    </row>
    <row r="6433" spans="2:3" x14ac:dyDescent="0.25">
      <c r="B6433" s="28" t="str">
        <f t="shared" si="206"/>
        <v/>
      </c>
      <c r="C6433" s="28">
        <f t="shared" si="207"/>
        <v>643</v>
      </c>
    </row>
    <row r="6434" spans="2:3" x14ac:dyDescent="0.25">
      <c r="B6434" s="28" t="str">
        <f t="shared" si="206"/>
        <v/>
      </c>
      <c r="C6434" s="28">
        <f t="shared" si="207"/>
        <v>643</v>
      </c>
    </row>
    <row r="6435" spans="2:3" x14ac:dyDescent="0.25">
      <c r="B6435" s="28" t="str">
        <f t="shared" si="206"/>
        <v/>
      </c>
      <c r="C6435" s="28">
        <f t="shared" si="207"/>
        <v>643</v>
      </c>
    </row>
    <row r="6436" spans="2:3" x14ac:dyDescent="0.25">
      <c r="B6436" s="28" t="str">
        <f t="shared" si="206"/>
        <v/>
      </c>
      <c r="C6436" s="28">
        <f t="shared" si="207"/>
        <v>643</v>
      </c>
    </row>
    <row r="6437" spans="2:3" x14ac:dyDescent="0.25">
      <c r="B6437" s="28" t="str">
        <f t="shared" si="206"/>
        <v/>
      </c>
      <c r="C6437" s="28">
        <f t="shared" si="207"/>
        <v>644</v>
      </c>
    </row>
    <row r="6438" spans="2:3" x14ac:dyDescent="0.25">
      <c r="B6438" s="28" t="str">
        <f t="shared" si="206"/>
        <v/>
      </c>
      <c r="C6438" s="28">
        <f t="shared" si="207"/>
        <v>644</v>
      </c>
    </row>
    <row r="6439" spans="2:3" x14ac:dyDescent="0.25">
      <c r="B6439" s="28" t="str">
        <f t="shared" si="206"/>
        <v/>
      </c>
      <c r="C6439" s="28">
        <f t="shared" si="207"/>
        <v>644</v>
      </c>
    </row>
    <row r="6440" spans="2:3" x14ac:dyDescent="0.25">
      <c r="B6440" s="28" t="str">
        <f t="shared" si="206"/>
        <v/>
      </c>
      <c r="C6440" s="28">
        <f t="shared" si="207"/>
        <v>644</v>
      </c>
    </row>
    <row r="6441" spans="2:3" x14ac:dyDescent="0.25">
      <c r="B6441" s="28" t="str">
        <f t="shared" si="206"/>
        <v/>
      </c>
      <c r="C6441" s="28">
        <f t="shared" si="207"/>
        <v>644</v>
      </c>
    </row>
    <row r="6442" spans="2:3" x14ac:dyDescent="0.25">
      <c r="B6442" s="28" t="str">
        <f t="shared" si="206"/>
        <v/>
      </c>
      <c r="C6442" s="28">
        <f t="shared" si="207"/>
        <v>644</v>
      </c>
    </row>
    <row r="6443" spans="2:3" x14ac:dyDescent="0.25">
      <c r="B6443" s="28" t="str">
        <f t="shared" si="206"/>
        <v/>
      </c>
      <c r="C6443" s="28">
        <f t="shared" si="207"/>
        <v>644</v>
      </c>
    </row>
    <row r="6444" spans="2:3" x14ac:dyDescent="0.25">
      <c r="B6444" s="28" t="str">
        <f t="shared" si="206"/>
        <v/>
      </c>
      <c r="C6444" s="28">
        <f t="shared" si="207"/>
        <v>644</v>
      </c>
    </row>
    <row r="6445" spans="2:3" x14ac:dyDescent="0.25">
      <c r="B6445" s="28" t="str">
        <f t="shared" si="206"/>
        <v/>
      </c>
      <c r="C6445" s="28">
        <f t="shared" si="207"/>
        <v>644</v>
      </c>
    </row>
    <row r="6446" spans="2:3" x14ac:dyDescent="0.25">
      <c r="B6446" s="28" t="str">
        <f t="shared" si="206"/>
        <v/>
      </c>
      <c r="C6446" s="28">
        <f t="shared" si="207"/>
        <v>644</v>
      </c>
    </row>
    <row r="6447" spans="2:3" x14ac:dyDescent="0.25">
      <c r="B6447" s="28" t="str">
        <f t="shared" si="206"/>
        <v/>
      </c>
      <c r="C6447" s="28">
        <f t="shared" si="207"/>
        <v>645</v>
      </c>
    </row>
    <row r="6448" spans="2:3" x14ac:dyDescent="0.25">
      <c r="B6448" s="28" t="str">
        <f t="shared" si="206"/>
        <v/>
      </c>
      <c r="C6448" s="28">
        <f t="shared" si="207"/>
        <v>645</v>
      </c>
    </row>
    <row r="6449" spans="2:3" x14ac:dyDescent="0.25">
      <c r="B6449" s="28" t="str">
        <f t="shared" si="206"/>
        <v/>
      </c>
      <c r="C6449" s="28">
        <f t="shared" si="207"/>
        <v>645</v>
      </c>
    </row>
    <row r="6450" spans="2:3" x14ac:dyDescent="0.25">
      <c r="B6450" s="28" t="str">
        <f t="shared" si="206"/>
        <v/>
      </c>
      <c r="C6450" s="28">
        <f t="shared" si="207"/>
        <v>645</v>
      </c>
    </row>
    <row r="6451" spans="2:3" x14ac:dyDescent="0.25">
      <c r="B6451" s="28" t="str">
        <f t="shared" si="206"/>
        <v/>
      </c>
      <c r="C6451" s="28">
        <f t="shared" si="207"/>
        <v>645</v>
      </c>
    </row>
    <row r="6452" spans="2:3" x14ac:dyDescent="0.25">
      <c r="B6452" s="28" t="str">
        <f t="shared" si="206"/>
        <v/>
      </c>
      <c r="C6452" s="28">
        <f t="shared" si="207"/>
        <v>645</v>
      </c>
    </row>
    <row r="6453" spans="2:3" x14ac:dyDescent="0.25">
      <c r="B6453" s="28" t="str">
        <f t="shared" si="206"/>
        <v/>
      </c>
      <c r="C6453" s="28">
        <f t="shared" si="207"/>
        <v>645</v>
      </c>
    </row>
    <row r="6454" spans="2:3" x14ac:dyDescent="0.25">
      <c r="B6454" s="28" t="str">
        <f t="shared" si="206"/>
        <v/>
      </c>
      <c r="C6454" s="28">
        <f t="shared" si="207"/>
        <v>645</v>
      </c>
    </row>
    <row r="6455" spans="2:3" x14ac:dyDescent="0.25">
      <c r="B6455" s="28" t="str">
        <f t="shared" si="206"/>
        <v/>
      </c>
      <c r="C6455" s="28">
        <f t="shared" si="207"/>
        <v>645</v>
      </c>
    </row>
    <row r="6456" spans="2:3" x14ac:dyDescent="0.25">
      <c r="B6456" s="28" t="str">
        <f t="shared" si="206"/>
        <v/>
      </c>
      <c r="C6456" s="28">
        <f t="shared" si="207"/>
        <v>645</v>
      </c>
    </row>
    <row r="6457" spans="2:3" x14ac:dyDescent="0.25">
      <c r="B6457" s="28" t="str">
        <f t="shared" si="206"/>
        <v/>
      </c>
      <c r="C6457" s="28">
        <f t="shared" si="207"/>
        <v>646</v>
      </c>
    </row>
    <row r="6458" spans="2:3" x14ac:dyDescent="0.25">
      <c r="B6458" s="28" t="str">
        <f t="shared" si="206"/>
        <v/>
      </c>
      <c r="C6458" s="28">
        <f t="shared" si="207"/>
        <v>646</v>
      </c>
    </row>
    <row r="6459" spans="2:3" x14ac:dyDescent="0.25">
      <c r="B6459" s="28" t="str">
        <f t="shared" si="206"/>
        <v/>
      </c>
      <c r="C6459" s="28">
        <f t="shared" si="207"/>
        <v>646</v>
      </c>
    </row>
    <row r="6460" spans="2:3" x14ac:dyDescent="0.25">
      <c r="B6460" s="28" t="str">
        <f t="shared" si="206"/>
        <v/>
      </c>
      <c r="C6460" s="28">
        <f t="shared" si="207"/>
        <v>646</v>
      </c>
    </row>
    <row r="6461" spans="2:3" x14ac:dyDescent="0.25">
      <c r="B6461" s="28" t="str">
        <f t="shared" si="206"/>
        <v/>
      </c>
      <c r="C6461" s="28">
        <f t="shared" si="207"/>
        <v>646</v>
      </c>
    </row>
    <row r="6462" spans="2:3" x14ac:dyDescent="0.25">
      <c r="B6462" s="28" t="str">
        <f t="shared" si="206"/>
        <v/>
      </c>
      <c r="C6462" s="28">
        <f t="shared" si="207"/>
        <v>646</v>
      </c>
    </row>
    <row r="6463" spans="2:3" x14ac:dyDescent="0.25">
      <c r="B6463" s="28" t="str">
        <f t="shared" si="206"/>
        <v/>
      </c>
      <c r="C6463" s="28">
        <f t="shared" si="207"/>
        <v>646</v>
      </c>
    </row>
    <row r="6464" spans="2:3" x14ac:dyDescent="0.25">
      <c r="B6464" s="28" t="str">
        <f t="shared" si="206"/>
        <v/>
      </c>
      <c r="C6464" s="28">
        <f t="shared" si="207"/>
        <v>646</v>
      </c>
    </row>
    <row r="6465" spans="2:3" x14ac:dyDescent="0.25">
      <c r="B6465" s="28" t="str">
        <f t="shared" si="206"/>
        <v/>
      </c>
      <c r="C6465" s="28">
        <f t="shared" si="207"/>
        <v>646</v>
      </c>
    </row>
    <row r="6466" spans="2:3" x14ac:dyDescent="0.25">
      <c r="B6466" s="28" t="str">
        <f t="shared" si="206"/>
        <v/>
      </c>
      <c r="C6466" s="28">
        <f t="shared" si="207"/>
        <v>646</v>
      </c>
    </row>
    <row r="6467" spans="2:3" x14ac:dyDescent="0.25">
      <c r="B6467" s="28" t="str">
        <f t="shared" si="206"/>
        <v/>
      </c>
      <c r="C6467" s="28">
        <f t="shared" si="207"/>
        <v>647</v>
      </c>
    </row>
    <row r="6468" spans="2:3" x14ac:dyDescent="0.25">
      <c r="B6468" s="28" t="str">
        <f t="shared" si="206"/>
        <v/>
      </c>
      <c r="C6468" s="28">
        <f t="shared" si="207"/>
        <v>647</v>
      </c>
    </row>
    <row r="6469" spans="2:3" x14ac:dyDescent="0.25">
      <c r="B6469" s="28" t="str">
        <f t="shared" si="206"/>
        <v/>
      </c>
      <c r="C6469" s="28">
        <f t="shared" si="207"/>
        <v>647</v>
      </c>
    </row>
    <row r="6470" spans="2:3" x14ac:dyDescent="0.25">
      <c r="B6470" s="28" t="str">
        <f t="shared" si="206"/>
        <v/>
      </c>
      <c r="C6470" s="28">
        <f t="shared" si="207"/>
        <v>647</v>
      </c>
    </row>
    <row r="6471" spans="2:3" x14ac:dyDescent="0.25">
      <c r="B6471" s="28" t="str">
        <f t="shared" si="206"/>
        <v/>
      </c>
      <c r="C6471" s="28">
        <f t="shared" si="207"/>
        <v>647</v>
      </c>
    </row>
    <row r="6472" spans="2:3" x14ac:dyDescent="0.25">
      <c r="B6472" s="28" t="str">
        <f t="shared" ref="B6472:B6535" si="208">IF(C6472&lt; $D$4+1,MOD(((ROW(B6472)-ROW(B$7))),$C$5)+1,"")</f>
        <v/>
      </c>
      <c r="C6472" s="28">
        <f t="shared" si="207"/>
        <v>647</v>
      </c>
    </row>
    <row r="6473" spans="2:3" x14ac:dyDescent="0.25">
      <c r="B6473" s="28" t="str">
        <f t="shared" si="208"/>
        <v/>
      </c>
      <c r="C6473" s="28">
        <f t="shared" ref="C6473:C6536" si="209">ROUNDDOWN(((ROW(C6473)-ROW(C$7))/C$5)+1,0)</f>
        <v>647</v>
      </c>
    </row>
    <row r="6474" spans="2:3" x14ac:dyDescent="0.25">
      <c r="B6474" s="28" t="str">
        <f t="shared" si="208"/>
        <v/>
      </c>
      <c r="C6474" s="28">
        <f t="shared" si="209"/>
        <v>647</v>
      </c>
    </row>
    <row r="6475" spans="2:3" x14ac:dyDescent="0.25">
      <c r="B6475" s="28" t="str">
        <f t="shared" si="208"/>
        <v/>
      </c>
      <c r="C6475" s="28">
        <f t="shared" si="209"/>
        <v>647</v>
      </c>
    </row>
    <row r="6476" spans="2:3" x14ac:dyDescent="0.25">
      <c r="B6476" s="28" t="str">
        <f t="shared" si="208"/>
        <v/>
      </c>
      <c r="C6476" s="28">
        <f t="shared" si="209"/>
        <v>647</v>
      </c>
    </row>
    <row r="6477" spans="2:3" x14ac:dyDescent="0.25">
      <c r="B6477" s="28" t="str">
        <f t="shared" si="208"/>
        <v/>
      </c>
      <c r="C6477" s="28">
        <f t="shared" si="209"/>
        <v>648</v>
      </c>
    </row>
    <row r="6478" spans="2:3" x14ac:dyDescent="0.25">
      <c r="B6478" s="28" t="str">
        <f t="shared" si="208"/>
        <v/>
      </c>
      <c r="C6478" s="28">
        <f t="shared" si="209"/>
        <v>648</v>
      </c>
    </row>
    <row r="6479" spans="2:3" x14ac:dyDescent="0.25">
      <c r="B6479" s="28" t="str">
        <f t="shared" si="208"/>
        <v/>
      </c>
      <c r="C6479" s="28">
        <f t="shared" si="209"/>
        <v>648</v>
      </c>
    </row>
    <row r="6480" spans="2:3" x14ac:dyDescent="0.25">
      <c r="B6480" s="28" t="str">
        <f t="shared" si="208"/>
        <v/>
      </c>
      <c r="C6480" s="28">
        <f t="shared" si="209"/>
        <v>648</v>
      </c>
    </row>
    <row r="6481" spans="2:3" x14ac:dyDescent="0.25">
      <c r="B6481" s="28" t="str">
        <f t="shared" si="208"/>
        <v/>
      </c>
      <c r="C6481" s="28">
        <f t="shared" si="209"/>
        <v>648</v>
      </c>
    </row>
    <row r="6482" spans="2:3" x14ac:dyDescent="0.25">
      <c r="B6482" s="28" t="str">
        <f t="shared" si="208"/>
        <v/>
      </c>
      <c r="C6482" s="28">
        <f t="shared" si="209"/>
        <v>648</v>
      </c>
    </row>
    <row r="6483" spans="2:3" x14ac:dyDescent="0.25">
      <c r="B6483" s="28" t="str">
        <f t="shared" si="208"/>
        <v/>
      </c>
      <c r="C6483" s="28">
        <f t="shared" si="209"/>
        <v>648</v>
      </c>
    </row>
    <row r="6484" spans="2:3" x14ac:dyDescent="0.25">
      <c r="B6484" s="28" t="str">
        <f t="shared" si="208"/>
        <v/>
      </c>
      <c r="C6484" s="28">
        <f t="shared" si="209"/>
        <v>648</v>
      </c>
    </row>
    <row r="6485" spans="2:3" x14ac:dyDescent="0.25">
      <c r="B6485" s="28" t="str">
        <f t="shared" si="208"/>
        <v/>
      </c>
      <c r="C6485" s="28">
        <f t="shared" si="209"/>
        <v>648</v>
      </c>
    </row>
    <row r="6486" spans="2:3" x14ac:dyDescent="0.25">
      <c r="B6486" s="28" t="str">
        <f t="shared" si="208"/>
        <v/>
      </c>
      <c r="C6486" s="28">
        <f t="shared" si="209"/>
        <v>648</v>
      </c>
    </row>
    <row r="6487" spans="2:3" x14ac:dyDescent="0.25">
      <c r="B6487" s="28" t="str">
        <f t="shared" si="208"/>
        <v/>
      </c>
      <c r="C6487" s="28">
        <f t="shared" si="209"/>
        <v>649</v>
      </c>
    </row>
    <row r="6488" spans="2:3" x14ac:dyDescent="0.25">
      <c r="B6488" s="28" t="str">
        <f t="shared" si="208"/>
        <v/>
      </c>
      <c r="C6488" s="28">
        <f t="shared" si="209"/>
        <v>649</v>
      </c>
    </row>
    <row r="6489" spans="2:3" x14ac:dyDescent="0.25">
      <c r="B6489" s="28" t="str">
        <f t="shared" si="208"/>
        <v/>
      </c>
      <c r="C6489" s="28">
        <f t="shared" si="209"/>
        <v>649</v>
      </c>
    </row>
    <row r="6490" spans="2:3" x14ac:dyDescent="0.25">
      <c r="B6490" s="28" t="str">
        <f t="shared" si="208"/>
        <v/>
      </c>
      <c r="C6490" s="28">
        <f t="shared" si="209"/>
        <v>649</v>
      </c>
    </row>
    <row r="6491" spans="2:3" x14ac:dyDescent="0.25">
      <c r="B6491" s="28" t="str">
        <f t="shared" si="208"/>
        <v/>
      </c>
      <c r="C6491" s="28">
        <f t="shared" si="209"/>
        <v>649</v>
      </c>
    </row>
    <row r="6492" spans="2:3" x14ac:dyDescent="0.25">
      <c r="B6492" s="28" t="str">
        <f t="shared" si="208"/>
        <v/>
      </c>
      <c r="C6492" s="28">
        <f t="shared" si="209"/>
        <v>649</v>
      </c>
    </row>
    <row r="6493" spans="2:3" x14ac:dyDescent="0.25">
      <c r="B6493" s="28" t="str">
        <f t="shared" si="208"/>
        <v/>
      </c>
      <c r="C6493" s="28">
        <f t="shared" si="209"/>
        <v>649</v>
      </c>
    </row>
    <row r="6494" spans="2:3" x14ac:dyDescent="0.25">
      <c r="B6494" s="28" t="str">
        <f t="shared" si="208"/>
        <v/>
      </c>
      <c r="C6494" s="28">
        <f t="shared" si="209"/>
        <v>649</v>
      </c>
    </row>
    <row r="6495" spans="2:3" x14ac:dyDescent="0.25">
      <c r="B6495" s="28" t="str">
        <f t="shared" si="208"/>
        <v/>
      </c>
      <c r="C6495" s="28">
        <f t="shared" si="209"/>
        <v>649</v>
      </c>
    </row>
    <row r="6496" spans="2:3" x14ac:dyDescent="0.25">
      <c r="B6496" s="28" t="str">
        <f t="shared" si="208"/>
        <v/>
      </c>
      <c r="C6496" s="28">
        <f t="shared" si="209"/>
        <v>649</v>
      </c>
    </row>
    <row r="6497" spans="2:3" x14ac:dyDescent="0.25">
      <c r="B6497" s="28" t="str">
        <f t="shared" si="208"/>
        <v/>
      </c>
      <c r="C6497" s="28">
        <f t="shared" si="209"/>
        <v>650</v>
      </c>
    </row>
    <row r="6498" spans="2:3" x14ac:dyDescent="0.25">
      <c r="B6498" s="28" t="str">
        <f t="shared" si="208"/>
        <v/>
      </c>
      <c r="C6498" s="28">
        <f t="shared" si="209"/>
        <v>650</v>
      </c>
    </row>
    <row r="6499" spans="2:3" x14ac:dyDescent="0.25">
      <c r="B6499" s="28" t="str">
        <f t="shared" si="208"/>
        <v/>
      </c>
      <c r="C6499" s="28">
        <f t="shared" si="209"/>
        <v>650</v>
      </c>
    </row>
    <row r="6500" spans="2:3" x14ac:dyDescent="0.25">
      <c r="B6500" s="28" t="str">
        <f t="shared" si="208"/>
        <v/>
      </c>
      <c r="C6500" s="28">
        <f t="shared" si="209"/>
        <v>650</v>
      </c>
    </row>
    <row r="6501" spans="2:3" x14ac:dyDescent="0.25">
      <c r="B6501" s="28" t="str">
        <f t="shared" si="208"/>
        <v/>
      </c>
      <c r="C6501" s="28">
        <f t="shared" si="209"/>
        <v>650</v>
      </c>
    </row>
    <row r="6502" spans="2:3" x14ac:dyDescent="0.25">
      <c r="B6502" s="28" t="str">
        <f t="shared" si="208"/>
        <v/>
      </c>
      <c r="C6502" s="28">
        <f t="shared" si="209"/>
        <v>650</v>
      </c>
    </row>
    <row r="6503" spans="2:3" x14ac:dyDescent="0.25">
      <c r="B6503" s="28" t="str">
        <f t="shared" si="208"/>
        <v/>
      </c>
      <c r="C6503" s="28">
        <f t="shared" si="209"/>
        <v>650</v>
      </c>
    </row>
    <row r="6504" spans="2:3" x14ac:dyDescent="0.25">
      <c r="B6504" s="28" t="str">
        <f t="shared" si="208"/>
        <v/>
      </c>
      <c r="C6504" s="28">
        <f t="shared" si="209"/>
        <v>650</v>
      </c>
    </row>
    <row r="6505" spans="2:3" x14ac:dyDescent="0.25">
      <c r="B6505" s="28" t="str">
        <f t="shared" si="208"/>
        <v/>
      </c>
      <c r="C6505" s="28">
        <f t="shared" si="209"/>
        <v>650</v>
      </c>
    </row>
    <row r="6506" spans="2:3" x14ac:dyDescent="0.25">
      <c r="B6506" s="28" t="str">
        <f t="shared" si="208"/>
        <v/>
      </c>
      <c r="C6506" s="28">
        <f t="shared" si="209"/>
        <v>650</v>
      </c>
    </row>
    <row r="6507" spans="2:3" x14ac:dyDescent="0.25">
      <c r="B6507" s="28" t="str">
        <f t="shared" si="208"/>
        <v/>
      </c>
      <c r="C6507" s="28">
        <f t="shared" si="209"/>
        <v>651</v>
      </c>
    </row>
    <row r="6508" spans="2:3" x14ac:dyDescent="0.25">
      <c r="B6508" s="28" t="str">
        <f t="shared" si="208"/>
        <v/>
      </c>
      <c r="C6508" s="28">
        <f t="shared" si="209"/>
        <v>651</v>
      </c>
    </row>
    <row r="6509" spans="2:3" x14ac:dyDescent="0.25">
      <c r="B6509" s="28" t="str">
        <f t="shared" si="208"/>
        <v/>
      </c>
      <c r="C6509" s="28">
        <f t="shared" si="209"/>
        <v>651</v>
      </c>
    </row>
    <row r="6510" spans="2:3" x14ac:dyDescent="0.25">
      <c r="B6510" s="28" t="str">
        <f t="shared" si="208"/>
        <v/>
      </c>
      <c r="C6510" s="28">
        <f t="shared" si="209"/>
        <v>651</v>
      </c>
    </row>
    <row r="6511" spans="2:3" x14ac:dyDescent="0.25">
      <c r="B6511" s="28" t="str">
        <f t="shared" si="208"/>
        <v/>
      </c>
      <c r="C6511" s="28">
        <f t="shared" si="209"/>
        <v>651</v>
      </c>
    </row>
    <row r="6512" spans="2:3" x14ac:dyDescent="0.25">
      <c r="B6512" s="28" t="str">
        <f t="shared" si="208"/>
        <v/>
      </c>
      <c r="C6512" s="28">
        <f t="shared" si="209"/>
        <v>651</v>
      </c>
    </row>
    <row r="6513" spans="2:3" x14ac:dyDescent="0.25">
      <c r="B6513" s="28" t="str">
        <f t="shared" si="208"/>
        <v/>
      </c>
      <c r="C6513" s="28">
        <f t="shared" si="209"/>
        <v>651</v>
      </c>
    </row>
    <row r="6514" spans="2:3" x14ac:dyDescent="0.25">
      <c r="B6514" s="28" t="str">
        <f t="shared" si="208"/>
        <v/>
      </c>
      <c r="C6514" s="28">
        <f t="shared" si="209"/>
        <v>651</v>
      </c>
    </row>
    <row r="6515" spans="2:3" x14ac:dyDescent="0.25">
      <c r="B6515" s="28" t="str">
        <f t="shared" si="208"/>
        <v/>
      </c>
      <c r="C6515" s="28">
        <f t="shared" si="209"/>
        <v>651</v>
      </c>
    </row>
    <row r="6516" spans="2:3" x14ac:dyDescent="0.25">
      <c r="B6516" s="28" t="str">
        <f t="shared" si="208"/>
        <v/>
      </c>
      <c r="C6516" s="28">
        <f t="shared" si="209"/>
        <v>651</v>
      </c>
    </row>
    <row r="6517" spans="2:3" x14ac:dyDescent="0.25">
      <c r="B6517" s="28" t="str">
        <f t="shared" si="208"/>
        <v/>
      </c>
      <c r="C6517" s="28">
        <f t="shared" si="209"/>
        <v>652</v>
      </c>
    </row>
    <row r="6518" spans="2:3" x14ac:dyDescent="0.25">
      <c r="B6518" s="28" t="str">
        <f t="shared" si="208"/>
        <v/>
      </c>
      <c r="C6518" s="28">
        <f t="shared" si="209"/>
        <v>652</v>
      </c>
    </row>
    <row r="6519" spans="2:3" x14ac:dyDescent="0.25">
      <c r="B6519" s="28" t="str">
        <f t="shared" si="208"/>
        <v/>
      </c>
      <c r="C6519" s="28">
        <f t="shared" si="209"/>
        <v>652</v>
      </c>
    </row>
    <row r="6520" spans="2:3" x14ac:dyDescent="0.25">
      <c r="B6520" s="28" t="str">
        <f t="shared" si="208"/>
        <v/>
      </c>
      <c r="C6520" s="28">
        <f t="shared" si="209"/>
        <v>652</v>
      </c>
    </row>
    <row r="6521" spans="2:3" x14ac:dyDescent="0.25">
      <c r="B6521" s="28" t="str">
        <f t="shared" si="208"/>
        <v/>
      </c>
      <c r="C6521" s="28">
        <f t="shared" si="209"/>
        <v>652</v>
      </c>
    </row>
    <row r="6522" spans="2:3" x14ac:dyDescent="0.25">
      <c r="B6522" s="28" t="str">
        <f t="shared" si="208"/>
        <v/>
      </c>
      <c r="C6522" s="28">
        <f t="shared" si="209"/>
        <v>652</v>
      </c>
    </row>
    <row r="6523" spans="2:3" x14ac:dyDescent="0.25">
      <c r="B6523" s="28" t="str">
        <f t="shared" si="208"/>
        <v/>
      </c>
      <c r="C6523" s="28">
        <f t="shared" si="209"/>
        <v>652</v>
      </c>
    </row>
    <row r="6524" spans="2:3" x14ac:dyDescent="0.25">
      <c r="B6524" s="28" t="str">
        <f t="shared" si="208"/>
        <v/>
      </c>
      <c r="C6524" s="28">
        <f t="shared" si="209"/>
        <v>652</v>
      </c>
    </row>
    <row r="6525" spans="2:3" x14ac:dyDescent="0.25">
      <c r="B6525" s="28" t="str">
        <f t="shared" si="208"/>
        <v/>
      </c>
      <c r="C6525" s="28">
        <f t="shared" si="209"/>
        <v>652</v>
      </c>
    </row>
    <row r="6526" spans="2:3" x14ac:dyDescent="0.25">
      <c r="B6526" s="28" t="str">
        <f t="shared" si="208"/>
        <v/>
      </c>
      <c r="C6526" s="28">
        <f t="shared" si="209"/>
        <v>652</v>
      </c>
    </row>
    <row r="6527" spans="2:3" x14ac:dyDescent="0.25">
      <c r="B6527" s="28" t="str">
        <f t="shared" si="208"/>
        <v/>
      </c>
      <c r="C6527" s="28">
        <f t="shared" si="209"/>
        <v>653</v>
      </c>
    </row>
    <row r="6528" spans="2:3" x14ac:dyDescent="0.25">
      <c r="B6528" s="28" t="str">
        <f t="shared" si="208"/>
        <v/>
      </c>
      <c r="C6528" s="28">
        <f t="shared" si="209"/>
        <v>653</v>
      </c>
    </row>
    <row r="6529" spans="2:3" x14ac:dyDescent="0.25">
      <c r="B6529" s="28" t="str">
        <f t="shared" si="208"/>
        <v/>
      </c>
      <c r="C6529" s="28">
        <f t="shared" si="209"/>
        <v>653</v>
      </c>
    </row>
    <row r="6530" spans="2:3" x14ac:dyDescent="0.25">
      <c r="B6530" s="28" t="str">
        <f t="shared" si="208"/>
        <v/>
      </c>
      <c r="C6530" s="28">
        <f t="shared" si="209"/>
        <v>653</v>
      </c>
    </row>
    <row r="6531" spans="2:3" x14ac:dyDescent="0.25">
      <c r="B6531" s="28" t="str">
        <f t="shared" si="208"/>
        <v/>
      </c>
      <c r="C6531" s="28">
        <f t="shared" si="209"/>
        <v>653</v>
      </c>
    </row>
    <row r="6532" spans="2:3" x14ac:dyDescent="0.25">
      <c r="B6532" s="28" t="str">
        <f t="shared" si="208"/>
        <v/>
      </c>
      <c r="C6532" s="28">
        <f t="shared" si="209"/>
        <v>653</v>
      </c>
    </row>
    <row r="6533" spans="2:3" x14ac:dyDescent="0.25">
      <c r="B6533" s="28" t="str">
        <f t="shared" si="208"/>
        <v/>
      </c>
      <c r="C6533" s="28">
        <f t="shared" si="209"/>
        <v>653</v>
      </c>
    </row>
    <row r="6534" spans="2:3" x14ac:dyDescent="0.25">
      <c r="B6534" s="28" t="str">
        <f t="shared" si="208"/>
        <v/>
      </c>
      <c r="C6534" s="28">
        <f t="shared" si="209"/>
        <v>653</v>
      </c>
    </row>
    <row r="6535" spans="2:3" x14ac:dyDescent="0.25">
      <c r="B6535" s="28" t="str">
        <f t="shared" si="208"/>
        <v/>
      </c>
      <c r="C6535" s="28">
        <f t="shared" si="209"/>
        <v>653</v>
      </c>
    </row>
    <row r="6536" spans="2:3" x14ac:dyDescent="0.25">
      <c r="B6536" s="28" t="str">
        <f t="shared" ref="B6536:B6599" si="210">IF(C6536&lt; $D$4+1,MOD(((ROW(B6536)-ROW(B$7))),$C$5)+1,"")</f>
        <v/>
      </c>
      <c r="C6536" s="28">
        <f t="shared" si="209"/>
        <v>653</v>
      </c>
    </row>
    <row r="6537" spans="2:3" x14ac:dyDescent="0.25">
      <c r="B6537" s="28" t="str">
        <f t="shared" si="210"/>
        <v/>
      </c>
      <c r="C6537" s="28">
        <f t="shared" ref="C6537:C6600" si="211">ROUNDDOWN(((ROW(C6537)-ROW(C$7))/C$5)+1,0)</f>
        <v>654</v>
      </c>
    </row>
    <row r="6538" spans="2:3" x14ac:dyDescent="0.25">
      <c r="B6538" s="28" t="str">
        <f t="shared" si="210"/>
        <v/>
      </c>
      <c r="C6538" s="28">
        <f t="shared" si="211"/>
        <v>654</v>
      </c>
    </row>
    <row r="6539" spans="2:3" x14ac:dyDescent="0.25">
      <c r="B6539" s="28" t="str">
        <f t="shared" si="210"/>
        <v/>
      </c>
      <c r="C6539" s="28">
        <f t="shared" si="211"/>
        <v>654</v>
      </c>
    </row>
    <row r="6540" spans="2:3" x14ac:dyDescent="0.25">
      <c r="B6540" s="28" t="str">
        <f t="shared" si="210"/>
        <v/>
      </c>
      <c r="C6540" s="28">
        <f t="shared" si="211"/>
        <v>654</v>
      </c>
    </row>
    <row r="6541" spans="2:3" x14ac:dyDescent="0.25">
      <c r="B6541" s="28" t="str">
        <f t="shared" si="210"/>
        <v/>
      </c>
      <c r="C6541" s="28">
        <f t="shared" si="211"/>
        <v>654</v>
      </c>
    </row>
    <row r="6542" spans="2:3" x14ac:dyDescent="0.25">
      <c r="B6542" s="28" t="str">
        <f t="shared" si="210"/>
        <v/>
      </c>
      <c r="C6542" s="28">
        <f t="shared" si="211"/>
        <v>654</v>
      </c>
    </row>
    <row r="6543" spans="2:3" x14ac:dyDescent="0.25">
      <c r="B6543" s="28" t="str">
        <f t="shared" si="210"/>
        <v/>
      </c>
      <c r="C6543" s="28">
        <f t="shared" si="211"/>
        <v>654</v>
      </c>
    </row>
    <row r="6544" spans="2:3" x14ac:dyDescent="0.25">
      <c r="B6544" s="28" t="str">
        <f t="shared" si="210"/>
        <v/>
      </c>
      <c r="C6544" s="28">
        <f t="shared" si="211"/>
        <v>654</v>
      </c>
    </row>
    <row r="6545" spans="2:3" x14ac:dyDescent="0.25">
      <c r="B6545" s="28" t="str">
        <f t="shared" si="210"/>
        <v/>
      </c>
      <c r="C6545" s="28">
        <f t="shared" si="211"/>
        <v>654</v>
      </c>
    </row>
    <row r="6546" spans="2:3" x14ac:dyDescent="0.25">
      <c r="B6546" s="28" t="str">
        <f t="shared" si="210"/>
        <v/>
      </c>
      <c r="C6546" s="28">
        <f t="shared" si="211"/>
        <v>654</v>
      </c>
    </row>
    <row r="6547" spans="2:3" x14ac:dyDescent="0.25">
      <c r="B6547" s="28" t="str">
        <f t="shared" si="210"/>
        <v/>
      </c>
      <c r="C6547" s="28">
        <f t="shared" si="211"/>
        <v>655</v>
      </c>
    </row>
    <row r="6548" spans="2:3" x14ac:dyDescent="0.25">
      <c r="B6548" s="28" t="str">
        <f t="shared" si="210"/>
        <v/>
      </c>
      <c r="C6548" s="28">
        <f t="shared" si="211"/>
        <v>655</v>
      </c>
    </row>
    <row r="6549" spans="2:3" x14ac:dyDescent="0.25">
      <c r="B6549" s="28" t="str">
        <f t="shared" si="210"/>
        <v/>
      </c>
      <c r="C6549" s="28">
        <f t="shared" si="211"/>
        <v>655</v>
      </c>
    </row>
    <row r="6550" spans="2:3" x14ac:dyDescent="0.25">
      <c r="B6550" s="28" t="str">
        <f t="shared" si="210"/>
        <v/>
      </c>
      <c r="C6550" s="28">
        <f t="shared" si="211"/>
        <v>655</v>
      </c>
    </row>
    <row r="6551" spans="2:3" x14ac:dyDescent="0.25">
      <c r="B6551" s="28" t="str">
        <f t="shared" si="210"/>
        <v/>
      </c>
      <c r="C6551" s="28">
        <f t="shared" si="211"/>
        <v>655</v>
      </c>
    </row>
    <row r="6552" spans="2:3" x14ac:dyDescent="0.25">
      <c r="B6552" s="28" t="str">
        <f t="shared" si="210"/>
        <v/>
      </c>
      <c r="C6552" s="28">
        <f t="shared" si="211"/>
        <v>655</v>
      </c>
    </row>
    <row r="6553" spans="2:3" x14ac:dyDescent="0.25">
      <c r="B6553" s="28" t="str">
        <f t="shared" si="210"/>
        <v/>
      </c>
      <c r="C6553" s="28">
        <f t="shared" si="211"/>
        <v>655</v>
      </c>
    </row>
    <row r="6554" spans="2:3" x14ac:dyDescent="0.25">
      <c r="B6554" s="28" t="str">
        <f t="shared" si="210"/>
        <v/>
      </c>
      <c r="C6554" s="28">
        <f t="shared" si="211"/>
        <v>655</v>
      </c>
    </row>
    <row r="6555" spans="2:3" x14ac:dyDescent="0.25">
      <c r="B6555" s="28" t="str">
        <f t="shared" si="210"/>
        <v/>
      </c>
      <c r="C6555" s="28">
        <f t="shared" si="211"/>
        <v>655</v>
      </c>
    </row>
    <row r="6556" spans="2:3" x14ac:dyDescent="0.25">
      <c r="B6556" s="28" t="str">
        <f t="shared" si="210"/>
        <v/>
      </c>
      <c r="C6556" s="28">
        <f t="shared" si="211"/>
        <v>655</v>
      </c>
    </row>
    <row r="6557" spans="2:3" x14ac:dyDescent="0.25">
      <c r="B6557" s="28" t="str">
        <f t="shared" si="210"/>
        <v/>
      </c>
      <c r="C6557" s="28">
        <f t="shared" si="211"/>
        <v>656</v>
      </c>
    </row>
    <row r="6558" spans="2:3" x14ac:dyDescent="0.25">
      <c r="B6558" s="28" t="str">
        <f t="shared" si="210"/>
        <v/>
      </c>
      <c r="C6558" s="28">
        <f t="shared" si="211"/>
        <v>656</v>
      </c>
    </row>
    <row r="6559" spans="2:3" x14ac:dyDescent="0.25">
      <c r="B6559" s="28" t="str">
        <f t="shared" si="210"/>
        <v/>
      </c>
      <c r="C6559" s="28">
        <f t="shared" si="211"/>
        <v>656</v>
      </c>
    </row>
    <row r="6560" spans="2:3" x14ac:dyDescent="0.25">
      <c r="B6560" s="28" t="str">
        <f t="shared" si="210"/>
        <v/>
      </c>
      <c r="C6560" s="28">
        <f t="shared" si="211"/>
        <v>656</v>
      </c>
    </row>
    <row r="6561" spans="2:3" x14ac:dyDescent="0.25">
      <c r="B6561" s="28" t="str">
        <f t="shared" si="210"/>
        <v/>
      </c>
      <c r="C6561" s="28">
        <f t="shared" si="211"/>
        <v>656</v>
      </c>
    </row>
    <row r="6562" spans="2:3" x14ac:dyDescent="0.25">
      <c r="B6562" s="28" t="str">
        <f t="shared" si="210"/>
        <v/>
      </c>
      <c r="C6562" s="28">
        <f t="shared" si="211"/>
        <v>656</v>
      </c>
    </row>
    <row r="6563" spans="2:3" x14ac:dyDescent="0.25">
      <c r="B6563" s="28" t="str">
        <f t="shared" si="210"/>
        <v/>
      </c>
      <c r="C6563" s="28">
        <f t="shared" si="211"/>
        <v>656</v>
      </c>
    </row>
    <row r="6564" spans="2:3" x14ac:dyDescent="0.25">
      <c r="B6564" s="28" t="str">
        <f t="shared" si="210"/>
        <v/>
      </c>
      <c r="C6564" s="28">
        <f t="shared" si="211"/>
        <v>656</v>
      </c>
    </row>
    <row r="6565" spans="2:3" x14ac:dyDescent="0.25">
      <c r="B6565" s="28" t="str">
        <f t="shared" si="210"/>
        <v/>
      </c>
      <c r="C6565" s="28">
        <f t="shared" si="211"/>
        <v>656</v>
      </c>
    </row>
    <row r="6566" spans="2:3" x14ac:dyDescent="0.25">
      <c r="B6566" s="28" t="str">
        <f t="shared" si="210"/>
        <v/>
      </c>
      <c r="C6566" s="28">
        <f t="shared" si="211"/>
        <v>656</v>
      </c>
    </row>
    <row r="6567" spans="2:3" x14ac:dyDescent="0.25">
      <c r="B6567" s="28" t="str">
        <f t="shared" si="210"/>
        <v/>
      </c>
      <c r="C6567" s="28">
        <f t="shared" si="211"/>
        <v>657</v>
      </c>
    </row>
    <row r="6568" spans="2:3" x14ac:dyDescent="0.25">
      <c r="B6568" s="28" t="str">
        <f t="shared" si="210"/>
        <v/>
      </c>
      <c r="C6568" s="28">
        <f t="shared" si="211"/>
        <v>657</v>
      </c>
    </row>
    <row r="6569" spans="2:3" x14ac:dyDescent="0.25">
      <c r="B6569" s="28" t="str">
        <f t="shared" si="210"/>
        <v/>
      </c>
      <c r="C6569" s="28">
        <f t="shared" si="211"/>
        <v>657</v>
      </c>
    </row>
    <row r="6570" spans="2:3" x14ac:dyDescent="0.25">
      <c r="B6570" s="28" t="str">
        <f t="shared" si="210"/>
        <v/>
      </c>
      <c r="C6570" s="28">
        <f t="shared" si="211"/>
        <v>657</v>
      </c>
    </row>
    <row r="6571" spans="2:3" x14ac:dyDescent="0.25">
      <c r="B6571" s="28" t="str">
        <f t="shared" si="210"/>
        <v/>
      </c>
      <c r="C6571" s="28">
        <f t="shared" si="211"/>
        <v>657</v>
      </c>
    </row>
    <row r="6572" spans="2:3" x14ac:dyDescent="0.25">
      <c r="B6572" s="28" t="str">
        <f t="shared" si="210"/>
        <v/>
      </c>
      <c r="C6572" s="28">
        <f t="shared" si="211"/>
        <v>657</v>
      </c>
    </row>
    <row r="6573" spans="2:3" x14ac:dyDescent="0.25">
      <c r="B6573" s="28" t="str">
        <f t="shared" si="210"/>
        <v/>
      </c>
      <c r="C6573" s="28">
        <f t="shared" si="211"/>
        <v>657</v>
      </c>
    </row>
    <row r="6574" spans="2:3" x14ac:dyDescent="0.25">
      <c r="B6574" s="28" t="str">
        <f t="shared" si="210"/>
        <v/>
      </c>
      <c r="C6574" s="28">
        <f t="shared" si="211"/>
        <v>657</v>
      </c>
    </row>
    <row r="6575" spans="2:3" x14ac:dyDescent="0.25">
      <c r="B6575" s="28" t="str">
        <f t="shared" si="210"/>
        <v/>
      </c>
      <c r="C6575" s="28">
        <f t="shared" si="211"/>
        <v>657</v>
      </c>
    </row>
    <row r="6576" spans="2:3" x14ac:dyDescent="0.25">
      <c r="B6576" s="28" t="str">
        <f t="shared" si="210"/>
        <v/>
      </c>
      <c r="C6576" s="28">
        <f t="shared" si="211"/>
        <v>657</v>
      </c>
    </row>
    <row r="6577" spans="2:3" x14ac:dyDescent="0.25">
      <c r="B6577" s="28" t="str">
        <f t="shared" si="210"/>
        <v/>
      </c>
      <c r="C6577" s="28">
        <f t="shared" si="211"/>
        <v>658</v>
      </c>
    </row>
    <row r="6578" spans="2:3" x14ac:dyDescent="0.25">
      <c r="B6578" s="28" t="str">
        <f t="shared" si="210"/>
        <v/>
      </c>
      <c r="C6578" s="28">
        <f t="shared" si="211"/>
        <v>658</v>
      </c>
    </row>
    <row r="6579" spans="2:3" x14ac:dyDescent="0.25">
      <c r="B6579" s="28" t="str">
        <f t="shared" si="210"/>
        <v/>
      </c>
      <c r="C6579" s="28">
        <f t="shared" si="211"/>
        <v>658</v>
      </c>
    </row>
    <row r="6580" spans="2:3" x14ac:dyDescent="0.25">
      <c r="B6580" s="28" t="str">
        <f t="shared" si="210"/>
        <v/>
      </c>
      <c r="C6580" s="28">
        <f t="shared" si="211"/>
        <v>658</v>
      </c>
    </row>
    <row r="6581" spans="2:3" x14ac:dyDescent="0.25">
      <c r="B6581" s="28" t="str">
        <f t="shared" si="210"/>
        <v/>
      </c>
      <c r="C6581" s="28">
        <f t="shared" si="211"/>
        <v>658</v>
      </c>
    </row>
    <row r="6582" spans="2:3" x14ac:dyDescent="0.25">
      <c r="B6582" s="28" t="str">
        <f t="shared" si="210"/>
        <v/>
      </c>
      <c r="C6582" s="28">
        <f t="shared" si="211"/>
        <v>658</v>
      </c>
    </row>
    <row r="6583" spans="2:3" x14ac:dyDescent="0.25">
      <c r="B6583" s="28" t="str">
        <f t="shared" si="210"/>
        <v/>
      </c>
      <c r="C6583" s="28">
        <f t="shared" si="211"/>
        <v>658</v>
      </c>
    </row>
    <row r="6584" spans="2:3" x14ac:dyDescent="0.25">
      <c r="B6584" s="28" t="str">
        <f t="shared" si="210"/>
        <v/>
      </c>
      <c r="C6584" s="28">
        <f t="shared" si="211"/>
        <v>658</v>
      </c>
    </row>
    <row r="6585" spans="2:3" x14ac:dyDescent="0.25">
      <c r="B6585" s="28" t="str">
        <f t="shared" si="210"/>
        <v/>
      </c>
      <c r="C6585" s="28">
        <f t="shared" si="211"/>
        <v>658</v>
      </c>
    </row>
    <row r="6586" spans="2:3" x14ac:dyDescent="0.25">
      <c r="B6586" s="28" t="str">
        <f t="shared" si="210"/>
        <v/>
      </c>
      <c r="C6586" s="28">
        <f t="shared" si="211"/>
        <v>658</v>
      </c>
    </row>
    <row r="6587" spans="2:3" x14ac:dyDescent="0.25">
      <c r="B6587" s="28" t="str">
        <f t="shared" si="210"/>
        <v/>
      </c>
      <c r="C6587" s="28">
        <f t="shared" si="211"/>
        <v>659</v>
      </c>
    </row>
    <row r="6588" spans="2:3" x14ac:dyDescent="0.25">
      <c r="B6588" s="28" t="str">
        <f t="shared" si="210"/>
        <v/>
      </c>
      <c r="C6588" s="28">
        <f t="shared" si="211"/>
        <v>659</v>
      </c>
    </row>
    <row r="6589" spans="2:3" x14ac:dyDescent="0.25">
      <c r="B6589" s="28" t="str">
        <f t="shared" si="210"/>
        <v/>
      </c>
      <c r="C6589" s="28">
        <f t="shared" si="211"/>
        <v>659</v>
      </c>
    </row>
    <row r="6590" spans="2:3" x14ac:dyDescent="0.25">
      <c r="B6590" s="28" t="str">
        <f t="shared" si="210"/>
        <v/>
      </c>
      <c r="C6590" s="28">
        <f t="shared" si="211"/>
        <v>659</v>
      </c>
    </row>
    <row r="6591" spans="2:3" x14ac:dyDescent="0.25">
      <c r="B6591" s="28" t="str">
        <f t="shared" si="210"/>
        <v/>
      </c>
      <c r="C6591" s="28">
        <f t="shared" si="211"/>
        <v>659</v>
      </c>
    </row>
    <row r="6592" spans="2:3" x14ac:dyDescent="0.25">
      <c r="B6592" s="28" t="str">
        <f t="shared" si="210"/>
        <v/>
      </c>
      <c r="C6592" s="28">
        <f t="shared" si="211"/>
        <v>659</v>
      </c>
    </row>
    <row r="6593" spans="2:3" x14ac:dyDescent="0.25">
      <c r="B6593" s="28" t="str">
        <f t="shared" si="210"/>
        <v/>
      </c>
      <c r="C6593" s="28">
        <f t="shared" si="211"/>
        <v>659</v>
      </c>
    </row>
    <row r="6594" spans="2:3" x14ac:dyDescent="0.25">
      <c r="B6594" s="28" t="str">
        <f t="shared" si="210"/>
        <v/>
      </c>
      <c r="C6594" s="28">
        <f t="shared" si="211"/>
        <v>659</v>
      </c>
    </row>
    <row r="6595" spans="2:3" x14ac:dyDescent="0.25">
      <c r="B6595" s="28" t="str">
        <f t="shared" si="210"/>
        <v/>
      </c>
      <c r="C6595" s="28">
        <f t="shared" si="211"/>
        <v>659</v>
      </c>
    </row>
    <row r="6596" spans="2:3" x14ac:dyDescent="0.25">
      <c r="B6596" s="28" t="str">
        <f t="shared" si="210"/>
        <v/>
      </c>
      <c r="C6596" s="28">
        <f t="shared" si="211"/>
        <v>659</v>
      </c>
    </row>
    <row r="6597" spans="2:3" x14ac:dyDescent="0.25">
      <c r="B6597" s="28" t="str">
        <f t="shared" si="210"/>
        <v/>
      </c>
      <c r="C6597" s="28">
        <f t="shared" si="211"/>
        <v>660</v>
      </c>
    </row>
    <row r="6598" spans="2:3" x14ac:dyDescent="0.25">
      <c r="B6598" s="28" t="str">
        <f t="shared" si="210"/>
        <v/>
      </c>
      <c r="C6598" s="28">
        <f t="shared" si="211"/>
        <v>660</v>
      </c>
    </row>
    <row r="6599" spans="2:3" x14ac:dyDescent="0.25">
      <c r="B6599" s="28" t="str">
        <f t="shared" si="210"/>
        <v/>
      </c>
      <c r="C6599" s="28">
        <f t="shared" si="211"/>
        <v>660</v>
      </c>
    </row>
    <row r="6600" spans="2:3" x14ac:dyDescent="0.25">
      <c r="B6600" s="28" t="str">
        <f t="shared" ref="B6600:B6663" si="212">IF(C6600&lt; $D$4+1,MOD(((ROW(B6600)-ROW(B$7))),$C$5)+1,"")</f>
        <v/>
      </c>
      <c r="C6600" s="28">
        <f t="shared" si="211"/>
        <v>660</v>
      </c>
    </row>
    <row r="6601" spans="2:3" x14ac:dyDescent="0.25">
      <c r="B6601" s="28" t="str">
        <f t="shared" si="212"/>
        <v/>
      </c>
      <c r="C6601" s="28">
        <f t="shared" ref="C6601:C6664" si="213">ROUNDDOWN(((ROW(C6601)-ROW(C$7))/C$5)+1,0)</f>
        <v>660</v>
      </c>
    </row>
    <row r="6602" spans="2:3" x14ac:dyDescent="0.25">
      <c r="B6602" s="28" t="str">
        <f t="shared" si="212"/>
        <v/>
      </c>
      <c r="C6602" s="28">
        <f t="shared" si="213"/>
        <v>660</v>
      </c>
    </row>
    <row r="6603" spans="2:3" x14ac:dyDescent="0.25">
      <c r="B6603" s="28" t="str">
        <f t="shared" si="212"/>
        <v/>
      </c>
      <c r="C6603" s="28">
        <f t="shared" si="213"/>
        <v>660</v>
      </c>
    </row>
    <row r="6604" spans="2:3" x14ac:dyDescent="0.25">
      <c r="B6604" s="28" t="str">
        <f t="shared" si="212"/>
        <v/>
      </c>
      <c r="C6604" s="28">
        <f t="shared" si="213"/>
        <v>660</v>
      </c>
    </row>
    <row r="6605" spans="2:3" x14ac:dyDescent="0.25">
      <c r="B6605" s="28" t="str">
        <f t="shared" si="212"/>
        <v/>
      </c>
      <c r="C6605" s="28">
        <f t="shared" si="213"/>
        <v>660</v>
      </c>
    </row>
    <row r="6606" spans="2:3" x14ac:dyDescent="0.25">
      <c r="B6606" s="28" t="str">
        <f t="shared" si="212"/>
        <v/>
      </c>
      <c r="C6606" s="28">
        <f t="shared" si="213"/>
        <v>660</v>
      </c>
    </row>
    <row r="6607" spans="2:3" x14ac:dyDescent="0.25">
      <c r="B6607" s="28" t="str">
        <f t="shared" si="212"/>
        <v/>
      </c>
      <c r="C6607" s="28">
        <f t="shared" si="213"/>
        <v>661</v>
      </c>
    </row>
    <row r="6608" spans="2:3" x14ac:dyDescent="0.25">
      <c r="B6608" s="28" t="str">
        <f t="shared" si="212"/>
        <v/>
      </c>
      <c r="C6608" s="28">
        <f t="shared" si="213"/>
        <v>661</v>
      </c>
    </row>
    <row r="6609" spans="2:3" x14ac:dyDescent="0.25">
      <c r="B6609" s="28" t="str">
        <f t="shared" si="212"/>
        <v/>
      </c>
      <c r="C6609" s="28">
        <f t="shared" si="213"/>
        <v>661</v>
      </c>
    </row>
    <row r="6610" spans="2:3" x14ac:dyDescent="0.25">
      <c r="B6610" s="28" t="str">
        <f t="shared" si="212"/>
        <v/>
      </c>
      <c r="C6610" s="28">
        <f t="shared" si="213"/>
        <v>661</v>
      </c>
    </row>
    <row r="6611" spans="2:3" x14ac:dyDescent="0.25">
      <c r="B6611" s="28" t="str">
        <f t="shared" si="212"/>
        <v/>
      </c>
      <c r="C6611" s="28">
        <f t="shared" si="213"/>
        <v>661</v>
      </c>
    </row>
    <row r="6612" spans="2:3" x14ac:dyDescent="0.25">
      <c r="B6612" s="28" t="str">
        <f t="shared" si="212"/>
        <v/>
      </c>
      <c r="C6612" s="28">
        <f t="shared" si="213"/>
        <v>661</v>
      </c>
    </row>
    <row r="6613" spans="2:3" x14ac:dyDescent="0.25">
      <c r="B6613" s="28" t="str">
        <f t="shared" si="212"/>
        <v/>
      </c>
      <c r="C6613" s="28">
        <f t="shared" si="213"/>
        <v>661</v>
      </c>
    </row>
    <row r="6614" spans="2:3" x14ac:dyDescent="0.25">
      <c r="B6614" s="28" t="str">
        <f t="shared" si="212"/>
        <v/>
      </c>
      <c r="C6614" s="28">
        <f t="shared" si="213"/>
        <v>661</v>
      </c>
    </row>
    <row r="6615" spans="2:3" x14ac:dyDescent="0.25">
      <c r="B6615" s="28" t="str">
        <f t="shared" si="212"/>
        <v/>
      </c>
      <c r="C6615" s="28">
        <f t="shared" si="213"/>
        <v>661</v>
      </c>
    </row>
    <row r="6616" spans="2:3" x14ac:dyDescent="0.25">
      <c r="B6616" s="28" t="str">
        <f t="shared" si="212"/>
        <v/>
      </c>
      <c r="C6616" s="28">
        <f t="shared" si="213"/>
        <v>661</v>
      </c>
    </row>
    <row r="6617" spans="2:3" x14ac:dyDescent="0.25">
      <c r="B6617" s="28" t="str">
        <f t="shared" si="212"/>
        <v/>
      </c>
      <c r="C6617" s="28">
        <f t="shared" si="213"/>
        <v>662</v>
      </c>
    </row>
    <row r="6618" spans="2:3" x14ac:dyDescent="0.25">
      <c r="B6618" s="28" t="str">
        <f t="shared" si="212"/>
        <v/>
      </c>
      <c r="C6618" s="28">
        <f t="shared" si="213"/>
        <v>662</v>
      </c>
    </row>
    <row r="6619" spans="2:3" x14ac:dyDescent="0.25">
      <c r="B6619" s="28" t="str">
        <f t="shared" si="212"/>
        <v/>
      </c>
      <c r="C6619" s="28">
        <f t="shared" si="213"/>
        <v>662</v>
      </c>
    </row>
    <row r="6620" spans="2:3" x14ac:dyDescent="0.25">
      <c r="B6620" s="28" t="str">
        <f t="shared" si="212"/>
        <v/>
      </c>
      <c r="C6620" s="28">
        <f t="shared" si="213"/>
        <v>662</v>
      </c>
    </row>
    <row r="6621" spans="2:3" x14ac:dyDescent="0.25">
      <c r="B6621" s="28" t="str">
        <f t="shared" si="212"/>
        <v/>
      </c>
      <c r="C6621" s="28">
        <f t="shared" si="213"/>
        <v>662</v>
      </c>
    </row>
    <row r="6622" spans="2:3" x14ac:dyDescent="0.25">
      <c r="B6622" s="28" t="str">
        <f t="shared" si="212"/>
        <v/>
      </c>
      <c r="C6622" s="28">
        <f t="shared" si="213"/>
        <v>662</v>
      </c>
    </row>
    <row r="6623" spans="2:3" x14ac:dyDescent="0.25">
      <c r="B6623" s="28" t="str">
        <f t="shared" si="212"/>
        <v/>
      </c>
      <c r="C6623" s="28">
        <f t="shared" si="213"/>
        <v>662</v>
      </c>
    </row>
    <row r="6624" spans="2:3" x14ac:dyDescent="0.25">
      <c r="B6624" s="28" t="str">
        <f t="shared" si="212"/>
        <v/>
      </c>
      <c r="C6624" s="28">
        <f t="shared" si="213"/>
        <v>662</v>
      </c>
    </row>
    <row r="6625" spans="2:3" x14ac:dyDescent="0.25">
      <c r="B6625" s="28" t="str">
        <f t="shared" si="212"/>
        <v/>
      </c>
      <c r="C6625" s="28">
        <f t="shared" si="213"/>
        <v>662</v>
      </c>
    </row>
    <row r="6626" spans="2:3" x14ac:dyDescent="0.25">
      <c r="B6626" s="28" t="str">
        <f t="shared" si="212"/>
        <v/>
      </c>
      <c r="C6626" s="28">
        <f t="shared" si="213"/>
        <v>662</v>
      </c>
    </row>
    <row r="6627" spans="2:3" x14ac:dyDescent="0.25">
      <c r="B6627" s="28" t="str">
        <f t="shared" si="212"/>
        <v/>
      </c>
      <c r="C6627" s="28">
        <f t="shared" si="213"/>
        <v>663</v>
      </c>
    </row>
    <row r="6628" spans="2:3" x14ac:dyDescent="0.25">
      <c r="B6628" s="28" t="str">
        <f t="shared" si="212"/>
        <v/>
      </c>
      <c r="C6628" s="28">
        <f t="shared" si="213"/>
        <v>663</v>
      </c>
    </row>
    <row r="6629" spans="2:3" x14ac:dyDescent="0.25">
      <c r="B6629" s="28" t="str">
        <f t="shared" si="212"/>
        <v/>
      </c>
      <c r="C6629" s="28">
        <f t="shared" si="213"/>
        <v>663</v>
      </c>
    </row>
    <row r="6630" spans="2:3" x14ac:dyDescent="0.25">
      <c r="B6630" s="28" t="str">
        <f t="shared" si="212"/>
        <v/>
      </c>
      <c r="C6630" s="28">
        <f t="shared" si="213"/>
        <v>663</v>
      </c>
    </row>
    <row r="6631" spans="2:3" x14ac:dyDescent="0.25">
      <c r="B6631" s="28" t="str">
        <f t="shared" si="212"/>
        <v/>
      </c>
      <c r="C6631" s="28">
        <f t="shared" si="213"/>
        <v>663</v>
      </c>
    </row>
    <row r="6632" spans="2:3" x14ac:dyDescent="0.25">
      <c r="B6632" s="28" t="str">
        <f t="shared" si="212"/>
        <v/>
      </c>
      <c r="C6632" s="28">
        <f t="shared" si="213"/>
        <v>663</v>
      </c>
    </row>
    <row r="6633" spans="2:3" x14ac:dyDescent="0.25">
      <c r="B6633" s="28" t="str">
        <f t="shared" si="212"/>
        <v/>
      </c>
      <c r="C6633" s="28">
        <f t="shared" si="213"/>
        <v>663</v>
      </c>
    </row>
    <row r="6634" spans="2:3" x14ac:dyDescent="0.25">
      <c r="B6634" s="28" t="str">
        <f t="shared" si="212"/>
        <v/>
      </c>
      <c r="C6634" s="28">
        <f t="shared" si="213"/>
        <v>663</v>
      </c>
    </row>
    <row r="6635" spans="2:3" x14ac:dyDescent="0.25">
      <c r="B6635" s="28" t="str">
        <f t="shared" si="212"/>
        <v/>
      </c>
      <c r="C6635" s="28">
        <f t="shared" si="213"/>
        <v>663</v>
      </c>
    </row>
    <row r="6636" spans="2:3" x14ac:dyDescent="0.25">
      <c r="B6636" s="28" t="str">
        <f t="shared" si="212"/>
        <v/>
      </c>
      <c r="C6636" s="28">
        <f t="shared" si="213"/>
        <v>663</v>
      </c>
    </row>
    <row r="6637" spans="2:3" x14ac:dyDescent="0.25">
      <c r="B6637" s="28" t="str">
        <f t="shared" si="212"/>
        <v/>
      </c>
      <c r="C6637" s="28">
        <f t="shared" si="213"/>
        <v>664</v>
      </c>
    </row>
    <row r="6638" spans="2:3" x14ac:dyDescent="0.25">
      <c r="B6638" s="28" t="str">
        <f t="shared" si="212"/>
        <v/>
      </c>
      <c r="C6638" s="28">
        <f t="shared" si="213"/>
        <v>664</v>
      </c>
    </row>
    <row r="6639" spans="2:3" x14ac:dyDescent="0.25">
      <c r="B6639" s="28" t="str">
        <f t="shared" si="212"/>
        <v/>
      </c>
      <c r="C6639" s="28">
        <f t="shared" si="213"/>
        <v>664</v>
      </c>
    </row>
    <row r="6640" spans="2:3" x14ac:dyDescent="0.25">
      <c r="B6640" s="28" t="str">
        <f t="shared" si="212"/>
        <v/>
      </c>
      <c r="C6640" s="28">
        <f t="shared" si="213"/>
        <v>664</v>
      </c>
    </row>
    <row r="6641" spans="2:3" x14ac:dyDescent="0.25">
      <c r="B6641" s="28" t="str">
        <f t="shared" si="212"/>
        <v/>
      </c>
      <c r="C6641" s="28">
        <f t="shared" si="213"/>
        <v>664</v>
      </c>
    </row>
    <row r="6642" spans="2:3" x14ac:dyDescent="0.25">
      <c r="B6642" s="28" t="str">
        <f t="shared" si="212"/>
        <v/>
      </c>
      <c r="C6642" s="28">
        <f t="shared" si="213"/>
        <v>664</v>
      </c>
    </row>
    <row r="6643" spans="2:3" x14ac:dyDescent="0.25">
      <c r="B6643" s="28" t="str">
        <f t="shared" si="212"/>
        <v/>
      </c>
      <c r="C6643" s="28">
        <f t="shared" si="213"/>
        <v>664</v>
      </c>
    </row>
    <row r="6644" spans="2:3" x14ac:dyDescent="0.25">
      <c r="B6644" s="28" t="str">
        <f t="shared" si="212"/>
        <v/>
      </c>
      <c r="C6644" s="28">
        <f t="shared" si="213"/>
        <v>664</v>
      </c>
    </row>
    <row r="6645" spans="2:3" x14ac:dyDescent="0.25">
      <c r="B6645" s="28" t="str">
        <f t="shared" si="212"/>
        <v/>
      </c>
      <c r="C6645" s="28">
        <f t="shared" si="213"/>
        <v>664</v>
      </c>
    </row>
    <row r="6646" spans="2:3" x14ac:dyDescent="0.25">
      <c r="B6646" s="28" t="str">
        <f t="shared" si="212"/>
        <v/>
      </c>
      <c r="C6646" s="28">
        <f t="shared" si="213"/>
        <v>664</v>
      </c>
    </row>
    <row r="6647" spans="2:3" x14ac:dyDescent="0.25">
      <c r="B6647" s="28" t="str">
        <f t="shared" si="212"/>
        <v/>
      </c>
      <c r="C6647" s="28">
        <f t="shared" si="213"/>
        <v>665</v>
      </c>
    </row>
    <row r="6648" spans="2:3" x14ac:dyDescent="0.25">
      <c r="B6648" s="28" t="str">
        <f t="shared" si="212"/>
        <v/>
      </c>
      <c r="C6648" s="28">
        <f t="shared" si="213"/>
        <v>665</v>
      </c>
    </row>
    <row r="6649" spans="2:3" x14ac:dyDescent="0.25">
      <c r="B6649" s="28" t="str">
        <f t="shared" si="212"/>
        <v/>
      </c>
      <c r="C6649" s="28">
        <f t="shared" si="213"/>
        <v>665</v>
      </c>
    </row>
    <row r="6650" spans="2:3" x14ac:dyDescent="0.25">
      <c r="B6650" s="28" t="str">
        <f t="shared" si="212"/>
        <v/>
      </c>
      <c r="C6650" s="28">
        <f t="shared" si="213"/>
        <v>665</v>
      </c>
    </row>
    <row r="6651" spans="2:3" x14ac:dyDescent="0.25">
      <c r="B6651" s="28" t="str">
        <f t="shared" si="212"/>
        <v/>
      </c>
      <c r="C6651" s="28">
        <f t="shared" si="213"/>
        <v>665</v>
      </c>
    </row>
    <row r="6652" spans="2:3" x14ac:dyDescent="0.25">
      <c r="B6652" s="28" t="str">
        <f t="shared" si="212"/>
        <v/>
      </c>
      <c r="C6652" s="28">
        <f t="shared" si="213"/>
        <v>665</v>
      </c>
    </row>
    <row r="6653" spans="2:3" x14ac:dyDescent="0.25">
      <c r="B6653" s="28" t="str">
        <f t="shared" si="212"/>
        <v/>
      </c>
      <c r="C6653" s="28">
        <f t="shared" si="213"/>
        <v>665</v>
      </c>
    </row>
    <row r="6654" spans="2:3" x14ac:dyDescent="0.25">
      <c r="B6654" s="28" t="str">
        <f t="shared" si="212"/>
        <v/>
      </c>
      <c r="C6654" s="28">
        <f t="shared" si="213"/>
        <v>665</v>
      </c>
    </row>
    <row r="6655" spans="2:3" x14ac:dyDescent="0.25">
      <c r="B6655" s="28" t="str">
        <f t="shared" si="212"/>
        <v/>
      </c>
      <c r="C6655" s="28">
        <f t="shared" si="213"/>
        <v>665</v>
      </c>
    </row>
    <row r="6656" spans="2:3" x14ac:dyDescent="0.25">
      <c r="B6656" s="28" t="str">
        <f t="shared" si="212"/>
        <v/>
      </c>
      <c r="C6656" s="28">
        <f t="shared" si="213"/>
        <v>665</v>
      </c>
    </row>
    <row r="6657" spans="2:3" x14ac:dyDescent="0.25">
      <c r="B6657" s="28" t="str">
        <f t="shared" si="212"/>
        <v/>
      </c>
      <c r="C6657" s="28">
        <f t="shared" si="213"/>
        <v>666</v>
      </c>
    </row>
    <row r="6658" spans="2:3" x14ac:dyDescent="0.25">
      <c r="B6658" s="28" t="str">
        <f t="shared" si="212"/>
        <v/>
      </c>
      <c r="C6658" s="28">
        <f t="shared" si="213"/>
        <v>666</v>
      </c>
    </row>
    <row r="6659" spans="2:3" x14ac:dyDescent="0.25">
      <c r="B6659" s="28" t="str">
        <f t="shared" si="212"/>
        <v/>
      </c>
      <c r="C6659" s="28">
        <f t="shared" si="213"/>
        <v>666</v>
      </c>
    </row>
    <row r="6660" spans="2:3" x14ac:dyDescent="0.25">
      <c r="B6660" s="28" t="str">
        <f t="shared" si="212"/>
        <v/>
      </c>
      <c r="C6660" s="28">
        <f t="shared" si="213"/>
        <v>666</v>
      </c>
    </row>
    <row r="6661" spans="2:3" x14ac:dyDescent="0.25">
      <c r="B6661" s="28" t="str">
        <f t="shared" si="212"/>
        <v/>
      </c>
      <c r="C6661" s="28">
        <f t="shared" si="213"/>
        <v>666</v>
      </c>
    </row>
    <row r="6662" spans="2:3" x14ac:dyDescent="0.25">
      <c r="B6662" s="28" t="str">
        <f t="shared" si="212"/>
        <v/>
      </c>
      <c r="C6662" s="28">
        <f t="shared" si="213"/>
        <v>666</v>
      </c>
    </row>
    <row r="6663" spans="2:3" x14ac:dyDescent="0.25">
      <c r="B6663" s="28" t="str">
        <f t="shared" si="212"/>
        <v/>
      </c>
      <c r="C6663" s="28">
        <f t="shared" si="213"/>
        <v>666</v>
      </c>
    </row>
    <row r="6664" spans="2:3" x14ac:dyDescent="0.25">
      <c r="B6664" s="28" t="str">
        <f t="shared" ref="B6664:B6727" si="214">IF(C6664&lt; $D$4+1,MOD(((ROW(B6664)-ROW(B$7))),$C$5)+1,"")</f>
        <v/>
      </c>
      <c r="C6664" s="28">
        <f t="shared" si="213"/>
        <v>666</v>
      </c>
    </row>
    <row r="6665" spans="2:3" x14ac:dyDescent="0.25">
      <c r="B6665" s="28" t="str">
        <f t="shared" si="214"/>
        <v/>
      </c>
      <c r="C6665" s="28">
        <f t="shared" ref="C6665:C6701" si="215">ROUNDDOWN(((ROW(C6665)-ROW(C$7))/C$5)+1,0)</f>
        <v>666</v>
      </c>
    </row>
    <row r="6666" spans="2:3" x14ac:dyDescent="0.25">
      <c r="B6666" s="28" t="str">
        <f t="shared" si="214"/>
        <v/>
      </c>
      <c r="C6666" s="28">
        <f t="shared" si="215"/>
        <v>666</v>
      </c>
    </row>
    <row r="6667" spans="2:3" x14ac:dyDescent="0.25">
      <c r="B6667" s="28" t="str">
        <f t="shared" si="214"/>
        <v/>
      </c>
      <c r="C6667" s="28">
        <f t="shared" si="215"/>
        <v>667</v>
      </c>
    </row>
    <row r="6668" spans="2:3" x14ac:dyDescent="0.25">
      <c r="B6668" s="28" t="str">
        <f t="shared" si="214"/>
        <v/>
      </c>
      <c r="C6668" s="28">
        <f t="shared" si="215"/>
        <v>667</v>
      </c>
    </row>
    <row r="6669" spans="2:3" x14ac:dyDescent="0.25">
      <c r="B6669" s="28" t="str">
        <f t="shared" si="214"/>
        <v/>
      </c>
      <c r="C6669" s="28">
        <f t="shared" si="215"/>
        <v>667</v>
      </c>
    </row>
    <row r="6670" spans="2:3" x14ac:dyDescent="0.25">
      <c r="B6670" s="28" t="str">
        <f t="shared" si="214"/>
        <v/>
      </c>
      <c r="C6670" s="28">
        <f t="shared" si="215"/>
        <v>667</v>
      </c>
    </row>
    <row r="6671" spans="2:3" x14ac:dyDescent="0.25">
      <c r="B6671" s="28" t="str">
        <f t="shared" si="214"/>
        <v/>
      </c>
      <c r="C6671" s="28">
        <f t="shared" si="215"/>
        <v>667</v>
      </c>
    </row>
    <row r="6672" spans="2:3" x14ac:dyDescent="0.25">
      <c r="B6672" s="28" t="str">
        <f t="shared" si="214"/>
        <v/>
      </c>
      <c r="C6672" s="28">
        <f t="shared" si="215"/>
        <v>667</v>
      </c>
    </row>
    <row r="6673" spans="2:3" x14ac:dyDescent="0.25">
      <c r="B6673" s="28" t="str">
        <f t="shared" si="214"/>
        <v/>
      </c>
      <c r="C6673" s="28">
        <f t="shared" si="215"/>
        <v>667</v>
      </c>
    </row>
    <row r="6674" spans="2:3" x14ac:dyDescent="0.25">
      <c r="B6674" s="28" t="str">
        <f t="shared" si="214"/>
        <v/>
      </c>
      <c r="C6674" s="28">
        <f t="shared" si="215"/>
        <v>667</v>
      </c>
    </row>
    <row r="6675" spans="2:3" x14ac:dyDescent="0.25">
      <c r="B6675" s="28" t="str">
        <f t="shared" si="214"/>
        <v/>
      </c>
      <c r="C6675" s="28">
        <f t="shared" si="215"/>
        <v>667</v>
      </c>
    </row>
    <row r="6676" spans="2:3" x14ac:dyDescent="0.25">
      <c r="B6676" s="28" t="str">
        <f t="shared" si="214"/>
        <v/>
      </c>
      <c r="C6676" s="28">
        <f t="shared" si="215"/>
        <v>667</v>
      </c>
    </row>
    <row r="6677" spans="2:3" x14ac:dyDescent="0.25">
      <c r="B6677" s="28" t="str">
        <f t="shared" si="214"/>
        <v/>
      </c>
      <c r="C6677" s="28">
        <f t="shared" si="215"/>
        <v>668</v>
      </c>
    </row>
    <row r="6678" spans="2:3" x14ac:dyDescent="0.25">
      <c r="B6678" s="28" t="str">
        <f t="shared" si="214"/>
        <v/>
      </c>
      <c r="C6678" s="28">
        <f t="shared" si="215"/>
        <v>668</v>
      </c>
    </row>
    <row r="6679" spans="2:3" x14ac:dyDescent="0.25">
      <c r="B6679" s="28" t="str">
        <f t="shared" si="214"/>
        <v/>
      </c>
      <c r="C6679" s="28">
        <f t="shared" si="215"/>
        <v>668</v>
      </c>
    </row>
    <row r="6680" spans="2:3" x14ac:dyDescent="0.25">
      <c r="B6680" s="28" t="str">
        <f t="shared" si="214"/>
        <v/>
      </c>
      <c r="C6680" s="28">
        <f t="shared" si="215"/>
        <v>668</v>
      </c>
    </row>
    <row r="6681" spans="2:3" x14ac:dyDescent="0.25">
      <c r="B6681" s="28" t="str">
        <f t="shared" si="214"/>
        <v/>
      </c>
      <c r="C6681" s="28">
        <f t="shared" si="215"/>
        <v>668</v>
      </c>
    </row>
    <row r="6682" spans="2:3" x14ac:dyDescent="0.25">
      <c r="B6682" s="28" t="str">
        <f t="shared" si="214"/>
        <v/>
      </c>
      <c r="C6682" s="28">
        <f t="shared" si="215"/>
        <v>668</v>
      </c>
    </row>
    <row r="6683" spans="2:3" x14ac:dyDescent="0.25">
      <c r="B6683" s="28" t="str">
        <f t="shared" si="214"/>
        <v/>
      </c>
      <c r="C6683" s="28">
        <f t="shared" si="215"/>
        <v>668</v>
      </c>
    </row>
    <row r="6684" spans="2:3" x14ac:dyDescent="0.25">
      <c r="B6684" s="28" t="str">
        <f t="shared" si="214"/>
        <v/>
      </c>
      <c r="C6684" s="28">
        <f t="shared" si="215"/>
        <v>668</v>
      </c>
    </row>
    <row r="6685" spans="2:3" x14ac:dyDescent="0.25">
      <c r="B6685" s="28" t="str">
        <f t="shared" si="214"/>
        <v/>
      </c>
      <c r="C6685" s="28">
        <f t="shared" si="215"/>
        <v>668</v>
      </c>
    </row>
    <row r="6686" spans="2:3" x14ac:dyDescent="0.25">
      <c r="B6686" s="28" t="str">
        <f t="shared" si="214"/>
        <v/>
      </c>
      <c r="C6686" s="28">
        <f t="shared" si="215"/>
        <v>668</v>
      </c>
    </row>
    <row r="6687" spans="2:3" x14ac:dyDescent="0.25">
      <c r="B6687" s="28" t="str">
        <f t="shared" si="214"/>
        <v/>
      </c>
      <c r="C6687" s="28">
        <f t="shared" si="215"/>
        <v>669</v>
      </c>
    </row>
    <row r="6688" spans="2:3" x14ac:dyDescent="0.25">
      <c r="B6688" s="28" t="str">
        <f t="shared" si="214"/>
        <v/>
      </c>
      <c r="C6688" s="28">
        <f t="shared" si="215"/>
        <v>669</v>
      </c>
    </row>
    <row r="6689" spans="2:3" x14ac:dyDescent="0.25">
      <c r="B6689" s="28" t="str">
        <f t="shared" si="214"/>
        <v/>
      </c>
      <c r="C6689" s="28">
        <f t="shared" si="215"/>
        <v>669</v>
      </c>
    </row>
    <row r="6690" spans="2:3" x14ac:dyDescent="0.25">
      <c r="B6690" s="28" t="str">
        <f t="shared" si="214"/>
        <v/>
      </c>
      <c r="C6690" s="28">
        <f t="shared" si="215"/>
        <v>669</v>
      </c>
    </row>
    <row r="6691" spans="2:3" x14ac:dyDescent="0.25">
      <c r="B6691" s="28" t="str">
        <f t="shared" si="214"/>
        <v/>
      </c>
      <c r="C6691" s="28">
        <f t="shared" si="215"/>
        <v>669</v>
      </c>
    </row>
    <row r="6692" spans="2:3" x14ac:dyDescent="0.25">
      <c r="B6692" s="28" t="str">
        <f t="shared" si="214"/>
        <v/>
      </c>
      <c r="C6692" s="28">
        <f t="shared" si="215"/>
        <v>669</v>
      </c>
    </row>
    <row r="6693" spans="2:3" x14ac:dyDescent="0.25">
      <c r="B6693" s="28" t="str">
        <f t="shared" si="214"/>
        <v/>
      </c>
      <c r="C6693" s="28">
        <f t="shared" si="215"/>
        <v>669</v>
      </c>
    </row>
    <row r="6694" spans="2:3" x14ac:dyDescent="0.25">
      <c r="B6694" s="28" t="str">
        <f t="shared" si="214"/>
        <v/>
      </c>
      <c r="C6694" s="28">
        <f t="shared" si="215"/>
        <v>669</v>
      </c>
    </row>
    <row r="6695" spans="2:3" x14ac:dyDescent="0.25">
      <c r="B6695" s="28" t="str">
        <f t="shared" si="214"/>
        <v/>
      </c>
      <c r="C6695" s="28">
        <f t="shared" si="215"/>
        <v>669</v>
      </c>
    </row>
    <row r="6696" spans="2:3" x14ac:dyDescent="0.25">
      <c r="B6696" s="28" t="str">
        <f t="shared" si="214"/>
        <v/>
      </c>
      <c r="C6696" s="28">
        <f t="shared" si="215"/>
        <v>669</v>
      </c>
    </row>
    <row r="6697" spans="2:3" x14ac:dyDescent="0.25">
      <c r="B6697" s="28" t="str">
        <f t="shared" si="214"/>
        <v/>
      </c>
      <c r="C6697" s="28">
        <f t="shared" si="215"/>
        <v>670</v>
      </c>
    </row>
    <row r="6698" spans="2:3" x14ac:dyDescent="0.25">
      <c r="B6698" s="28" t="str">
        <f t="shared" si="214"/>
        <v/>
      </c>
      <c r="C6698" s="28">
        <f t="shared" si="215"/>
        <v>670</v>
      </c>
    </row>
    <row r="6699" spans="2:3" x14ac:dyDescent="0.25">
      <c r="B6699" s="28" t="str">
        <f t="shared" si="214"/>
        <v/>
      </c>
      <c r="C6699" s="28">
        <f t="shared" si="215"/>
        <v>670</v>
      </c>
    </row>
    <row r="6700" spans="2:3" x14ac:dyDescent="0.25">
      <c r="B6700" s="28" t="str">
        <f t="shared" si="214"/>
        <v/>
      </c>
      <c r="C6700" s="28">
        <f t="shared" si="215"/>
        <v>670</v>
      </c>
    </row>
    <row r="6701" spans="2:3" x14ac:dyDescent="0.25">
      <c r="B6701" s="28" t="str">
        <f t="shared" si="214"/>
        <v/>
      </c>
      <c r="C6701" s="28">
        <f t="shared" si="215"/>
        <v>670</v>
      </c>
    </row>
    <row r="6702" spans="2:3" x14ac:dyDescent="0.25">
      <c r="B6702" s="28" t="str">
        <f t="shared" si="214"/>
        <v/>
      </c>
      <c r="C6702" s="28">
        <f>ROUNDDOWN(((ROW(C6702)-ROW(C$7))/C$5)+1,0)</f>
        <v>670</v>
      </c>
    </row>
    <row r="6703" spans="2:3" x14ac:dyDescent="0.25">
      <c r="B6703" s="28" t="str">
        <f t="shared" si="214"/>
        <v/>
      </c>
      <c r="C6703" s="28">
        <f t="shared" ref="C6703:C6766" si="216">ROUNDDOWN(((ROW(C6703)-ROW(C$7))/C$5)+1,0)</f>
        <v>670</v>
      </c>
    </row>
    <row r="6704" spans="2:3" x14ac:dyDescent="0.25">
      <c r="B6704" s="28" t="str">
        <f t="shared" si="214"/>
        <v/>
      </c>
      <c r="C6704" s="28">
        <f t="shared" si="216"/>
        <v>670</v>
      </c>
    </row>
    <row r="6705" spans="2:3" x14ac:dyDescent="0.25">
      <c r="B6705" s="28" t="str">
        <f t="shared" si="214"/>
        <v/>
      </c>
      <c r="C6705" s="28">
        <f t="shared" si="216"/>
        <v>670</v>
      </c>
    </row>
    <row r="6706" spans="2:3" x14ac:dyDescent="0.25">
      <c r="B6706" s="28" t="str">
        <f t="shared" si="214"/>
        <v/>
      </c>
      <c r="C6706" s="28">
        <f t="shared" si="216"/>
        <v>670</v>
      </c>
    </row>
    <row r="6707" spans="2:3" x14ac:dyDescent="0.25">
      <c r="B6707" s="28" t="str">
        <f t="shared" si="214"/>
        <v/>
      </c>
      <c r="C6707" s="28">
        <f t="shared" si="216"/>
        <v>671</v>
      </c>
    </row>
    <row r="6708" spans="2:3" x14ac:dyDescent="0.25">
      <c r="B6708" s="28" t="str">
        <f t="shared" si="214"/>
        <v/>
      </c>
      <c r="C6708" s="28">
        <f t="shared" si="216"/>
        <v>671</v>
      </c>
    </row>
    <row r="6709" spans="2:3" x14ac:dyDescent="0.25">
      <c r="B6709" s="28" t="str">
        <f t="shared" si="214"/>
        <v/>
      </c>
      <c r="C6709" s="28">
        <f t="shared" si="216"/>
        <v>671</v>
      </c>
    </row>
    <row r="6710" spans="2:3" x14ac:dyDescent="0.25">
      <c r="B6710" s="28" t="str">
        <f t="shared" si="214"/>
        <v/>
      </c>
      <c r="C6710" s="28">
        <f t="shared" si="216"/>
        <v>671</v>
      </c>
    </row>
    <row r="6711" spans="2:3" x14ac:dyDescent="0.25">
      <c r="B6711" s="28" t="str">
        <f t="shared" si="214"/>
        <v/>
      </c>
      <c r="C6711" s="28">
        <f t="shared" si="216"/>
        <v>671</v>
      </c>
    </row>
    <row r="6712" spans="2:3" x14ac:dyDescent="0.25">
      <c r="B6712" s="28" t="str">
        <f t="shared" si="214"/>
        <v/>
      </c>
      <c r="C6712" s="28">
        <f t="shared" si="216"/>
        <v>671</v>
      </c>
    </row>
    <row r="6713" spans="2:3" x14ac:dyDescent="0.25">
      <c r="B6713" s="28" t="str">
        <f t="shared" si="214"/>
        <v/>
      </c>
      <c r="C6713" s="28">
        <f t="shared" si="216"/>
        <v>671</v>
      </c>
    </row>
    <row r="6714" spans="2:3" x14ac:dyDescent="0.25">
      <c r="B6714" s="28" t="str">
        <f t="shared" si="214"/>
        <v/>
      </c>
      <c r="C6714" s="28">
        <f t="shared" si="216"/>
        <v>671</v>
      </c>
    </row>
    <row r="6715" spans="2:3" x14ac:dyDescent="0.25">
      <c r="B6715" s="28" t="str">
        <f t="shared" si="214"/>
        <v/>
      </c>
      <c r="C6715" s="28">
        <f t="shared" si="216"/>
        <v>671</v>
      </c>
    </row>
    <row r="6716" spans="2:3" x14ac:dyDescent="0.25">
      <c r="B6716" s="28" t="str">
        <f t="shared" si="214"/>
        <v/>
      </c>
      <c r="C6716" s="28">
        <f t="shared" si="216"/>
        <v>671</v>
      </c>
    </row>
    <row r="6717" spans="2:3" x14ac:dyDescent="0.25">
      <c r="B6717" s="28" t="str">
        <f t="shared" si="214"/>
        <v/>
      </c>
      <c r="C6717" s="28">
        <f t="shared" si="216"/>
        <v>672</v>
      </c>
    </row>
    <row r="6718" spans="2:3" x14ac:dyDescent="0.25">
      <c r="B6718" s="28" t="str">
        <f t="shared" si="214"/>
        <v/>
      </c>
      <c r="C6718" s="28">
        <f t="shared" si="216"/>
        <v>672</v>
      </c>
    </row>
    <row r="6719" spans="2:3" x14ac:dyDescent="0.25">
      <c r="B6719" s="28" t="str">
        <f t="shared" si="214"/>
        <v/>
      </c>
      <c r="C6719" s="28">
        <f t="shared" si="216"/>
        <v>672</v>
      </c>
    </row>
    <row r="6720" spans="2:3" x14ac:dyDescent="0.25">
      <c r="B6720" s="28" t="str">
        <f t="shared" si="214"/>
        <v/>
      </c>
      <c r="C6720" s="28">
        <f t="shared" si="216"/>
        <v>672</v>
      </c>
    </row>
    <row r="6721" spans="2:3" x14ac:dyDescent="0.25">
      <c r="B6721" s="28" t="str">
        <f t="shared" si="214"/>
        <v/>
      </c>
      <c r="C6721" s="28">
        <f t="shared" si="216"/>
        <v>672</v>
      </c>
    </row>
    <row r="6722" spans="2:3" x14ac:dyDescent="0.25">
      <c r="B6722" s="28" t="str">
        <f t="shared" si="214"/>
        <v/>
      </c>
      <c r="C6722" s="28">
        <f t="shared" si="216"/>
        <v>672</v>
      </c>
    </row>
    <row r="6723" spans="2:3" x14ac:dyDescent="0.25">
      <c r="B6723" s="28" t="str">
        <f t="shared" si="214"/>
        <v/>
      </c>
      <c r="C6723" s="28">
        <f t="shared" si="216"/>
        <v>672</v>
      </c>
    </row>
    <row r="6724" spans="2:3" x14ac:dyDescent="0.25">
      <c r="B6724" s="28" t="str">
        <f t="shared" si="214"/>
        <v/>
      </c>
      <c r="C6724" s="28">
        <f t="shared" si="216"/>
        <v>672</v>
      </c>
    </row>
    <row r="6725" spans="2:3" x14ac:dyDescent="0.25">
      <c r="B6725" s="28" t="str">
        <f t="shared" si="214"/>
        <v/>
      </c>
      <c r="C6725" s="28">
        <f t="shared" si="216"/>
        <v>672</v>
      </c>
    </row>
    <row r="6726" spans="2:3" x14ac:dyDescent="0.25">
      <c r="B6726" s="28" t="str">
        <f t="shared" si="214"/>
        <v/>
      </c>
      <c r="C6726" s="28">
        <f t="shared" si="216"/>
        <v>672</v>
      </c>
    </row>
    <row r="6727" spans="2:3" x14ac:dyDescent="0.25">
      <c r="B6727" s="28" t="str">
        <f t="shared" si="214"/>
        <v/>
      </c>
      <c r="C6727" s="28">
        <f t="shared" si="216"/>
        <v>673</v>
      </c>
    </row>
    <row r="6728" spans="2:3" x14ac:dyDescent="0.25">
      <c r="B6728" s="28" t="str">
        <f t="shared" ref="B6728:B6791" si="217">IF(C6728&lt; $D$4+1,MOD(((ROW(B6728)-ROW(B$7))),$C$5)+1,"")</f>
        <v/>
      </c>
      <c r="C6728" s="28">
        <f t="shared" si="216"/>
        <v>673</v>
      </c>
    </row>
    <row r="6729" spans="2:3" x14ac:dyDescent="0.25">
      <c r="B6729" s="28" t="str">
        <f t="shared" si="217"/>
        <v/>
      </c>
      <c r="C6729" s="28">
        <f t="shared" si="216"/>
        <v>673</v>
      </c>
    </row>
    <row r="6730" spans="2:3" x14ac:dyDescent="0.25">
      <c r="B6730" s="28" t="str">
        <f t="shared" si="217"/>
        <v/>
      </c>
      <c r="C6730" s="28">
        <f t="shared" si="216"/>
        <v>673</v>
      </c>
    </row>
    <row r="6731" spans="2:3" x14ac:dyDescent="0.25">
      <c r="B6731" s="28" t="str">
        <f t="shared" si="217"/>
        <v/>
      </c>
      <c r="C6731" s="28">
        <f t="shared" si="216"/>
        <v>673</v>
      </c>
    </row>
    <row r="6732" spans="2:3" x14ac:dyDescent="0.25">
      <c r="B6732" s="28" t="str">
        <f t="shared" si="217"/>
        <v/>
      </c>
      <c r="C6732" s="28">
        <f t="shared" si="216"/>
        <v>673</v>
      </c>
    </row>
    <row r="6733" spans="2:3" x14ac:dyDescent="0.25">
      <c r="B6733" s="28" t="str">
        <f t="shared" si="217"/>
        <v/>
      </c>
      <c r="C6733" s="28">
        <f t="shared" si="216"/>
        <v>673</v>
      </c>
    </row>
    <row r="6734" spans="2:3" x14ac:dyDescent="0.25">
      <c r="B6734" s="28" t="str">
        <f t="shared" si="217"/>
        <v/>
      </c>
      <c r="C6734" s="28">
        <f t="shared" si="216"/>
        <v>673</v>
      </c>
    </row>
    <row r="6735" spans="2:3" x14ac:dyDescent="0.25">
      <c r="B6735" s="28" t="str">
        <f t="shared" si="217"/>
        <v/>
      </c>
      <c r="C6735" s="28">
        <f t="shared" si="216"/>
        <v>673</v>
      </c>
    </row>
    <row r="6736" spans="2:3" x14ac:dyDescent="0.25">
      <c r="B6736" s="28" t="str">
        <f t="shared" si="217"/>
        <v/>
      </c>
      <c r="C6736" s="28">
        <f t="shared" si="216"/>
        <v>673</v>
      </c>
    </row>
    <row r="6737" spans="2:3" x14ac:dyDescent="0.25">
      <c r="B6737" s="28" t="str">
        <f t="shared" si="217"/>
        <v/>
      </c>
      <c r="C6737" s="28">
        <f t="shared" si="216"/>
        <v>674</v>
      </c>
    </row>
    <row r="6738" spans="2:3" x14ac:dyDescent="0.25">
      <c r="B6738" s="28" t="str">
        <f t="shared" si="217"/>
        <v/>
      </c>
      <c r="C6738" s="28">
        <f t="shared" si="216"/>
        <v>674</v>
      </c>
    </row>
    <row r="6739" spans="2:3" x14ac:dyDescent="0.25">
      <c r="B6739" s="28" t="str">
        <f t="shared" si="217"/>
        <v/>
      </c>
      <c r="C6739" s="28">
        <f t="shared" si="216"/>
        <v>674</v>
      </c>
    </row>
    <row r="6740" spans="2:3" x14ac:dyDescent="0.25">
      <c r="B6740" s="28" t="str">
        <f t="shared" si="217"/>
        <v/>
      </c>
      <c r="C6740" s="28">
        <f t="shared" si="216"/>
        <v>674</v>
      </c>
    </row>
    <row r="6741" spans="2:3" x14ac:dyDescent="0.25">
      <c r="B6741" s="28" t="str">
        <f t="shared" si="217"/>
        <v/>
      </c>
      <c r="C6741" s="28">
        <f t="shared" si="216"/>
        <v>674</v>
      </c>
    </row>
    <row r="6742" spans="2:3" x14ac:dyDescent="0.25">
      <c r="B6742" s="28" t="str">
        <f t="shared" si="217"/>
        <v/>
      </c>
      <c r="C6742" s="28">
        <f t="shared" si="216"/>
        <v>674</v>
      </c>
    </row>
    <row r="6743" spans="2:3" x14ac:dyDescent="0.25">
      <c r="B6743" s="28" t="str">
        <f t="shared" si="217"/>
        <v/>
      </c>
      <c r="C6743" s="28">
        <f t="shared" si="216"/>
        <v>674</v>
      </c>
    </row>
    <row r="6744" spans="2:3" x14ac:dyDescent="0.25">
      <c r="B6744" s="28" t="str">
        <f t="shared" si="217"/>
        <v/>
      </c>
      <c r="C6744" s="28">
        <f t="shared" si="216"/>
        <v>674</v>
      </c>
    </row>
    <row r="6745" spans="2:3" x14ac:dyDescent="0.25">
      <c r="B6745" s="28" t="str">
        <f t="shared" si="217"/>
        <v/>
      </c>
      <c r="C6745" s="28">
        <f t="shared" si="216"/>
        <v>674</v>
      </c>
    </row>
    <row r="6746" spans="2:3" x14ac:dyDescent="0.25">
      <c r="B6746" s="28" t="str">
        <f t="shared" si="217"/>
        <v/>
      </c>
      <c r="C6746" s="28">
        <f t="shared" si="216"/>
        <v>674</v>
      </c>
    </row>
    <row r="6747" spans="2:3" x14ac:dyDescent="0.25">
      <c r="B6747" s="28" t="str">
        <f t="shared" si="217"/>
        <v/>
      </c>
      <c r="C6747" s="28">
        <f t="shared" si="216"/>
        <v>675</v>
      </c>
    </row>
    <row r="6748" spans="2:3" x14ac:dyDescent="0.25">
      <c r="B6748" s="28" t="str">
        <f t="shared" si="217"/>
        <v/>
      </c>
      <c r="C6748" s="28">
        <f t="shared" si="216"/>
        <v>675</v>
      </c>
    </row>
    <row r="6749" spans="2:3" x14ac:dyDescent="0.25">
      <c r="B6749" s="28" t="str">
        <f t="shared" si="217"/>
        <v/>
      </c>
      <c r="C6749" s="28">
        <f t="shared" si="216"/>
        <v>675</v>
      </c>
    </row>
    <row r="6750" spans="2:3" x14ac:dyDescent="0.25">
      <c r="B6750" s="28" t="str">
        <f t="shared" si="217"/>
        <v/>
      </c>
      <c r="C6750" s="28">
        <f t="shared" si="216"/>
        <v>675</v>
      </c>
    </row>
    <row r="6751" spans="2:3" x14ac:dyDescent="0.25">
      <c r="B6751" s="28" t="str">
        <f t="shared" si="217"/>
        <v/>
      </c>
      <c r="C6751" s="28">
        <f t="shared" si="216"/>
        <v>675</v>
      </c>
    </row>
    <row r="6752" spans="2:3" x14ac:dyDescent="0.25">
      <c r="B6752" s="28" t="str">
        <f t="shared" si="217"/>
        <v/>
      </c>
      <c r="C6752" s="28">
        <f t="shared" si="216"/>
        <v>675</v>
      </c>
    </row>
    <row r="6753" spans="2:3" x14ac:dyDescent="0.25">
      <c r="B6753" s="28" t="str">
        <f t="shared" si="217"/>
        <v/>
      </c>
      <c r="C6753" s="28">
        <f t="shared" si="216"/>
        <v>675</v>
      </c>
    </row>
    <row r="6754" spans="2:3" x14ac:dyDescent="0.25">
      <c r="B6754" s="28" t="str">
        <f t="shared" si="217"/>
        <v/>
      </c>
      <c r="C6754" s="28">
        <f t="shared" si="216"/>
        <v>675</v>
      </c>
    </row>
    <row r="6755" spans="2:3" x14ac:dyDescent="0.25">
      <c r="B6755" s="28" t="str">
        <f t="shared" si="217"/>
        <v/>
      </c>
      <c r="C6755" s="28">
        <f t="shared" si="216"/>
        <v>675</v>
      </c>
    </row>
    <row r="6756" spans="2:3" x14ac:dyDescent="0.25">
      <c r="B6756" s="28" t="str">
        <f t="shared" si="217"/>
        <v/>
      </c>
      <c r="C6756" s="28">
        <f t="shared" si="216"/>
        <v>675</v>
      </c>
    </row>
    <row r="6757" spans="2:3" x14ac:dyDescent="0.25">
      <c r="B6757" s="28" t="str">
        <f t="shared" si="217"/>
        <v/>
      </c>
      <c r="C6757" s="28">
        <f t="shared" si="216"/>
        <v>676</v>
      </c>
    </row>
    <row r="6758" spans="2:3" x14ac:dyDescent="0.25">
      <c r="B6758" s="28" t="str">
        <f t="shared" si="217"/>
        <v/>
      </c>
      <c r="C6758" s="28">
        <f t="shared" si="216"/>
        <v>676</v>
      </c>
    </row>
    <row r="6759" spans="2:3" x14ac:dyDescent="0.25">
      <c r="B6759" s="28" t="str">
        <f t="shared" si="217"/>
        <v/>
      </c>
      <c r="C6759" s="28">
        <f t="shared" si="216"/>
        <v>676</v>
      </c>
    </row>
    <row r="6760" spans="2:3" x14ac:dyDescent="0.25">
      <c r="B6760" s="28" t="str">
        <f t="shared" si="217"/>
        <v/>
      </c>
      <c r="C6760" s="28">
        <f t="shared" si="216"/>
        <v>676</v>
      </c>
    </row>
    <row r="6761" spans="2:3" x14ac:dyDescent="0.25">
      <c r="B6761" s="28" t="str">
        <f t="shared" si="217"/>
        <v/>
      </c>
      <c r="C6761" s="28">
        <f t="shared" si="216"/>
        <v>676</v>
      </c>
    </row>
    <row r="6762" spans="2:3" x14ac:dyDescent="0.25">
      <c r="B6762" s="28" t="str">
        <f t="shared" si="217"/>
        <v/>
      </c>
      <c r="C6762" s="28">
        <f t="shared" si="216"/>
        <v>676</v>
      </c>
    </row>
    <row r="6763" spans="2:3" x14ac:dyDescent="0.25">
      <c r="B6763" s="28" t="str">
        <f t="shared" si="217"/>
        <v/>
      </c>
      <c r="C6763" s="28">
        <f t="shared" si="216"/>
        <v>676</v>
      </c>
    </row>
    <row r="6764" spans="2:3" x14ac:dyDescent="0.25">
      <c r="B6764" s="28" t="str">
        <f t="shared" si="217"/>
        <v/>
      </c>
      <c r="C6764" s="28">
        <f t="shared" si="216"/>
        <v>676</v>
      </c>
    </row>
    <row r="6765" spans="2:3" x14ac:dyDescent="0.25">
      <c r="B6765" s="28" t="str">
        <f t="shared" si="217"/>
        <v/>
      </c>
      <c r="C6765" s="28">
        <f t="shared" si="216"/>
        <v>676</v>
      </c>
    </row>
    <row r="6766" spans="2:3" x14ac:dyDescent="0.25">
      <c r="B6766" s="28" t="str">
        <f t="shared" si="217"/>
        <v/>
      </c>
      <c r="C6766" s="28">
        <f t="shared" si="216"/>
        <v>676</v>
      </c>
    </row>
    <row r="6767" spans="2:3" x14ac:dyDescent="0.25">
      <c r="B6767" s="28" t="str">
        <f t="shared" si="217"/>
        <v/>
      </c>
      <c r="C6767" s="28">
        <f t="shared" ref="C6767:C6830" si="218">ROUNDDOWN(((ROW(C6767)-ROW(C$7))/C$5)+1,0)</f>
        <v>677</v>
      </c>
    </row>
    <row r="6768" spans="2:3" x14ac:dyDescent="0.25">
      <c r="B6768" s="28" t="str">
        <f t="shared" si="217"/>
        <v/>
      </c>
      <c r="C6768" s="28">
        <f t="shared" si="218"/>
        <v>677</v>
      </c>
    </row>
    <row r="6769" spans="2:3" x14ac:dyDescent="0.25">
      <c r="B6769" s="28" t="str">
        <f t="shared" si="217"/>
        <v/>
      </c>
      <c r="C6769" s="28">
        <f t="shared" si="218"/>
        <v>677</v>
      </c>
    </row>
    <row r="6770" spans="2:3" x14ac:dyDescent="0.25">
      <c r="B6770" s="28" t="str">
        <f t="shared" si="217"/>
        <v/>
      </c>
      <c r="C6770" s="28">
        <f t="shared" si="218"/>
        <v>677</v>
      </c>
    </row>
    <row r="6771" spans="2:3" x14ac:dyDescent="0.25">
      <c r="B6771" s="28" t="str">
        <f t="shared" si="217"/>
        <v/>
      </c>
      <c r="C6771" s="28">
        <f t="shared" si="218"/>
        <v>677</v>
      </c>
    </row>
    <row r="6772" spans="2:3" x14ac:dyDescent="0.25">
      <c r="B6772" s="28" t="str">
        <f t="shared" si="217"/>
        <v/>
      </c>
      <c r="C6772" s="28">
        <f t="shared" si="218"/>
        <v>677</v>
      </c>
    </row>
    <row r="6773" spans="2:3" x14ac:dyDescent="0.25">
      <c r="B6773" s="28" t="str">
        <f t="shared" si="217"/>
        <v/>
      </c>
      <c r="C6773" s="28">
        <f t="shared" si="218"/>
        <v>677</v>
      </c>
    </row>
    <row r="6774" spans="2:3" x14ac:dyDescent="0.25">
      <c r="B6774" s="28" t="str">
        <f t="shared" si="217"/>
        <v/>
      </c>
      <c r="C6774" s="28">
        <f t="shared" si="218"/>
        <v>677</v>
      </c>
    </row>
    <row r="6775" spans="2:3" x14ac:dyDescent="0.25">
      <c r="B6775" s="28" t="str">
        <f t="shared" si="217"/>
        <v/>
      </c>
      <c r="C6775" s="28">
        <f t="shared" si="218"/>
        <v>677</v>
      </c>
    </row>
    <row r="6776" spans="2:3" x14ac:dyDescent="0.25">
      <c r="B6776" s="28" t="str">
        <f t="shared" si="217"/>
        <v/>
      </c>
      <c r="C6776" s="28">
        <f t="shared" si="218"/>
        <v>677</v>
      </c>
    </row>
    <row r="6777" spans="2:3" x14ac:dyDescent="0.25">
      <c r="B6777" s="28" t="str">
        <f t="shared" si="217"/>
        <v/>
      </c>
      <c r="C6777" s="28">
        <f t="shared" si="218"/>
        <v>678</v>
      </c>
    </row>
    <row r="6778" spans="2:3" x14ac:dyDescent="0.25">
      <c r="B6778" s="28" t="str">
        <f t="shared" si="217"/>
        <v/>
      </c>
      <c r="C6778" s="28">
        <f t="shared" si="218"/>
        <v>678</v>
      </c>
    </row>
    <row r="6779" spans="2:3" x14ac:dyDescent="0.25">
      <c r="B6779" s="28" t="str">
        <f t="shared" si="217"/>
        <v/>
      </c>
      <c r="C6779" s="28">
        <f t="shared" si="218"/>
        <v>678</v>
      </c>
    </row>
    <row r="6780" spans="2:3" x14ac:dyDescent="0.25">
      <c r="B6780" s="28" t="str">
        <f t="shared" si="217"/>
        <v/>
      </c>
      <c r="C6780" s="28">
        <f t="shared" si="218"/>
        <v>678</v>
      </c>
    </row>
    <row r="6781" spans="2:3" x14ac:dyDescent="0.25">
      <c r="B6781" s="28" t="str">
        <f t="shared" si="217"/>
        <v/>
      </c>
      <c r="C6781" s="28">
        <f t="shared" si="218"/>
        <v>678</v>
      </c>
    </row>
    <row r="6782" spans="2:3" x14ac:dyDescent="0.25">
      <c r="B6782" s="28" t="str">
        <f t="shared" si="217"/>
        <v/>
      </c>
      <c r="C6782" s="28">
        <f t="shared" si="218"/>
        <v>678</v>
      </c>
    </row>
    <row r="6783" spans="2:3" x14ac:dyDescent="0.25">
      <c r="B6783" s="28" t="str">
        <f t="shared" si="217"/>
        <v/>
      </c>
      <c r="C6783" s="28">
        <f t="shared" si="218"/>
        <v>678</v>
      </c>
    </row>
    <row r="6784" spans="2:3" x14ac:dyDescent="0.25">
      <c r="B6784" s="28" t="str">
        <f t="shared" si="217"/>
        <v/>
      </c>
      <c r="C6784" s="28">
        <f t="shared" si="218"/>
        <v>678</v>
      </c>
    </row>
    <row r="6785" spans="2:3" x14ac:dyDescent="0.25">
      <c r="B6785" s="28" t="str">
        <f t="shared" si="217"/>
        <v/>
      </c>
      <c r="C6785" s="28">
        <f t="shared" si="218"/>
        <v>678</v>
      </c>
    </row>
    <row r="6786" spans="2:3" x14ac:dyDescent="0.25">
      <c r="B6786" s="28" t="str">
        <f t="shared" si="217"/>
        <v/>
      </c>
      <c r="C6786" s="28">
        <f t="shared" si="218"/>
        <v>678</v>
      </c>
    </row>
    <row r="6787" spans="2:3" x14ac:dyDescent="0.25">
      <c r="B6787" s="28" t="str">
        <f t="shared" si="217"/>
        <v/>
      </c>
      <c r="C6787" s="28">
        <f t="shared" si="218"/>
        <v>679</v>
      </c>
    </row>
    <row r="6788" spans="2:3" x14ac:dyDescent="0.25">
      <c r="B6788" s="28" t="str">
        <f t="shared" si="217"/>
        <v/>
      </c>
      <c r="C6788" s="28">
        <f t="shared" si="218"/>
        <v>679</v>
      </c>
    </row>
    <row r="6789" spans="2:3" x14ac:dyDescent="0.25">
      <c r="B6789" s="28" t="str">
        <f t="shared" si="217"/>
        <v/>
      </c>
      <c r="C6789" s="28">
        <f t="shared" si="218"/>
        <v>679</v>
      </c>
    </row>
    <row r="6790" spans="2:3" x14ac:dyDescent="0.25">
      <c r="B6790" s="28" t="str">
        <f t="shared" si="217"/>
        <v/>
      </c>
      <c r="C6790" s="28">
        <f t="shared" si="218"/>
        <v>679</v>
      </c>
    </row>
    <row r="6791" spans="2:3" x14ac:dyDescent="0.25">
      <c r="B6791" s="28" t="str">
        <f t="shared" si="217"/>
        <v/>
      </c>
      <c r="C6791" s="28">
        <f t="shared" si="218"/>
        <v>679</v>
      </c>
    </row>
    <row r="6792" spans="2:3" x14ac:dyDescent="0.25">
      <c r="B6792" s="28" t="str">
        <f t="shared" ref="B6792:B6855" si="219">IF(C6792&lt; $D$4+1,MOD(((ROW(B6792)-ROW(B$7))),$C$5)+1,"")</f>
        <v/>
      </c>
      <c r="C6792" s="28">
        <f t="shared" si="218"/>
        <v>679</v>
      </c>
    </row>
    <row r="6793" spans="2:3" x14ac:dyDescent="0.25">
      <c r="B6793" s="28" t="str">
        <f t="shared" si="219"/>
        <v/>
      </c>
      <c r="C6793" s="28">
        <f t="shared" si="218"/>
        <v>679</v>
      </c>
    </row>
    <row r="6794" spans="2:3" x14ac:dyDescent="0.25">
      <c r="B6794" s="28" t="str">
        <f t="shared" si="219"/>
        <v/>
      </c>
      <c r="C6794" s="28">
        <f t="shared" si="218"/>
        <v>679</v>
      </c>
    </row>
    <row r="6795" spans="2:3" x14ac:dyDescent="0.25">
      <c r="B6795" s="28" t="str">
        <f t="shared" si="219"/>
        <v/>
      </c>
      <c r="C6795" s="28">
        <f t="shared" si="218"/>
        <v>679</v>
      </c>
    </row>
    <row r="6796" spans="2:3" x14ac:dyDescent="0.25">
      <c r="B6796" s="28" t="str">
        <f t="shared" si="219"/>
        <v/>
      </c>
      <c r="C6796" s="28">
        <f t="shared" si="218"/>
        <v>679</v>
      </c>
    </row>
    <row r="6797" spans="2:3" x14ac:dyDescent="0.25">
      <c r="B6797" s="28" t="str">
        <f t="shared" si="219"/>
        <v/>
      </c>
      <c r="C6797" s="28">
        <f t="shared" si="218"/>
        <v>680</v>
      </c>
    </row>
    <row r="6798" spans="2:3" x14ac:dyDescent="0.25">
      <c r="B6798" s="28" t="str">
        <f t="shared" si="219"/>
        <v/>
      </c>
      <c r="C6798" s="28">
        <f t="shared" si="218"/>
        <v>680</v>
      </c>
    </row>
    <row r="6799" spans="2:3" x14ac:dyDescent="0.25">
      <c r="B6799" s="28" t="str">
        <f t="shared" si="219"/>
        <v/>
      </c>
      <c r="C6799" s="28">
        <f t="shared" si="218"/>
        <v>680</v>
      </c>
    </row>
    <row r="6800" spans="2:3" x14ac:dyDescent="0.25">
      <c r="B6800" s="28" t="str">
        <f t="shared" si="219"/>
        <v/>
      </c>
      <c r="C6800" s="28">
        <f t="shared" si="218"/>
        <v>680</v>
      </c>
    </row>
    <row r="6801" spans="2:3" x14ac:dyDescent="0.25">
      <c r="B6801" s="28" t="str">
        <f t="shared" si="219"/>
        <v/>
      </c>
      <c r="C6801" s="28">
        <f t="shared" si="218"/>
        <v>680</v>
      </c>
    </row>
    <row r="6802" spans="2:3" x14ac:dyDescent="0.25">
      <c r="B6802" s="28" t="str">
        <f t="shared" si="219"/>
        <v/>
      </c>
      <c r="C6802" s="28">
        <f t="shared" si="218"/>
        <v>680</v>
      </c>
    </row>
    <row r="6803" spans="2:3" x14ac:dyDescent="0.25">
      <c r="B6803" s="28" t="str">
        <f t="shared" si="219"/>
        <v/>
      </c>
      <c r="C6803" s="28">
        <f t="shared" si="218"/>
        <v>680</v>
      </c>
    </row>
    <row r="6804" spans="2:3" x14ac:dyDescent="0.25">
      <c r="B6804" s="28" t="str">
        <f t="shared" si="219"/>
        <v/>
      </c>
      <c r="C6804" s="28">
        <f t="shared" si="218"/>
        <v>680</v>
      </c>
    </row>
    <row r="6805" spans="2:3" x14ac:dyDescent="0.25">
      <c r="B6805" s="28" t="str">
        <f t="shared" si="219"/>
        <v/>
      </c>
      <c r="C6805" s="28">
        <f t="shared" si="218"/>
        <v>680</v>
      </c>
    </row>
    <row r="6806" spans="2:3" x14ac:dyDescent="0.25">
      <c r="B6806" s="28" t="str">
        <f t="shared" si="219"/>
        <v/>
      </c>
      <c r="C6806" s="28">
        <f t="shared" si="218"/>
        <v>680</v>
      </c>
    </row>
    <row r="6807" spans="2:3" x14ac:dyDescent="0.25">
      <c r="B6807" s="28" t="str">
        <f t="shared" si="219"/>
        <v/>
      </c>
      <c r="C6807" s="28">
        <f t="shared" si="218"/>
        <v>681</v>
      </c>
    </row>
    <row r="6808" spans="2:3" x14ac:dyDescent="0.25">
      <c r="B6808" s="28" t="str">
        <f t="shared" si="219"/>
        <v/>
      </c>
      <c r="C6808" s="28">
        <f t="shared" si="218"/>
        <v>681</v>
      </c>
    </row>
    <row r="6809" spans="2:3" x14ac:dyDescent="0.25">
      <c r="B6809" s="28" t="str">
        <f t="shared" si="219"/>
        <v/>
      </c>
      <c r="C6809" s="28">
        <f t="shared" si="218"/>
        <v>681</v>
      </c>
    </row>
    <row r="6810" spans="2:3" x14ac:dyDescent="0.25">
      <c r="B6810" s="28" t="str">
        <f t="shared" si="219"/>
        <v/>
      </c>
      <c r="C6810" s="28">
        <f t="shared" si="218"/>
        <v>681</v>
      </c>
    </row>
    <row r="6811" spans="2:3" x14ac:dyDescent="0.25">
      <c r="B6811" s="28" t="str">
        <f t="shared" si="219"/>
        <v/>
      </c>
      <c r="C6811" s="28">
        <f t="shared" si="218"/>
        <v>681</v>
      </c>
    </row>
    <row r="6812" spans="2:3" x14ac:dyDescent="0.25">
      <c r="B6812" s="28" t="str">
        <f t="shared" si="219"/>
        <v/>
      </c>
      <c r="C6812" s="28">
        <f t="shared" si="218"/>
        <v>681</v>
      </c>
    </row>
    <row r="6813" spans="2:3" x14ac:dyDescent="0.25">
      <c r="B6813" s="28" t="str">
        <f t="shared" si="219"/>
        <v/>
      </c>
      <c r="C6813" s="28">
        <f t="shared" si="218"/>
        <v>681</v>
      </c>
    </row>
    <row r="6814" spans="2:3" x14ac:dyDescent="0.25">
      <c r="B6814" s="28" t="str">
        <f t="shared" si="219"/>
        <v/>
      </c>
      <c r="C6814" s="28">
        <f t="shared" si="218"/>
        <v>681</v>
      </c>
    </row>
    <row r="6815" spans="2:3" x14ac:dyDescent="0.25">
      <c r="B6815" s="28" t="str">
        <f t="shared" si="219"/>
        <v/>
      </c>
      <c r="C6815" s="28">
        <f t="shared" si="218"/>
        <v>681</v>
      </c>
    </row>
    <row r="6816" spans="2:3" x14ac:dyDescent="0.25">
      <c r="B6816" s="28" t="str">
        <f t="shared" si="219"/>
        <v/>
      </c>
      <c r="C6816" s="28">
        <f t="shared" si="218"/>
        <v>681</v>
      </c>
    </row>
    <row r="6817" spans="2:3" x14ac:dyDescent="0.25">
      <c r="B6817" s="28" t="str">
        <f t="shared" si="219"/>
        <v/>
      </c>
      <c r="C6817" s="28">
        <f t="shared" si="218"/>
        <v>682</v>
      </c>
    </row>
    <row r="6818" spans="2:3" x14ac:dyDescent="0.25">
      <c r="B6818" s="28" t="str">
        <f t="shared" si="219"/>
        <v/>
      </c>
      <c r="C6818" s="28">
        <f t="shared" si="218"/>
        <v>682</v>
      </c>
    </row>
    <row r="6819" spans="2:3" x14ac:dyDescent="0.25">
      <c r="B6819" s="28" t="str">
        <f t="shared" si="219"/>
        <v/>
      </c>
      <c r="C6819" s="28">
        <f t="shared" si="218"/>
        <v>682</v>
      </c>
    </row>
    <row r="6820" spans="2:3" x14ac:dyDescent="0.25">
      <c r="B6820" s="28" t="str">
        <f t="shared" si="219"/>
        <v/>
      </c>
      <c r="C6820" s="28">
        <f t="shared" si="218"/>
        <v>682</v>
      </c>
    </row>
    <row r="6821" spans="2:3" x14ac:dyDescent="0.25">
      <c r="B6821" s="28" t="str">
        <f t="shared" si="219"/>
        <v/>
      </c>
      <c r="C6821" s="28">
        <f t="shared" si="218"/>
        <v>682</v>
      </c>
    </row>
    <row r="6822" spans="2:3" x14ac:dyDescent="0.25">
      <c r="B6822" s="28" t="str">
        <f t="shared" si="219"/>
        <v/>
      </c>
      <c r="C6822" s="28">
        <f t="shared" si="218"/>
        <v>682</v>
      </c>
    </row>
    <row r="6823" spans="2:3" x14ac:dyDescent="0.25">
      <c r="B6823" s="28" t="str">
        <f t="shared" si="219"/>
        <v/>
      </c>
      <c r="C6823" s="28">
        <f t="shared" si="218"/>
        <v>682</v>
      </c>
    </row>
    <row r="6824" spans="2:3" x14ac:dyDescent="0.25">
      <c r="B6824" s="28" t="str">
        <f t="shared" si="219"/>
        <v/>
      </c>
      <c r="C6824" s="28">
        <f t="shared" si="218"/>
        <v>682</v>
      </c>
    </row>
    <row r="6825" spans="2:3" x14ac:dyDescent="0.25">
      <c r="B6825" s="28" t="str">
        <f t="shared" si="219"/>
        <v/>
      </c>
      <c r="C6825" s="28">
        <f t="shared" si="218"/>
        <v>682</v>
      </c>
    </row>
    <row r="6826" spans="2:3" x14ac:dyDescent="0.25">
      <c r="B6826" s="28" t="str">
        <f t="shared" si="219"/>
        <v/>
      </c>
      <c r="C6826" s="28">
        <f t="shared" si="218"/>
        <v>682</v>
      </c>
    </row>
    <row r="6827" spans="2:3" x14ac:dyDescent="0.25">
      <c r="B6827" s="28" t="str">
        <f t="shared" si="219"/>
        <v/>
      </c>
      <c r="C6827" s="28">
        <f t="shared" si="218"/>
        <v>683</v>
      </c>
    </row>
    <row r="6828" spans="2:3" x14ac:dyDescent="0.25">
      <c r="B6828" s="28" t="str">
        <f t="shared" si="219"/>
        <v/>
      </c>
      <c r="C6828" s="28">
        <f t="shared" si="218"/>
        <v>683</v>
      </c>
    </row>
    <row r="6829" spans="2:3" x14ac:dyDescent="0.25">
      <c r="B6829" s="28" t="str">
        <f t="shared" si="219"/>
        <v/>
      </c>
      <c r="C6829" s="28">
        <f t="shared" si="218"/>
        <v>683</v>
      </c>
    </row>
    <row r="6830" spans="2:3" x14ac:dyDescent="0.25">
      <c r="B6830" s="28" t="str">
        <f t="shared" si="219"/>
        <v/>
      </c>
      <c r="C6830" s="28">
        <f t="shared" si="218"/>
        <v>683</v>
      </c>
    </row>
    <row r="6831" spans="2:3" x14ac:dyDescent="0.25">
      <c r="B6831" s="28" t="str">
        <f t="shared" si="219"/>
        <v/>
      </c>
      <c r="C6831" s="28">
        <f t="shared" ref="C6831:C6894" si="220">ROUNDDOWN(((ROW(C6831)-ROW(C$7))/C$5)+1,0)</f>
        <v>683</v>
      </c>
    </row>
    <row r="6832" spans="2:3" x14ac:dyDescent="0.25">
      <c r="B6832" s="28" t="str">
        <f t="shared" si="219"/>
        <v/>
      </c>
      <c r="C6832" s="28">
        <f t="shared" si="220"/>
        <v>683</v>
      </c>
    </row>
    <row r="6833" spans="2:3" x14ac:dyDescent="0.25">
      <c r="B6833" s="28" t="str">
        <f t="shared" si="219"/>
        <v/>
      </c>
      <c r="C6833" s="28">
        <f t="shared" si="220"/>
        <v>683</v>
      </c>
    </row>
    <row r="6834" spans="2:3" x14ac:dyDescent="0.25">
      <c r="B6834" s="28" t="str">
        <f t="shared" si="219"/>
        <v/>
      </c>
      <c r="C6834" s="28">
        <f t="shared" si="220"/>
        <v>683</v>
      </c>
    </row>
    <row r="6835" spans="2:3" x14ac:dyDescent="0.25">
      <c r="B6835" s="28" t="str">
        <f t="shared" si="219"/>
        <v/>
      </c>
      <c r="C6835" s="28">
        <f t="shared" si="220"/>
        <v>683</v>
      </c>
    </row>
    <row r="6836" spans="2:3" x14ac:dyDescent="0.25">
      <c r="B6836" s="28" t="str">
        <f t="shared" si="219"/>
        <v/>
      </c>
      <c r="C6836" s="28">
        <f t="shared" si="220"/>
        <v>683</v>
      </c>
    </row>
    <row r="6837" spans="2:3" x14ac:dyDescent="0.25">
      <c r="B6837" s="28" t="str">
        <f t="shared" si="219"/>
        <v/>
      </c>
      <c r="C6837" s="28">
        <f t="shared" si="220"/>
        <v>684</v>
      </c>
    </row>
    <row r="6838" spans="2:3" x14ac:dyDescent="0.25">
      <c r="B6838" s="28" t="str">
        <f t="shared" si="219"/>
        <v/>
      </c>
      <c r="C6838" s="28">
        <f t="shared" si="220"/>
        <v>684</v>
      </c>
    </row>
    <row r="6839" spans="2:3" x14ac:dyDescent="0.25">
      <c r="B6839" s="28" t="str">
        <f t="shared" si="219"/>
        <v/>
      </c>
      <c r="C6839" s="28">
        <f t="shared" si="220"/>
        <v>684</v>
      </c>
    </row>
    <row r="6840" spans="2:3" x14ac:dyDescent="0.25">
      <c r="B6840" s="28" t="str">
        <f t="shared" si="219"/>
        <v/>
      </c>
      <c r="C6840" s="28">
        <f t="shared" si="220"/>
        <v>684</v>
      </c>
    </row>
    <row r="6841" spans="2:3" x14ac:dyDescent="0.25">
      <c r="B6841" s="28" t="str">
        <f t="shared" si="219"/>
        <v/>
      </c>
      <c r="C6841" s="28">
        <f t="shared" si="220"/>
        <v>684</v>
      </c>
    </row>
    <row r="6842" spans="2:3" x14ac:dyDescent="0.25">
      <c r="B6842" s="28" t="str">
        <f t="shared" si="219"/>
        <v/>
      </c>
      <c r="C6842" s="28">
        <f t="shared" si="220"/>
        <v>684</v>
      </c>
    </row>
    <row r="6843" spans="2:3" x14ac:dyDescent="0.25">
      <c r="B6843" s="28" t="str">
        <f t="shared" si="219"/>
        <v/>
      </c>
      <c r="C6843" s="28">
        <f t="shared" si="220"/>
        <v>684</v>
      </c>
    </row>
    <row r="6844" spans="2:3" x14ac:dyDescent="0.25">
      <c r="B6844" s="28" t="str">
        <f t="shared" si="219"/>
        <v/>
      </c>
      <c r="C6844" s="28">
        <f t="shared" si="220"/>
        <v>684</v>
      </c>
    </row>
    <row r="6845" spans="2:3" x14ac:dyDescent="0.25">
      <c r="B6845" s="28" t="str">
        <f t="shared" si="219"/>
        <v/>
      </c>
      <c r="C6845" s="28">
        <f t="shared" si="220"/>
        <v>684</v>
      </c>
    </row>
    <row r="6846" spans="2:3" x14ac:dyDescent="0.25">
      <c r="B6846" s="28" t="str">
        <f t="shared" si="219"/>
        <v/>
      </c>
      <c r="C6846" s="28">
        <f t="shared" si="220"/>
        <v>684</v>
      </c>
    </row>
    <row r="6847" spans="2:3" x14ac:dyDescent="0.25">
      <c r="B6847" s="28" t="str">
        <f t="shared" si="219"/>
        <v/>
      </c>
      <c r="C6847" s="28">
        <f t="shared" si="220"/>
        <v>685</v>
      </c>
    </row>
    <row r="6848" spans="2:3" x14ac:dyDescent="0.25">
      <c r="B6848" s="28" t="str">
        <f t="shared" si="219"/>
        <v/>
      </c>
      <c r="C6848" s="28">
        <f t="shared" si="220"/>
        <v>685</v>
      </c>
    </row>
    <row r="6849" spans="2:3" x14ac:dyDescent="0.25">
      <c r="B6849" s="28" t="str">
        <f t="shared" si="219"/>
        <v/>
      </c>
      <c r="C6849" s="28">
        <f t="shared" si="220"/>
        <v>685</v>
      </c>
    </row>
    <row r="6850" spans="2:3" x14ac:dyDescent="0.25">
      <c r="B6850" s="28" t="str">
        <f t="shared" si="219"/>
        <v/>
      </c>
      <c r="C6850" s="28">
        <f t="shared" si="220"/>
        <v>685</v>
      </c>
    </row>
    <row r="6851" spans="2:3" x14ac:dyDescent="0.25">
      <c r="B6851" s="28" t="str">
        <f t="shared" si="219"/>
        <v/>
      </c>
      <c r="C6851" s="28">
        <f t="shared" si="220"/>
        <v>685</v>
      </c>
    </row>
    <row r="6852" spans="2:3" x14ac:dyDescent="0.25">
      <c r="B6852" s="28" t="str">
        <f t="shared" si="219"/>
        <v/>
      </c>
      <c r="C6852" s="28">
        <f t="shared" si="220"/>
        <v>685</v>
      </c>
    </row>
    <row r="6853" spans="2:3" x14ac:dyDescent="0.25">
      <c r="B6853" s="28" t="str">
        <f t="shared" si="219"/>
        <v/>
      </c>
      <c r="C6853" s="28">
        <f t="shared" si="220"/>
        <v>685</v>
      </c>
    </row>
    <row r="6854" spans="2:3" x14ac:dyDescent="0.25">
      <c r="B6854" s="28" t="str">
        <f t="shared" si="219"/>
        <v/>
      </c>
      <c r="C6854" s="28">
        <f t="shared" si="220"/>
        <v>685</v>
      </c>
    </row>
    <row r="6855" spans="2:3" x14ac:dyDescent="0.25">
      <c r="B6855" s="28" t="str">
        <f t="shared" si="219"/>
        <v/>
      </c>
      <c r="C6855" s="28">
        <f t="shared" si="220"/>
        <v>685</v>
      </c>
    </row>
    <row r="6856" spans="2:3" x14ac:dyDescent="0.25">
      <c r="B6856" s="28" t="str">
        <f t="shared" ref="B6856:B6919" si="221">IF(C6856&lt; $D$4+1,MOD(((ROW(B6856)-ROW(B$7))),$C$5)+1,"")</f>
        <v/>
      </c>
      <c r="C6856" s="28">
        <f t="shared" si="220"/>
        <v>685</v>
      </c>
    </row>
    <row r="6857" spans="2:3" x14ac:dyDescent="0.25">
      <c r="B6857" s="28" t="str">
        <f t="shared" si="221"/>
        <v/>
      </c>
      <c r="C6857" s="28">
        <f t="shared" si="220"/>
        <v>686</v>
      </c>
    </row>
    <row r="6858" spans="2:3" x14ac:dyDescent="0.25">
      <c r="B6858" s="28" t="str">
        <f t="shared" si="221"/>
        <v/>
      </c>
      <c r="C6858" s="28">
        <f t="shared" si="220"/>
        <v>686</v>
      </c>
    </row>
    <row r="6859" spans="2:3" x14ac:dyDescent="0.25">
      <c r="B6859" s="28" t="str">
        <f t="shared" si="221"/>
        <v/>
      </c>
      <c r="C6859" s="28">
        <f t="shared" si="220"/>
        <v>686</v>
      </c>
    </row>
    <row r="6860" spans="2:3" x14ac:dyDescent="0.25">
      <c r="B6860" s="28" t="str">
        <f t="shared" si="221"/>
        <v/>
      </c>
      <c r="C6860" s="28">
        <f t="shared" si="220"/>
        <v>686</v>
      </c>
    </row>
    <row r="6861" spans="2:3" x14ac:dyDescent="0.25">
      <c r="B6861" s="28" t="str">
        <f t="shared" si="221"/>
        <v/>
      </c>
      <c r="C6861" s="28">
        <f t="shared" si="220"/>
        <v>686</v>
      </c>
    </row>
    <row r="6862" spans="2:3" x14ac:dyDescent="0.25">
      <c r="B6862" s="28" t="str">
        <f t="shared" si="221"/>
        <v/>
      </c>
      <c r="C6862" s="28">
        <f t="shared" si="220"/>
        <v>686</v>
      </c>
    </row>
    <row r="6863" spans="2:3" x14ac:dyDescent="0.25">
      <c r="B6863" s="28" t="str">
        <f t="shared" si="221"/>
        <v/>
      </c>
      <c r="C6863" s="28">
        <f t="shared" si="220"/>
        <v>686</v>
      </c>
    </row>
    <row r="6864" spans="2:3" x14ac:dyDescent="0.25">
      <c r="B6864" s="28" t="str">
        <f t="shared" si="221"/>
        <v/>
      </c>
      <c r="C6864" s="28">
        <f t="shared" si="220"/>
        <v>686</v>
      </c>
    </row>
    <row r="6865" spans="2:3" x14ac:dyDescent="0.25">
      <c r="B6865" s="28" t="str">
        <f t="shared" si="221"/>
        <v/>
      </c>
      <c r="C6865" s="28">
        <f t="shared" si="220"/>
        <v>686</v>
      </c>
    </row>
    <row r="6866" spans="2:3" x14ac:dyDescent="0.25">
      <c r="B6866" s="28" t="str">
        <f t="shared" si="221"/>
        <v/>
      </c>
      <c r="C6866" s="28">
        <f t="shared" si="220"/>
        <v>686</v>
      </c>
    </row>
    <row r="6867" spans="2:3" x14ac:dyDescent="0.25">
      <c r="B6867" s="28" t="str">
        <f t="shared" si="221"/>
        <v/>
      </c>
      <c r="C6867" s="28">
        <f t="shared" si="220"/>
        <v>687</v>
      </c>
    </row>
    <row r="6868" spans="2:3" x14ac:dyDescent="0.25">
      <c r="B6868" s="28" t="str">
        <f t="shared" si="221"/>
        <v/>
      </c>
      <c r="C6868" s="28">
        <f t="shared" si="220"/>
        <v>687</v>
      </c>
    </row>
    <row r="6869" spans="2:3" x14ac:dyDescent="0.25">
      <c r="B6869" s="28" t="str">
        <f t="shared" si="221"/>
        <v/>
      </c>
      <c r="C6869" s="28">
        <f t="shared" si="220"/>
        <v>687</v>
      </c>
    </row>
    <row r="6870" spans="2:3" x14ac:dyDescent="0.25">
      <c r="B6870" s="28" t="str">
        <f t="shared" si="221"/>
        <v/>
      </c>
      <c r="C6870" s="28">
        <f t="shared" si="220"/>
        <v>687</v>
      </c>
    </row>
    <row r="6871" spans="2:3" x14ac:dyDescent="0.25">
      <c r="B6871" s="28" t="str">
        <f t="shared" si="221"/>
        <v/>
      </c>
      <c r="C6871" s="28">
        <f t="shared" si="220"/>
        <v>687</v>
      </c>
    </row>
    <row r="6872" spans="2:3" x14ac:dyDescent="0.25">
      <c r="B6872" s="28" t="str">
        <f t="shared" si="221"/>
        <v/>
      </c>
      <c r="C6872" s="28">
        <f t="shared" si="220"/>
        <v>687</v>
      </c>
    </row>
    <row r="6873" spans="2:3" x14ac:dyDescent="0.25">
      <c r="B6873" s="28" t="str">
        <f t="shared" si="221"/>
        <v/>
      </c>
      <c r="C6873" s="28">
        <f t="shared" si="220"/>
        <v>687</v>
      </c>
    </row>
    <row r="6874" spans="2:3" x14ac:dyDescent="0.25">
      <c r="B6874" s="28" t="str">
        <f t="shared" si="221"/>
        <v/>
      </c>
      <c r="C6874" s="28">
        <f t="shared" si="220"/>
        <v>687</v>
      </c>
    </row>
    <row r="6875" spans="2:3" x14ac:dyDescent="0.25">
      <c r="B6875" s="28" t="str">
        <f t="shared" si="221"/>
        <v/>
      </c>
      <c r="C6875" s="28">
        <f t="shared" si="220"/>
        <v>687</v>
      </c>
    </row>
    <row r="6876" spans="2:3" x14ac:dyDescent="0.25">
      <c r="B6876" s="28" t="str">
        <f t="shared" si="221"/>
        <v/>
      </c>
      <c r="C6876" s="28">
        <f t="shared" si="220"/>
        <v>687</v>
      </c>
    </row>
    <row r="6877" spans="2:3" x14ac:dyDescent="0.25">
      <c r="B6877" s="28" t="str">
        <f t="shared" si="221"/>
        <v/>
      </c>
      <c r="C6877" s="28">
        <f t="shared" si="220"/>
        <v>688</v>
      </c>
    </row>
    <row r="6878" spans="2:3" x14ac:dyDescent="0.25">
      <c r="B6878" s="28" t="str">
        <f t="shared" si="221"/>
        <v/>
      </c>
      <c r="C6878" s="28">
        <f t="shared" si="220"/>
        <v>688</v>
      </c>
    </row>
    <row r="6879" spans="2:3" x14ac:dyDescent="0.25">
      <c r="B6879" s="28" t="str">
        <f t="shared" si="221"/>
        <v/>
      </c>
      <c r="C6879" s="28">
        <f t="shared" si="220"/>
        <v>688</v>
      </c>
    </row>
    <row r="6880" spans="2:3" x14ac:dyDescent="0.25">
      <c r="B6880" s="28" t="str">
        <f t="shared" si="221"/>
        <v/>
      </c>
      <c r="C6880" s="28">
        <f t="shared" si="220"/>
        <v>688</v>
      </c>
    </row>
    <row r="6881" spans="2:3" x14ac:dyDescent="0.25">
      <c r="B6881" s="28" t="str">
        <f t="shared" si="221"/>
        <v/>
      </c>
      <c r="C6881" s="28">
        <f t="shared" si="220"/>
        <v>688</v>
      </c>
    </row>
    <row r="6882" spans="2:3" x14ac:dyDescent="0.25">
      <c r="B6882" s="28" t="str">
        <f t="shared" si="221"/>
        <v/>
      </c>
      <c r="C6882" s="28">
        <f t="shared" si="220"/>
        <v>688</v>
      </c>
    </row>
    <row r="6883" spans="2:3" x14ac:dyDescent="0.25">
      <c r="B6883" s="28" t="str">
        <f t="shared" si="221"/>
        <v/>
      </c>
      <c r="C6883" s="28">
        <f t="shared" si="220"/>
        <v>688</v>
      </c>
    </row>
    <row r="6884" spans="2:3" x14ac:dyDescent="0.25">
      <c r="B6884" s="28" t="str">
        <f t="shared" si="221"/>
        <v/>
      </c>
      <c r="C6884" s="28">
        <f t="shared" si="220"/>
        <v>688</v>
      </c>
    </row>
    <row r="6885" spans="2:3" x14ac:dyDescent="0.25">
      <c r="B6885" s="28" t="str">
        <f t="shared" si="221"/>
        <v/>
      </c>
      <c r="C6885" s="28">
        <f t="shared" si="220"/>
        <v>688</v>
      </c>
    </row>
    <row r="6886" spans="2:3" x14ac:dyDescent="0.25">
      <c r="B6886" s="28" t="str">
        <f t="shared" si="221"/>
        <v/>
      </c>
      <c r="C6886" s="28">
        <f t="shared" si="220"/>
        <v>688</v>
      </c>
    </row>
    <row r="6887" spans="2:3" x14ac:dyDescent="0.25">
      <c r="B6887" s="28" t="str">
        <f t="shared" si="221"/>
        <v/>
      </c>
      <c r="C6887" s="28">
        <f t="shared" si="220"/>
        <v>689</v>
      </c>
    </row>
    <row r="6888" spans="2:3" x14ac:dyDescent="0.25">
      <c r="B6888" s="28" t="str">
        <f t="shared" si="221"/>
        <v/>
      </c>
      <c r="C6888" s="28">
        <f t="shared" si="220"/>
        <v>689</v>
      </c>
    </row>
    <row r="6889" spans="2:3" x14ac:dyDescent="0.25">
      <c r="B6889" s="28" t="str">
        <f t="shared" si="221"/>
        <v/>
      </c>
      <c r="C6889" s="28">
        <f t="shared" si="220"/>
        <v>689</v>
      </c>
    </row>
    <row r="6890" spans="2:3" x14ac:dyDescent="0.25">
      <c r="B6890" s="28" t="str">
        <f t="shared" si="221"/>
        <v/>
      </c>
      <c r="C6890" s="28">
        <f t="shared" si="220"/>
        <v>689</v>
      </c>
    </row>
    <row r="6891" spans="2:3" x14ac:dyDescent="0.25">
      <c r="B6891" s="28" t="str">
        <f t="shared" si="221"/>
        <v/>
      </c>
      <c r="C6891" s="28">
        <f t="shared" si="220"/>
        <v>689</v>
      </c>
    </row>
    <row r="6892" spans="2:3" x14ac:dyDescent="0.25">
      <c r="B6892" s="28" t="str">
        <f t="shared" si="221"/>
        <v/>
      </c>
      <c r="C6892" s="28">
        <f t="shared" si="220"/>
        <v>689</v>
      </c>
    </row>
    <row r="6893" spans="2:3" x14ac:dyDescent="0.25">
      <c r="B6893" s="28" t="str">
        <f t="shared" si="221"/>
        <v/>
      </c>
      <c r="C6893" s="28">
        <f t="shared" si="220"/>
        <v>689</v>
      </c>
    </row>
    <row r="6894" spans="2:3" x14ac:dyDescent="0.25">
      <c r="B6894" s="28" t="str">
        <f t="shared" si="221"/>
        <v/>
      </c>
      <c r="C6894" s="28">
        <f t="shared" si="220"/>
        <v>689</v>
      </c>
    </row>
    <row r="6895" spans="2:3" x14ac:dyDescent="0.25">
      <c r="B6895" s="28" t="str">
        <f t="shared" si="221"/>
        <v/>
      </c>
      <c r="C6895" s="28">
        <f t="shared" ref="C6895:C6958" si="222">ROUNDDOWN(((ROW(C6895)-ROW(C$7))/C$5)+1,0)</f>
        <v>689</v>
      </c>
    </row>
    <row r="6896" spans="2:3" x14ac:dyDescent="0.25">
      <c r="B6896" s="28" t="str">
        <f t="shared" si="221"/>
        <v/>
      </c>
      <c r="C6896" s="28">
        <f t="shared" si="222"/>
        <v>689</v>
      </c>
    </row>
    <row r="6897" spans="2:3" x14ac:dyDescent="0.25">
      <c r="B6897" s="28" t="str">
        <f t="shared" si="221"/>
        <v/>
      </c>
      <c r="C6897" s="28">
        <f t="shared" si="222"/>
        <v>690</v>
      </c>
    </row>
    <row r="6898" spans="2:3" x14ac:dyDescent="0.25">
      <c r="B6898" s="28" t="str">
        <f t="shared" si="221"/>
        <v/>
      </c>
      <c r="C6898" s="28">
        <f t="shared" si="222"/>
        <v>690</v>
      </c>
    </row>
    <row r="6899" spans="2:3" x14ac:dyDescent="0.25">
      <c r="B6899" s="28" t="str">
        <f t="shared" si="221"/>
        <v/>
      </c>
      <c r="C6899" s="28">
        <f t="shared" si="222"/>
        <v>690</v>
      </c>
    </row>
    <row r="6900" spans="2:3" x14ac:dyDescent="0.25">
      <c r="B6900" s="28" t="str">
        <f t="shared" si="221"/>
        <v/>
      </c>
      <c r="C6900" s="28">
        <f t="shared" si="222"/>
        <v>690</v>
      </c>
    </row>
    <row r="6901" spans="2:3" x14ac:dyDescent="0.25">
      <c r="B6901" s="28" t="str">
        <f t="shared" si="221"/>
        <v/>
      </c>
      <c r="C6901" s="28">
        <f t="shared" si="222"/>
        <v>690</v>
      </c>
    </row>
    <row r="6902" spans="2:3" x14ac:dyDescent="0.25">
      <c r="B6902" s="28" t="str">
        <f t="shared" si="221"/>
        <v/>
      </c>
      <c r="C6902" s="28">
        <f t="shared" si="222"/>
        <v>690</v>
      </c>
    </row>
    <row r="6903" spans="2:3" x14ac:dyDescent="0.25">
      <c r="B6903" s="28" t="str">
        <f t="shared" si="221"/>
        <v/>
      </c>
      <c r="C6903" s="28">
        <f t="shared" si="222"/>
        <v>690</v>
      </c>
    </row>
    <row r="6904" spans="2:3" x14ac:dyDescent="0.25">
      <c r="B6904" s="28" t="str">
        <f t="shared" si="221"/>
        <v/>
      </c>
      <c r="C6904" s="28">
        <f t="shared" si="222"/>
        <v>690</v>
      </c>
    </row>
    <row r="6905" spans="2:3" x14ac:dyDescent="0.25">
      <c r="B6905" s="28" t="str">
        <f t="shared" si="221"/>
        <v/>
      </c>
      <c r="C6905" s="28">
        <f t="shared" si="222"/>
        <v>690</v>
      </c>
    </row>
    <row r="6906" spans="2:3" x14ac:dyDescent="0.25">
      <c r="B6906" s="28" t="str">
        <f t="shared" si="221"/>
        <v/>
      </c>
      <c r="C6906" s="28">
        <f t="shared" si="222"/>
        <v>690</v>
      </c>
    </row>
    <row r="6907" spans="2:3" x14ac:dyDescent="0.25">
      <c r="B6907" s="28" t="str">
        <f t="shared" si="221"/>
        <v/>
      </c>
      <c r="C6907" s="28">
        <f t="shared" si="222"/>
        <v>691</v>
      </c>
    </row>
    <row r="6908" spans="2:3" x14ac:dyDescent="0.25">
      <c r="B6908" s="28" t="str">
        <f t="shared" si="221"/>
        <v/>
      </c>
      <c r="C6908" s="28">
        <f t="shared" si="222"/>
        <v>691</v>
      </c>
    </row>
    <row r="6909" spans="2:3" x14ac:dyDescent="0.25">
      <c r="B6909" s="28" t="str">
        <f t="shared" si="221"/>
        <v/>
      </c>
      <c r="C6909" s="28">
        <f t="shared" si="222"/>
        <v>691</v>
      </c>
    </row>
    <row r="6910" spans="2:3" x14ac:dyDescent="0.25">
      <c r="B6910" s="28" t="str">
        <f t="shared" si="221"/>
        <v/>
      </c>
      <c r="C6910" s="28">
        <f t="shared" si="222"/>
        <v>691</v>
      </c>
    </row>
    <row r="6911" spans="2:3" x14ac:dyDescent="0.25">
      <c r="B6911" s="28" t="str">
        <f t="shared" si="221"/>
        <v/>
      </c>
      <c r="C6911" s="28">
        <f t="shared" si="222"/>
        <v>691</v>
      </c>
    </row>
    <row r="6912" spans="2:3" x14ac:dyDescent="0.25">
      <c r="B6912" s="28" t="str">
        <f t="shared" si="221"/>
        <v/>
      </c>
      <c r="C6912" s="28">
        <f t="shared" si="222"/>
        <v>691</v>
      </c>
    </row>
    <row r="6913" spans="2:3" x14ac:dyDescent="0.25">
      <c r="B6913" s="28" t="str">
        <f t="shared" si="221"/>
        <v/>
      </c>
      <c r="C6913" s="28">
        <f t="shared" si="222"/>
        <v>691</v>
      </c>
    </row>
    <row r="6914" spans="2:3" x14ac:dyDescent="0.25">
      <c r="B6914" s="28" t="str">
        <f t="shared" si="221"/>
        <v/>
      </c>
      <c r="C6914" s="28">
        <f t="shared" si="222"/>
        <v>691</v>
      </c>
    </row>
    <row r="6915" spans="2:3" x14ac:dyDescent="0.25">
      <c r="B6915" s="28" t="str">
        <f t="shared" si="221"/>
        <v/>
      </c>
      <c r="C6915" s="28">
        <f t="shared" si="222"/>
        <v>691</v>
      </c>
    </row>
    <row r="6916" spans="2:3" x14ac:dyDescent="0.25">
      <c r="B6916" s="28" t="str">
        <f t="shared" si="221"/>
        <v/>
      </c>
      <c r="C6916" s="28">
        <f t="shared" si="222"/>
        <v>691</v>
      </c>
    </row>
    <row r="6917" spans="2:3" x14ac:dyDescent="0.25">
      <c r="B6917" s="28" t="str">
        <f t="shared" si="221"/>
        <v/>
      </c>
      <c r="C6917" s="28">
        <f t="shared" si="222"/>
        <v>692</v>
      </c>
    </row>
    <row r="6918" spans="2:3" x14ac:dyDescent="0.25">
      <c r="B6918" s="28" t="str">
        <f t="shared" si="221"/>
        <v/>
      </c>
      <c r="C6918" s="28">
        <f t="shared" si="222"/>
        <v>692</v>
      </c>
    </row>
    <row r="6919" spans="2:3" x14ac:dyDescent="0.25">
      <c r="B6919" s="28" t="str">
        <f t="shared" si="221"/>
        <v/>
      </c>
      <c r="C6919" s="28">
        <f t="shared" si="222"/>
        <v>692</v>
      </c>
    </row>
    <row r="6920" spans="2:3" x14ac:dyDescent="0.25">
      <c r="B6920" s="28" t="str">
        <f t="shared" ref="B6920:B6983" si="223">IF(C6920&lt; $D$4+1,MOD(((ROW(B6920)-ROW(B$7))),$C$5)+1,"")</f>
        <v/>
      </c>
      <c r="C6920" s="28">
        <f t="shared" si="222"/>
        <v>692</v>
      </c>
    </row>
    <row r="6921" spans="2:3" x14ac:dyDescent="0.25">
      <c r="B6921" s="28" t="str">
        <f t="shared" si="223"/>
        <v/>
      </c>
      <c r="C6921" s="28">
        <f t="shared" si="222"/>
        <v>692</v>
      </c>
    </row>
    <row r="6922" spans="2:3" x14ac:dyDescent="0.25">
      <c r="B6922" s="28" t="str">
        <f t="shared" si="223"/>
        <v/>
      </c>
      <c r="C6922" s="28">
        <f t="shared" si="222"/>
        <v>692</v>
      </c>
    </row>
    <row r="6923" spans="2:3" x14ac:dyDescent="0.25">
      <c r="B6923" s="28" t="str">
        <f t="shared" si="223"/>
        <v/>
      </c>
      <c r="C6923" s="28">
        <f t="shared" si="222"/>
        <v>692</v>
      </c>
    </row>
    <row r="6924" spans="2:3" x14ac:dyDescent="0.25">
      <c r="B6924" s="28" t="str">
        <f t="shared" si="223"/>
        <v/>
      </c>
      <c r="C6924" s="28">
        <f t="shared" si="222"/>
        <v>692</v>
      </c>
    </row>
    <row r="6925" spans="2:3" x14ac:dyDescent="0.25">
      <c r="B6925" s="28" t="str">
        <f t="shared" si="223"/>
        <v/>
      </c>
      <c r="C6925" s="28">
        <f t="shared" si="222"/>
        <v>692</v>
      </c>
    </row>
    <row r="6926" spans="2:3" x14ac:dyDescent="0.25">
      <c r="B6926" s="28" t="str">
        <f t="shared" si="223"/>
        <v/>
      </c>
      <c r="C6926" s="28">
        <f t="shared" si="222"/>
        <v>692</v>
      </c>
    </row>
    <row r="6927" spans="2:3" x14ac:dyDescent="0.25">
      <c r="B6927" s="28" t="str">
        <f t="shared" si="223"/>
        <v/>
      </c>
      <c r="C6927" s="28">
        <f t="shared" si="222"/>
        <v>693</v>
      </c>
    </row>
    <row r="6928" spans="2:3" x14ac:dyDescent="0.25">
      <c r="B6928" s="28" t="str">
        <f t="shared" si="223"/>
        <v/>
      </c>
      <c r="C6928" s="28">
        <f t="shared" si="222"/>
        <v>693</v>
      </c>
    </row>
    <row r="6929" spans="2:3" x14ac:dyDescent="0.25">
      <c r="B6929" s="28" t="str">
        <f t="shared" si="223"/>
        <v/>
      </c>
      <c r="C6929" s="28">
        <f t="shared" si="222"/>
        <v>693</v>
      </c>
    </row>
    <row r="6930" spans="2:3" x14ac:dyDescent="0.25">
      <c r="B6930" s="28" t="str">
        <f t="shared" si="223"/>
        <v/>
      </c>
      <c r="C6930" s="28">
        <f t="shared" si="222"/>
        <v>693</v>
      </c>
    </row>
    <row r="6931" spans="2:3" x14ac:dyDescent="0.25">
      <c r="B6931" s="28" t="str">
        <f t="shared" si="223"/>
        <v/>
      </c>
      <c r="C6931" s="28">
        <f t="shared" si="222"/>
        <v>693</v>
      </c>
    </row>
    <row r="6932" spans="2:3" x14ac:dyDescent="0.25">
      <c r="B6932" s="28" t="str">
        <f t="shared" si="223"/>
        <v/>
      </c>
      <c r="C6932" s="28">
        <f t="shared" si="222"/>
        <v>693</v>
      </c>
    </row>
    <row r="6933" spans="2:3" x14ac:dyDescent="0.25">
      <c r="B6933" s="28" t="str">
        <f t="shared" si="223"/>
        <v/>
      </c>
      <c r="C6933" s="28">
        <f t="shared" si="222"/>
        <v>693</v>
      </c>
    </row>
    <row r="6934" spans="2:3" x14ac:dyDescent="0.25">
      <c r="B6934" s="28" t="str">
        <f t="shared" si="223"/>
        <v/>
      </c>
      <c r="C6934" s="28">
        <f t="shared" si="222"/>
        <v>693</v>
      </c>
    </row>
    <row r="6935" spans="2:3" x14ac:dyDescent="0.25">
      <c r="B6935" s="28" t="str">
        <f t="shared" si="223"/>
        <v/>
      </c>
      <c r="C6935" s="28">
        <f t="shared" si="222"/>
        <v>693</v>
      </c>
    </row>
    <row r="6936" spans="2:3" x14ac:dyDescent="0.25">
      <c r="B6936" s="28" t="str">
        <f t="shared" si="223"/>
        <v/>
      </c>
      <c r="C6936" s="28">
        <f t="shared" si="222"/>
        <v>693</v>
      </c>
    </row>
    <row r="6937" spans="2:3" x14ac:dyDescent="0.25">
      <c r="B6937" s="28" t="str">
        <f t="shared" si="223"/>
        <v/>
      </c>
      <c r="C6937" s="28">
        <f t="shared" si="222"/>
        <v>694</v>
      </c>
    </row>
    <row r="6938" spans="2:3" x14ac:dyDescent="0.25">
      <c r="B6938" s="28" t="str">
        <f t="shared" si="223"/>
        <v/>
      </c>
      <c r="C6938" s="28">
        <f t="shared" si="222"/>
        <v>694</v>
      </c>
    </row>
    <row r="6939" spans="2:3" x14ac:dyDescent="0.25">
      <c r="B6939" s="28" t="str">
        <f t="shared" si="223"/>
        <v/>
      </c>
      <c r="C6939" s="28">
        <f t="shared" si="222"/>
        <v>694</v>
      </c>
    </row>
    <row r="6940" spans="2:3" x14ac:dyDescent="0.25">
      <c r="B6940" s="28" t="str">
        <f t="shared" si="223"/>
        <v/>
      </c>
      <c r="C6940" s="28">
        <f t="shared" si="222"/>
        <v>694</v>
      </c>
    </row>
    <row r="6941" spans="2:3" x14ac:dyDescent="0.25">
      <c r="B6941" s="28" t="str">
        <f t="shared" si="223"/>
        <v/>
      </c>
      <c r="C6941" s="28">
        <f t="shared" si="222"/>
        <v>694</v>
      </c>
    </row>
    <row r="6942" spans="2:3" x14ac:dyDescent="0.25">
      <c r="B6942" s="28" t="str">
        <f t="shared" si="223"/>
        <v/>
      </c>
      <c r="C6942" s="28">
        <f t="shared" si="222"/>
        <v>694</v>
      </c>
    </row>
    <row r="6943" spans="2:3" x14ac:dyDescent="0.25">
      <c r="B6943" s="28" t="str">
        <f t="shared" si="223"/>
        <v/>
      </c>
      <c r="C6943" s="28">
        <f t="shared" si="222"/>
        <v>694</v>
      </c>
    </row>
    <row r="6944" spans="2:3" x14ac:dyDescent="0.25">
      <c r="B6944" s="28" t="str">
        <f t="shared" si="223"/>
        <v/>
      </c>
      <c r="C6944" s="28">
        <f t="shared" si="222"/>
        <v>694</v>
      </c>
    </row>
    <row r="6945" spans="2:3" x14ac:dyDescent="0.25">
      <c r="B6945" s="28" t="str">
        <f t="shared" si="223"/>
        <v/>
      </c>
      <c r="C6945" s="28">
        <f t="shared" si="222"/>
        <v>694</v>
      </c>
    </row>
    <row r="6946" spans="2:3" x14ac:dyDescent="0.25">
      <c r="B6946" s="28" t="str">
        <f t="shared" si="223"/>
        <v/>
      </c>
      <c r="C6946" s="28">
        <f t="shared" si="222"/>
        <v>694</v>
      </c>
    </row>
    <row r="6947" spans="2:3" x14ac:dyDescent="0.25">
      <c r="B6947" s="28" t="str">
        <f t="shared" si="223"/>
        <v/>
      </c>
      <c r="C6947" s="28">
        <f t="shared" si="222"/>
        <v>695</v>
      </c>
    </row>
    <row r="6948" spans="2:3" x14ac:dyDescent="0.25">
      <c r="B6948" s="28" t="str">
        <f t="shared" si="223"/>
        <v/>
      </c>
      <c r="C6948" s="28">
        <f t="shared" si="222"/>
        <v>695</v>
      </c>
    </row>
    <row r="6949" spans="2:3" x14ac:dyDescent="0.25">
      <c r="B6949" s="28" t="str">
        <f t="shared" si="223"/>
        <v/>
      </c>
      <c r="C6949" s="28">
        <f t="shared" si="222"/>
        <v>695</v>
      </c>
    </row>
    <row r="6950" spans="2:3" x14ac:dyDescent="0.25">
      <c r="B6950" s="28" t="str">
        <f t="shared" si="223"/>
        <v/>
      </c>
      <c r="C6950" s="28">
        <f t="shared" si="222"/>
        <v>695</v>
      </c>
    </row>
    <row r="6951" spans="2:3" x14ac:dyDescent="0.25">
      <c r="B6951" s="28" t="str">
        <f t="shared" si="223"/>
        <v/>
      </c>
      <c r="C6951" s="28">
        <f t="shared" si="222"/>
        <v>695</v>
      </c>
    </row>
    <row r="6952" spans="2:3" x14ac:dyDescent="0.25">
      <c r="B6952" s="28" t="str">
        <f t="shared" si="223"/>
        <v/>
      </c>
      <c r="C6952" s="28">
        <f t="shared" si="222"/>
        <v>695</v>
      </c>
    </row>
    <row r="6953" spans="2:3" x14ac:dyDescent="0.25">
      <c r="B6953" s="28" t="str">
        <f t="shared" si="223"/>
        <v/>
      </c>
      <c r="C6953" s="28">
        <f t="shared" si="222"/>
        <v>695</v>
      </c>
    </row>
    <row r="6954" spans="2:3" x14ac:dyDescent="0.25">
      <c r="B6954" s="28" t="str">
        <f t="shared" si="223"/>
        <v/>
      </c>
      <c r="C6954" s="28">
        <f t="shared" si="222"/>
        <v>695</v>
      </c>
    </row>
    <row r="6955" spans="2:3" x14ac:dyDescent="0.25">
      <c r="B6955" s="28" t="str">
        <f t="shared" si="223"/>
        <v/>
      </c>
      <c r="C6955" s="28">
        <f t="shared" si="222"/>
        <v>695</v>
      </c>
    </row>
    <row r="6956" spans="2:3" x14ac:dyDescent="0.25">
      <c r="B6956" s="28" t="str">
        <f t="shared" si="223"/>
        <v/>
      </c>
      <c r="C6956" s="28">
        <f t="shared" si="222"/>
        <v>695</v>
      </c>
    </row>
    <row r="6957" spans="2:3" x14ac:dyDescent="0.25">
      <c r="B6957" s="28" t="str">
        <f t="shared" si="223"/>
        <v/>
      </c>
      <c r="C6957" s="28">
        <f t="shared" si="222"/>
        <v>696</v>
      </c>
    </row>
    <row r="6958" spans="2:3" x14ac:dyDescent="0.25">
      <c r="B6958" s="28" t="str">
        <f t="shared" si="223"/>
        <v/>
      </c>
      <c r="C6958" s="28">
        <f t="shared" si="222"/>
        <v>696</v>
      </c>
    </row>
    <row r="6959" spans="2:3" x14ac:dyDescent="0.25">
      <c r="B6959" s="28" t="str">
        <f t="shared" si="223"/>
        <v/>
      </c>
      <c r="C6959" s="28">
        <f t="shared" ref="C6959:C7022" si="224">ROUNDDOWN(((ROW(C6959)-ROW(C$7))/C$5)+1,0)</f>
        <v>696</v>
      </c>
    </row>
    <row r="6960" spans="2:3" x14ac:dyDescent="0.25">
      <c r="B6960" s="28" t="str">
        <f t="shared" si="223"/>
        <v/>
      </c>
      <c r="C6960" s="28">
        <f t="shared" si="224"/>
        <v>696</v>
      </c>
    </row>
    <row r="6961" spans="2:3" x14ac:dyDescent="0.25">
      <c r="B6961" s="28" t="str">
        <f t="shared" si="223"/>
        <v/>
      </c>
      <c r="C6961" s="28">
        <f t="shared" si="224"/>
        <v>696</v>
      </c>
    </row>
    <row r="6962" spans="2:3" x14ac:dyDescent="0.25">
      <c r="B6962" s="28" t="str">
        <f t="shared" si="223"/>
        <v/>
      </c>
      <c r="C6962" s="28">
        <f t="shared" si="224"/>
        <v>696</v>
      </c>
    </row>
    <row r="6963" spans="2:3" x14ac:dyDescent="0.25">
      <c r="B6963" s="28" t="str">
        <f t="shared" si="223"/>
        <v/>
      </c>
      <c r="C6963" s="28">
        <f t="shared" si="224"/>
        <v>696</v>
      </c>
    </row>
    <row r="6964" spans="2:3" x14ac:dyDescent="0.25">
      <c r="B6964" s="28" t="str">
        <f t="shared" si="223"/>
        <v/>
      </c>
      <c r="C6964" s="28">
        <f t="shared" si="224"/>
        <v>696</v>
      </c>
    </row>
    <row r="6965" spans="2:3" x14ac:dyDescent="0.25">
      <c r="B6965" s="28" t="str">
        <f t="shared" si="223"/>
        <v/>
      </c>
      <c r="C6965" s="28">
        <f t="shared" si="224"/>
        <v>696</v>
      </c>
    </row>
    <row r="6966" spans="2:3" x14ac:dyDescent="0.25">
      <c r="B6966" s="28" t="str">
        <f t="shared" si="223"/>
        <v/>
      </c>
      <c r="C6966" s="28">
        <f t="shared" si="224"/>
        <v>696</v>
      </c>
    </row>
    <row r="6967" spans="2:3" x14ac:dyDescent="0.25">
      <c r="B6967" s="28" t="str">
        <f t="shared" si="223"/>
        <v/>
      </c>
      <c r="C6967" s="28">
        <f t="shared" si="224"/>
        <v>697</v>
      </c>
    </row>
    <row r="6968" spans="2:3" x14ac:dyDescent="0.25">
      <c r="B6968" s="28" t="str">
        <f t="shared" si="223"/>
        <v/>
      </c>
      <c r="C6968" s="28">
        <f t="shared" si="224"/>
        <v>697</v>
      </c>
    </row>
    <row r="6969" spans="2:3" x14ac:dyDescent="0.25">
      <c r="B6969" s="28" t="str">
        <f t="shared" si="223"/>
        <v/>
      </c>
      <c r="C6969" s="28">
        <f t="shared" si="224"/>
        <v>697</v>
      </c>
    </row>
    <row r="6970" spans="2:3" x14ac:dyDescent="0.25">
      <c r="B6970" s="28" t="str">
        <f t="shared" si="223"/>
        <v/>
      </c>
      <c r="C6970" s="28">
        <f t="shared" si="224"/>
        <v>697</v>
      </c>
    </row>
    <row r="6971" spans="2:3" x14ac:dyDescent="0.25">
      <c r="B6971" s="28" t="str">
        <f t="shared" si="223"/>
        <v/>
      </c>
      <c r="C6971" s="28">
        <f t="shared" si="224"/>
        <v>697</v>
      </c>
    </row>
    <row r="6972" spans="2:3" x14ac:dyDescent="0.25">
      <c r="B6972" s="28" t="str">
        <f t="shared" si="223"/>
        <v/>
      </c>
      <c r="C6972" s="28">
        <f t="shared" si="224"/>
        <v>697</v>
      </c>
    </row>
    <row r="6973" spans="2:3" x14ac:dyDescent="0.25">
      <c r="B6973" s="28" t="str">
        <f t="shared" si="223"/>
        <v/>
      </c>
      <c r="C6973" s="28">
        <f t="shared" si="224"/>
        <v>697</v>
      </c>
    </row>
    <row r="6974" spans="2:3" x14ac:dyDescent="0.25">
      <c r="B6974" s="28" t="str">
        <f t="shared" si="223"/>
        <v/>
      </c>
      <c r="C6974" s="28">
        <f t="shared" si="224"/>
        <v>697</v>
      </c>
    </row>
    <row r="6975" spans="2:3" x14ac:dyDescent="0.25">
      <c r="B6975" s="28" t="str">
        <f t="shared" si="223"/>
        <v/>
      </c>
      <c r="C6975" s="28">
        <f t="shared" si="224"/>
        <v>697</v>
      </c>
    </row>
    <row r="6976" spans="2:3" x14ac:dyDescent="0.25">
      <c r="B6976" s="28" t="str">
        <f t="shared" si="223"/>
        <v/>
      </c>
      <c r="C6976" s="28">
        <f t="shared" si="224"/>
        <v>697</v>
      </c>
    </row>
    <row r="6977" spans="2:3" x14ac:dyDescent="0.25">
      <c r="B6977" s="28" t="str">
        <f t="shared" si="223"/>
        <v/>
      </c>
      <c r="C6977" s="28">
        <f t="shared" si="224"/>
        <v>698</v>
      </c>
    </row>
    <row r="6978" spans="2:3" x14ac:dyDescent="0.25">
      <c r="B6978" s="28" t="str">
        <f t="shared" si="223"/>
        <v/>
      </c>
      <c r="C6978" s="28">
        <f t="shared" si="224"/>
        <v>698</v>
      </c>
    </row>
    <row r="6979" spans="2:3" x14ac:dyDescent="0.25">
      <c r="B6979" s="28" t="str">
        <f t="shared" si="223"/>
        <v/>
      </c>
      <c r="C6979" s="28">
        <f t="shared" si="224"/>
        <v>698</v>
      </c>
    </row>
    <row r="6980" spans="2:3" x14ac:dyDescent="0.25">
      <c r="B6980" s="28" t="str">
        <f t="shared" si="223"/>
        <v/>
      </c>
      <c r="C6980" s="28">
        <f t="shared" si="224"/>
        <v>698</v>
      </c>
    </row>
    <row r="6981" spans="2:3" x14ac:dyDescent="0.25">
      <c r="B6981" s="28" t="str">
        <f t="shared" si="223"/>
        <v/>
      </c>
      <c r="C6981" s="28">
        <f t="shared" si="224"/>
        <v>698</v>
      </c>
    </row>
    <row r="6982" spans="2:3" x14ac:dyDescent="0.25">
      <c r="B6982" s="28" t="str">
        <f t="shared" si="223"/>
        <v/>
      </c>
      <c r="C6982" s="28">
        <f t="shared" si="224"/>
        <v>698</v>
      </c>
    </row>
    <row r="6983" spans="2:3" x14ac:dyDescent="0.25">
      <c r="B6983" s="28" t="str">
        <f t="shared" si="223"/>
        <v/>
      </c>
      <c r="C6983" s="28">
        <f t="shared" si="224"/>
        <v>698</v>
      </c>
    </row>
    <row r="6984" spans="2:3" x14ac:dyDescent="0.25">
      <c r="B6984" s="28" t="str">
        <f t="shared" ref="B6984:B7006" si="225">IF(C6984&lt; $D$4+1,MOD(((ROW(B6984)-ROW(B$7))),$C$5)+1,"")</f>
        <v/>
      </c>
      <c r="C6984" s="28">
        <f t="shared" si="224"/>
        <v>698</v>
      </c>
    </row>
    <row r="6985" spans="2:3" x14ac:dyDescent="0.25">
      <c r="B6985" s="28" t="str">
        <f t="shared" si="225"/>
        <v/>
      </c>
      <c r="C6985" s="28">
        <f t="shared" si="224"/>
        <v>698</v>
      </c>
    </row>
    <row r="6986" spans="2:3" x14ac:dyDescent="0.25">
      <c r="B6986" s="28" t="str">
        <f t="shared" si="225"/>
        <v/>
      </c>
      <c r="C6986" s="28">
        <f t="shared" si="224"/>
        <v>698</v>
      </c>
    </row>
    <row r="6987" spans="2:3" x14ac:dyDescent="0.25">
      <c r="B6987" s="28" t="str">
        <f t="shared" si="225"/>
        <v/>
      </c>
      <c r="C6987" s="28">
        <f t="shared" si="224"/>
        <v>699</v>
      </c>
    </row>
    <row r="6988" spans="2:3" x14ac:dyDescent="0.25">
      <c r="B6988" s="28" t="str">
        <f t="shared" si="225"/>
        <v/>
      </c>
      <c r="C6988" s="28">
        <f t="shared" si="224"/>
        <v>699</v>
      </c>
    </row>
    <row r="6989" spans="2:3" x14ac:dyDescent="0.25">
      <c r="B6989" s="28" t="str">
        <f t="shared" si="225"/>
        <v/>
      </c>
      <c r="C6989" s="28">
        <f t="shared" si="224"/>
        <v>699</v>
      </c>
    </row>
    <row r="6990" spans="2:3" x14ac:dyDescent="0.25">
      <c r="B6990" s="28" t="str">
        <f t="shared" si="225"/>
        <v/>
      </c>
      <c r="C6990" s="28">
        <f t="shared" si="224"/>
        <v>699</v>
      </c>
    </row>
    <row r="6991" spans="2:3" x14ac:dyDescent="0.25">
      <c r="B6991" s="28" t="str">
        <f t="shared" si="225"/>
        <v/>
      </c>
      <c r="C6991" s="28">
        <f t="shared" si="224"/>
        <v>699</v>
      </c>
    </row>
    <row r="6992" spans="2:3" x14ac:dyDescent="0.25">
      <c r="B6992" s="28" t="str">
        <f t="shared" si="225"/>
        <v/>
      </c>
      <c r="C6992" s="28">
        <f t="shared" si="224"/>
        <v>699</v>
      </c>
    </row>
    <row r="6993" spans="2:3" x14ac:dyDescent="0.25">
      <c r="B6993" s="28" t="str">
        <f t="shared" si="225"/>
        <v/>
      </c>
      <c r="C6993" s="28">
        <f t="shared" si="224"/>
        <v>699</v>
      </c>
    </row>
    <row r="6994" spans="2:3" x14ac:dyDescent="0.25">
      <c r="B6994" s="28" t="str">
        <f t="shared" si="225"/>
        <v/>
      </c>
      <c r="C6994" s="28">
        <f t="shared" si="224"/>
        <v>699</v>
      </c>
    </row>
    <row r="6995" spans="2:3" x14ac:dyDescent="0.25">
      <c r="B6995" s="28" t="str">
        <f t="shared" si="225"/>
        <v/>
      </c>
      <c r="C6995" s="28">
        <f t="shared" si="224"/>
        <v>699</v>
      </c>
    </row>
    <row r="6996" spans="2:3" x14ac:dyDescent="0.25">
      <c r="B6996" s="28" t="str">
        <f t="shared" si="225"/>
        <v/>
      </c>
      <c r="C6996" s="28">
        <f t="shared" si="224"/>
        <v>699</v>
      </c>
    </row>
    <row r="6997" spans="2:3" x14ac:dyDescent="0.25">
      <c r="B6997" s="28" t="str">
        <f t="shared" si="225"/>
        <v/>
      </c>
      <c r="C6997" s="28">
        <f t="shared" si="224"/>
        <v>700</v>
      </c>
    </row>
    <row r="6998" spans="2:3" x14ac:dyDescent="0.25">
      <c r="B6998" s="28" t="str">
        <f t="shared" si="225"/>
        <v/>
      </c>
      <c r="C6998" s="28">
        <f t="shared" si="224"/>
        <v>700</v>
      </c>
    </row>
    <row r="6999" spans="2:3" x14ac:dyDescent="0.25">
      <c r="B6999" s="28" t="str">
        <f t="shared" si="225"/>
        <v/>
      </c>
      <c r="C6999" s="28">
        <f t="shared" si="224"/>
        <v>700</v>
      </c>
    </row>
    <row r="7000" spans="2:3" x14ac:dyDescent="0.25">
      <c r="B7000" s="28" t="str">
        <f t="shared" si="225"/>
        <v/>
      </c>
      <c r="C7000" s="28">
        <f t="shared" si="224"/>
        <v>700</v>
      </c>
    </row>
    <row r="7001" spans="2:3" x14ac:dyDescent="0.25">
      <c r="B7001" s="28" t="str">
        <f t="shared" si="225"/>
        <v/>
      </c>
      <c r="C7001" s="28">
        <f t="shared" si="224"/>
        <v>700</v>
      </c>
    </row>
    <row r="7002" spans="2:3" x14ac:dyDescent="0.25">
      <c r="B7002" s="28" t="str">
        <f t="shared" si="225"/>
        <v/>
      </c>
      <c r="C7002" s="28">
        <f t="shared" si="224"/>
        <v>700</v>
      </c>
    </row>
    <row r="7003" spans="2:3" x14ac:dyDescent="0.25">
      <c r="B7003" s="28" t="str">
        <f t="shared" si="225"/>
        <v/>
      </c>
      <c r="C7003" s="28">
        <f t="shared" si="224"/>
        <v>700</v>
      </c>
    </row>
    <row r="7004" spans="2:3" x14ac:dyDescent="0.25">
      <c r="B7004" s="28" t="str">
        <f t="shared" si="225"/>
        <v/>
      </c>
      <c r="C7004" s="28">
        <f t="shared" si="224"/>
        <v>700</v>
      </c>
    </row>
    <row r="7005" spans="2:3" x14ac:dyDescent="0.25">
      <c r="B7005" s="28" t="str">
        <f t="shared" si="225"/>
        <v/>
      </c>
      <c r="C7005" s="28">
        <f t="shared" si="224"/>
        <v>700</v>
      </c>
    </row>
    <row r="7006" spans="2:3" x14ac:dyDescent="0.25">
      <c r="B7006" s="28" t="str">
        <f t="shared" si="225"/>
        <v/>
      </c>
      <c r="C7006" s="28">
        <f t="shared" si="224"/>
        <v>700</v>
      </c>
    </row>
    <row r="7007" spans="2:3" x14ac:dyDescent="0.25">
      <c r="B7007" s="28" t="str">
        <f t="shared" ref="B7007:B7060" si="226">IF(C7007&lt; $D$4+1,MOD(((ROW(B7007)-ROW(B$7))),$C$5)+1,"")</f>
        <v/>
      </c>
      <c r="C7007" s="28">
        <f t="shared" si="224"/>
        <v>701</v>
      </c>
    </row>
    <row r="7008" spans="2:3" x14ac:dyDescent="0.25">
      <c r="B7008" s="28" t="str">
        <f t="shared" si="226"/>
        <v/>
      </c>
      <c r="C7008" s="28">
        <f t="shared" si="224"/>
        <v>701</v>
      </c>
    </row>
    <row r="7009" spans="2:3" x14ac:dyDescent="0.25">
      <c r="B7009" s="28" t="str">
        <f t="shared" si="226"/>
        <v/>
      </c>
      <c r="C7009" s="28">
        <f t="shared" si="224"/>
        <v>701</v>
      </c>
    </row>
    <row r="7010" spans="2:3" x14ac:dyDescent="0.25">
      <c r="B7010" s="28" t="str">
        <f t="shared" si="226"/>
        <v/>
      </c>
      <c r="C7010" s="28">
        <f t="shared" si="224"/>
        <v>701</v>
      </c>
    </row>
    <row r="7011" spans="2:3" x14ac:dyDescent="0.25">
      <c r="B7011" s="28" t="str">
        <f t="shared" si="226"/>
        <v/>
      </c>
      <c r="C7011" s="28">
        <f t="shared" si="224"/>
        <v>701</v>
      </c>
    </row>
    <row r="7012" spans="2:3" x14ac:dyDescent="0.25">
      <c r="B7012" s="28" t="str">
        <f t="shared" si="226"/>
        <v/>
      </c>
      <c r="C7012" s="28">
        <f t="shared" si="224"/>
        <v>701</v>
      </c>
    </row>
    <row r="7013" spans="2:3" x14ac:dyDescent="0.25">
      <c r="B7013" s="28" t="str">
        <f t="shared" si="226"/>
        <v/>
      </c>
      <c r="C7013" s="28">
        <f t="shared" si="224"/>
        <v>701</v>
      </c>
    </row>
    <row r="7014" spans="2:3" x14ac:dyDescent="0.25">
      <c r="B7014" s="28" t="str">
        <f t="shared" si="226"/>
        <v/>
      </c>
      <c r="C7014" s="28">
        <f t="shared" si="224"/>
        <v>701</v>
      </c>
    </row>
    <row r="7015" spans="2:3" x14ac:dyDescent="0.25">
      <c r="B7015" s="28" t="str">
        <f t="shared" si="226"/>
        <v/>
      </c>
      <c r="C7015" s="28">
        <f t="shared" si="224"/>
        <v>701</v>
      </c>
    </row>
    <row r="7016" spans="2:3" x14ac:dyDescent="0.25">
      <c r="B7016" s="28" t="str">
        <f t="shared" si="226"/>
        <v/>
      </c>
      <c r="C7016" s="28">
        <f t="shared" si="224"/>
        <v>701</v>
      </c>
    </row>
    <row r="7017" spans="2:3" x14ac:dyDescent="0.25">
      <c r="B7017" s="28" t="str">
        <f t="shared" si="226"/>
        <v/>
      </c>
      <c r="C7017" s="28">
        <f t="shared" si="224"/>
        <v>702</v>
      </c>
    </row>
    <row r="7018" spans="2:3" x14ac:dyDescent="0.25">
      <c r="B7018" s="28" t="str">
        <f t="shared" si="226"/>
        <v/>
      </c>
      <c r="C7018" s="28">
        <f t="shared" si="224"/>
        <v>702</v>
      </c>
    </row>
    <row r="7019" spans="2:3" x14ac:dyDescent="0.25">
      <c r="B7019" s="28" t="str">
        <f t="shared" si="226"/>
        <v/>
      </c>
      <c r="C7019" s="28">
        <f t="shared" si="224"/>
        <v>702</v>
      </c>
    </row>
    <row r="7020" spans="2:3" x14ac:dyDescent="0.25">
      <c r="B7020" s="28" t="str">
        <f t="shared" si="226"/>
        <v/>
      </c>
      <c r="C7020" s="28">
        <f t="shared" si="224"/>
        <v>702</v>
      </c>
    </row>
    <row r="7021" spans="2:3" x14ac:dyDescent="0.25">
      <c r="B7021" s="28" t="str">
        <f t="shared" si="226"/>
        <v/>
      </c>
      <c r="C7021" s="28">
        <f t="shared" si="224"/>
        <v>702</v>
      </c>
    </row>
    <row r="7022" spans="2:3" x14ac:dyDescent="0.25">
      <c r="B7022" s="28" t="str">
        <f t="shared" si="226"/>
        <v/>
      </c>
      <c r="C7022" s="28">
        <f t="shared" si="224"/>
        <v>702</v>
      </c>
    </row>
    <row r="7023" spans="2:3" x14ac:dyDescent="0.25">
      <c r="B7023" s="28" t="str">
        <f t="shared" si="226"/>
        <v/>
      </c>
      <c r="C7023" s="28">
        <f t="shared" ref="C7023:C7086" si="227">ROUNDDOWN(((ROW(C7023)-ROW(C$7))/C$5)+1,0)</f>
        <v>702</v>
      </c>
    </row>
    <row r="7024" spans="2:3" x14ac:dyDescent="0.25">
      <c r="B7024" s="28" t="str">
        <f t="shared" si="226"/>
        <v/>
      </c>
      <c r="C7024" s="28">
        <f t="shared" si="227"/>
        <v>702</v>
      </c>
    </row>
    <row r="7025" spans="2:3" x14ac:dyDescent="0.25">
      <c r="B7025" s="28" t="str">
        <f t="shared" si="226"/>
        <v/>
      </c>
      <c r="C7025" s="28">
        <f t="shared" si="227"/>
        <v>702</v>
      </c>
    </row>
    <row r="7026" spans="2:3" x14ac:dyDescent="0.25">
      <c r="B7026" s="28" t="str">
        <f t="shared" si="226"/>
        <v/>
      </c>
      <c r="C7026" s="28">
        <f t="shared" si="227"/>
        <v>702</v>
      </c>
    </row>
    <row r="7027" spans="2:3" x14ac:dyDescent="0.25">
      <c r="B7027" s="28" t="str">
        <f t="shared" si="226"/>
        <v/>
      </c>
      <c r="C7027" s="28">
        <f t="shared" si="227"/>
        <v>703</v>
      </c>
    </row>
    <row r="7028" spans="2:3" x14ac:dyDescent="0.25">
      <c r="B7028" s="28" t="str">
        <f t="shared" si="226"/>
        <v/>
      </c>
      <c r="C7028" s="28">
        <f t="shared" si="227"/>
        <v>703</v>
      </c>
    </row>
    <row r="7029" spans="2:3" x14ac:dyDescent="0.25">
      <c r="B7029" s="28" t="str">
        <f t="shared" si="226"/>
        <v/>
      </c>
      <c r="C7029" s="28">
        <f t="shared" si="227"/>
        <v>703</v>
      </c>
    </row>
    <row r="7030" spans="2:3" x14ac:dyDescent="0.25">
      <c r="B7030" s="28" t="str">
        <f t="shared" si="226"/>
        <v/>
      </c>
      <c r="C7030" s="28">
        <f t="shared" si="227"/>
        <v>703</v>
      </c>
    </row>
    <row r="7031" spans="2:3" x14ac:dyDescent="0.25">
      <c r="B7031" s="28" t="str">
        <f t="shared" si="226"/>
        <v/>
      </c>
      <c r="C7031" s="28">
        <f t="shared" si="227"/>
        <v>703</v>
      </c>
    </row>
    <row r="7032" spans="2:3" x14ac:dyDescent="0.25">
      <c r="B7032" s="28" t="str">
        <f t="shared" si="226"/>
        <v/>
      </c>
      <c r="C7032" s="28">
        <f t="shared" si="227"/>
        <v>703</v>
      </c>
    </row>
    <row r="7033" spans="2:3" x14ac:dyDescent="0.25">
      <c r="B7033" s="28" t="str">
        <f t="shared" si="226"/>
        <v/>
      </c>
      <c r="C7033" s="28">
        <f t="shared" si="227"/>
        <v>703</v>
      </c>
    </row>
    <row r="7034" spans="2:3" x14ac:dyDescent="0.25">
      <c r="B7034" s="28" t="str">
        <f t="shared" si="226"/>
        <v/>
      </c>
      <c r="C7034" s="28">
        <f t="shared" si="227"/>
        <v>703</v>
      </c>
    </row>
    <row r="7035" spans="2:3" x14ac:dyDescent="0.25">
      <c r="B7035" s="28" t="str">
        <f t="shared" si="226"/>
        <v/>
      </c>
      <c r="C7035" s="28">
        <f t="shared" si="227"/>
        <v>703</v>
      </c>
    </row>
    <row r="7036" spans="2:3" x14ac:dyDescent="0.25">
      <c r="B7036" s="28" t="str">
        <f t="shared" si="226"/>
        <v/>
      </c>
      <c r="C7036" s="28">
        <f t="shared" si="227"/>
        <v>703</v>
      </c>
    </row>
    <row r="7037" spans="2:3" x14ac:dyDescent="0.25">
      <c r="B7037" s="28" t="str">
        <f t="shared" si="226"/>
        <v/>
      </c>
      <c r="C7037" s="28">
        <f t="shared" si="227"/>
        <v>704</v>
      </c>
    </row>
    <row r="7038" spans="2:3" x14ac:dyDescent="0.25">
      <c r="B7038" s="28" t="str">
        <f t="shared" si="226"/>
        <v/>
      </c>
      <c r="C7038" s="28">
        <f t="shared" si="227"/>
        <v>704</v>
      </c>
    </row>
    <row r="7039" spans="2:3" x14ac:dyDescent="0.25">
      <c r="B7039" s="28" t="str">
        <f t="shared" si="226"/>
        <v/>
      </c>
      <c r="C7039" s="28">
        <f t="shared" si="227"/>
        <v>704</v>
      </c>
    </row>
    <row r="7040" spans="2:3" x14ac:dyDescent="0.25">
      <c r="B7040" s="28" t="str">
        <f t="shared" si="226"/>
        <v/>
      </c>
      <c r="C7040" s="28">
        <f t="shared" si="227"/>
        <v>704</v>
      </c>
    </row>
    <row r="7041" spans="2:3" x14ac:dyDescent="0.25">
      <c r="B7041" s="28" t="str">
        <f t="shared" si="226"/>
        <v/>
      </c>
      <c r="C7041" s="28">
        <f t="shared" si="227"/>
        <v>704</v>
      </c>
    </row>
    <row r="7042" spans="2:3" x14ac:dyDescent="0.25">
      <c r="B7042" s="28" t="str">
        <f t="shared" si="226"/>
        <v/>
      </c>
      <c r="C7042" s="28">
        <f t="shared" si="227"/>
        <v>704</v>
      </c>
    </row>
    <row r="7043" spans="2:3" x14ac:dyDescent="0.25">
      <c r="B7043" s="28" t="str">
        <f t="shared" si="226"/>
        <v/>
      </c>
      <c r="C7043" s="28">
        <f t="shared" si="227"/>
        <v>704</v>
      </c>
    </row>
    <row r="7044" spans="2:3" x14ac:dyDescent="0.25">
      <c r="B7044" s="28" t="str">
        <f t="shared" si="226"/>
        <v/>
      </c>
      <c r="C7044" s="28">
        <f t="shared" si="227"/>
        <v>704</v>
      </c>
    </row>
    <row r="7045" spans="2:3" x14ac:dyDescent="0.25">
      <c r="B7045" s="28" t="str">
        <f t="shared" si="226"/>
        <v/>
      </c>
      <c r="C7045" s="28">
        <f t="shared" si="227"/>
        <v>704</v>
      </c>
    </row>
    <row r="7046" spans="2:3" x14ac:dyDescent="0.25">
      <c r="B7046" s="28" t="str">
        <f t="shared" si="226"/>
        <v/>
      </c>
      <c r="C7046" s="28">
        <f t="shared" si="227"/>
        <v>704</v>
      </c>
    </row>
    <row r="7047" spans="2:3" x14ac:dyDescent="0.25">
      <c r="B7047" s="28" t="str">
        <f t="shared" si="226"/>
        <v/>
      </c>
      <c r="C7047" s="28">
        <f t="shared" si="227"/>
        <v>705</v>
      </c>
    </row>
    <row r="7048" spans="2:3" x14ac:dyDescent="0.25">
      <c r="B7048" s="28" t="str">
        <f t="shared" si="226"/>
        <v/>
      </c>
      <c r="C7048" s="28">
        <f t="shared" si="227"/>
        <v>705</v>
      </c>
    </row>
    <row r="7049" spans="2:3" x14ac:dyDescent="0.25">
      <c r="B7049" s="28" t="str">
        <f t="shared" si="226"/>
        <v/>
      </c>
      <c r="C7049" s="28">
        <f t="shared" si="227"/>
        <v>705</v>
      </c>
    </row>
    <row r="7050" spans="2:3" x14ac:dyDescent="0.25">
      <c r="B7050" s="28" t="str">
        <f t="shared" si="226"/>
        <v/>
      </c>
      <c r="C7050" s="28">
        <f t="shared" si="227"/>
        <v>705</v>
      </c>
    </row>
    <row r="7051" spans="2:3" x14ac:dyDescent="0.25">
      <c r="B7051" s="28" t="str">
        <f t="shared" si="226"/>
        <v/>
      </c>
      <c r="C7051" s="28">
        <f t="shared" si="227"/>
        <v>705</v>
      </c>
    </row>
    <row r="7052" spans="2:3" x14ac:dyDescent="0.25">
      <c r="B7052" s="28" t="str">
        <f t="shared" si="226"/>
        <v/>
      </c>
      <c r="C7052" s="28">
        <f t="shared" si="227"/>
        <v>705</v>
      </c>
    </row>
    <row r="7053" spans="2:3" x14ac:dyDescent="0.25">
      <c r="B7053" s="28" t="str">
        <f t="shared" si="226"/>
        <v/>
      </c>
      <c r="C7053" s="28">
        <f t="shared" si="227"/>
        <v>705</v>
      </c>
    </row>
    <row r="7054" spans="2:3" x14ac:dyDescent="0.25">
      <c r="B7054" s="28" t="str">
        <f t="shared" si="226"/>
        <v/>
      </c>
      <c r="C7054" s="28">
        <f t="shared" si="227"/>
        <v>705</v>
      </c>
    </row>
    <row r="7055" spans="2:3" x14ac:dyDescent="0.25">
      <c r="B7055" s="28" t="str">
        <f t="shared" si="226"/>
        <v/>
      </c>
      <c r="C7055" s="28">
        <f t="shared" si="227"/>
        <v>705</v>
      </c>
    </row>
    <row r="7056" spans="2:3" x14ac:dyDescent="0.25">
      <c r="B7056" s="28" t="str">
        <f t="shared" si="226"/>
        <v/>
      </c>
      <c r="C7056" s="28">
        <f t="shared" si="227"/>
        <v>705</v>
      </c>
    </row>
    <row r="7057" spans="2:3" x14ac:dyDescent="0.25">
      <c r="B7057" s="28" t="str">
        <f t="shared" si="226"/>
        <v/>
      </c>
      <c r="C7057" s="28">
        <f t="shared" si="227"/>
        <v>706</v>
      </c>
    </row>
    <row r="7058" spans="2:3" x14ac:dyDescent="0.25">
      <c r="B7058" s="28" t="str">
        <f t="shared" si="226"/>
        <v/>
      </c>
      <c r="C7058" s="28">
        <f t="shared" si="227"/>
        <v>706</v>
      </c>
    </row>
    <row r="7059" spans="2:3" x14ac:dyDescent="0.25">
      <c r="B7059" s="28" t="str">
        <f t="shared" si="226"/>
        <v/>
      </c>
      <c r="C7059" s="28">
        <f t="shared" si="227"/>
        <v>706</v>
      </c>
    </row>
    <row r="7060" spans="2:3" x14ac:dyDescent="0.25">
      <c r="B7060" s="28" t="str">
        <f t="shared" si="226"/>
        <v/>
      </c>
      <c r="C7060" s="28">
        <f t="shared" si="227"/>
        <v>706</v>
      </c>
    </row>
    <row r="7061" spans="2:3" x14ac:dyDescent="0.25">
      <c r="B7061" s="28" t="str">
        <f t="shared" ref="B7061:B7124" si="228">IF(C7061&lt; $D$4+1,MOD(((ROW(B7061)-ROW(B$7))),$C$5)+1,"")</f>
        <v/>
      </c>
      <c r="C7061" s="28">
        <f t="shared" si="227"/>
        <v>706</v>
      </c>
    </row>
    <row r="7062" spans="2:3" x14ac:dyDescent="0.25">
      <c r="B7062" s="28" t="str">
        <f t="shared" si="228"/>
        <v/>
      </c>
      <c r="C7062" s="28">
        <f t="shared" si="227"/>
        <v>706</v>
      </c>
    </row>
    <row r="7063" spans="2:3" x14ac:dyDescent="0.25">
      <c r="B7063" s="28" t="str">
        <f t="shared" si="228"/>
        <v/>
      </c>
      <c r="C7063" s="28">
        <f t="shared" si="227"/>
        <v>706</v>
      </c>
    </row>
    <row r="7064" spans="2:3" x14ac:dyDescent="0.25">
      <c r="B7064" s="28" t="str">
        <f t="shared" si="228"/>
        <v/>
      </c>
      <c r="C7064" s="28">
        <f t="shared" si="227"/>
        <v>706</v>
      </c>
    </row>
    <row r="7065" spans="2:3" x14ac:dyDescent="0.25">
      <c r="B7065" s="28" t="str">
        <f t="shared" si="228"/>
        <v/>
      </c>
      <c r="C7065" s="28">
        <f t="shared" si="227"/>
        <v>706</v>
      </c>
    </row>
    <row r="7066" spans="2:3" x14ac:dyDescent="0.25">
      <c r="B7066" s="28" t="str">
        <f t="shared" si="228"/>
        <v/>
      </c>
      <c r="C7066" s="28">
        <f t="shared" si="227"/>
        <v>706</v>
      </c>
    </row>
    <row r="7067" spans="2:3" x14ac:dyDescent="0.25">
      <c r="B7067" s="28" t="str">
        <f t="shared" si="228"/>
        <v/>
      </c>
      <c r="C7067" s="28">
        <f t="shared" si="227"/>
        <v>707</v>
      </c>
    </row>
    <row r="7068" spans="2:3" x14ac:dyDescent="0.25">
      <c r="B7068" s="28" t="str">
        <f t="shared" si="228"/>
        <v/>
      </c>
      <c r="C7068" s="28">
        <f t="shared" si="227"/>
        <v>707</v>
      </c>
    </row>
    <row r="7069" spans="2:3" x14ac:dyDescent="0.25">
      <c r="B7069" s="28" t="str">
        <f t="shared" si="228"/>
        <v/>
      </c>
      <c r="C7069" s="28">
        <f t="shared" si="227"/>
        <v>707</v>
      </c>
    </row>
    <row r="7070" spans="2:3" x14ac:dyDescent="0.25">
      <c r="B7070" s="28" t="str">
        <f t="shared" si="228"/>
        <v/>
      </c>
      <c r="C7070" s="28">
        <f t="shared" si="227"/>
        <v>707</v>
      </c>
    </row>
    <row r="7071" spans="2:3" x14ac:dyDescent="0.25">
      <c r="B7071" s="28" t="str">
        <f t="shared" si="228"/>
        <v/>
      </c>
      <c r="C7071" s="28">
        <f t="shared" si="227"/>
        <v>707</v>
      </c>
    </row>
    <row r="7072" spans="2:3" x14ac:dyDescent="0.25">
      <c r="B7072" s="28" t="str">
        <f t="shared" si="228"/>
        <v/>
      </c>
      <c r="C7072" s="28">
        <f t="shared" si="227"/>
        <v>707</v>
      </c>
    </row>
    <row r="7073" spans="2:3" x14ac:dyDescent="0.25">
      <c r="B7073" s="28" t="str">
        <f t="shared" si="228"/>
        <v/>
      </c>
      <c r="C7073" s="28">
        <f t="shared" si="227"/>
        <v>707</v>
      </c>
    </row>
    <row r="7074" spans="2:3" x14ac:dyDescent="0.25">
      <c r="B7074" s="28" t="str">
        <f t="shared" si="228"/>
        <v/>
      </c>
      <c r="C7074" s="28">
        <f t="shared" si="227"/>
        <v>707</v>
      </c>
    </row>
    <row r="7075" spans="2:3" x14ac:dyDescent="0.25">
      <c r="B7075" s="28" t="str">
        <f t="shared" si="228"/>
        <v/>
      </c>
      <c r="C7075" s="28">
        <f t="shared" si="227"/>
        <v>707</v>
      </c>
    </row>
    <row r="7076" spans="2:3" x14ac:dyDescent="0.25">
      <c r="B7076" s="28" t="str">
        <f t="shared" si="228"/>
        <v/>
      </c>
      <c r="C7076" s="28">
        <f t="shared" si="227"/>
        <v>707</v>
      </c>
    </row>
    <row r="7077" spans="2:3" x14ac:dyDescent="0.25">
      <c r="B7077" s="28" t="str">
        <f t="shared" si="228"/>
        <v/>
      </c>
      <c r="C7077" s="28">
        <f t="shared" si="227"/>
        <v>708</v>
      </c>
    </row>
    <row r="7078" spans="2:3" x14ac:dyDescent="0.25">
      <c r="B7078" s="28" t="str">
        <f t="shared" si="228"/>
        <v/>
      </c>
      <c r="C7078" s="28">
        <f t="shared" si="227"/>
        <v>708</v>
      </c>
    </row>
    <row r="7079" spans="2:3" x14ac:dyDescent="0.25">
      <c r="B7079" s="28" t="str">
        <f t="shared" si="228"/>
        <v/>
      </c>
      <c r="C7079" s="28">
        <f t="shared" si="227"/>
        <v>708</v>
      </c>
    </row>
    <row r="7080" spans="2:3" x14ac:dyDescent="0.25">
      <c r="B7080" s="28" t="str">
        <f t="shared" si="228"/>
        <v/>
      </c>
      <c r="C7080" s="28">
        <f t="shared" si="227"/>
        <v>708</v>
      </c>
    </row>
    <row r="7081" spans="2:3" x14ac:dyDescent="0.25">
      <c r="B7081" s="28" t="str">
        <f t="shared" si="228"/>
        <v/>
      </c>
      <c r="C7081" s="28">
        <f t="shared" si="227"/>
        <v>708</v>
      </c>
    </row>
    <row r="7082" spans="2:3" x14ac:dyDescent="0.25">
      <c r="B7082" s="28" t="str">
        <f t="shared" si="228"/>
        <v/>
      </c>
      <c r="C7082" s="28">
        <f t="shared" si="227"/>
        <v>708</v>
      </c>
    </row>
    <row r="7083" spans="2:3" x14ac:dyDescent="0.25">
      <c r="B7083" s="28" t="str">
        <f t="shared" si="228"/>
        <v/>
      </c>
      <c r="C7083" s="28">
        <f t="shared" si="227"/>
        <v>708</v>
      </c>
    </row>
    <row r="7084" spans="2:3" x14ac:dyDescent="0.25">
      <c r="B7084" s="28" t="str">
        <f t="shared" si="228"/>
        <v/>
      </c>
      <c r="C7084" s="28">
        <f t="shared" si="227"/>
        <v>708</v>
      </c>
    </row>
    <row r="7085" spans="2:3" x14ac:dyDescent="0.25">
      <c r="B7085" s="28" t="str">
        <f t="shared" si="228"/>
        <v/>
      </c>
      <c r="C7085" s="28">
        <f t="shared" si="227"/>
        <v>708</v>
      </c>
    </row>
    <row r="7086" spans="2:3" x14ac:dyDescent="0.25">
      <c r="B7086" s="28" t="str">
        <f t="shared" si="228"/>
        <v/>
      </c>
      <c r="C7086" s="28">
        <f t="shared" si="227"/>
        <v>708</v>
      </c>
    </row>
    <row r="7087" spans="2:3" x14ac:dyDescent="0.25">
      <c r="B7087" s="28" t="str">
        <f t="shared" si="228"/>
        <v/>
      </c>
      <c r="C7087" s="28">
        <f t="shared" ref="C7087:C7150" si="229">ROUNDDOWN(((ROW(C7087)-ROW(C$7))/C$5)+1,0)</f>
        <v>709</v>
      </c>
    </row>
    <row r="7088" spans="2:3" x14ac:dyDescent="0.25">
      <c r="B7088" s="28" t="str">
        <f t="shared" si="228"/>
        <v/>
      </c>
      <c r="C7088" s="28">
        <f t="shared" si="229"/>
        <v>709</v>
      </c>
    </row>
    <row r="7089" spans="2:3" x14ac:dyDescent="0.25">
      <c r="B7089" s="28" t="str">
        <f t="shared" si="228"/>
        <v/>
      </c>
      <c r="C7089" s="28">
        <f t="shared" si="229"/>
        <v>709</v>
      </c>
    </row>
    <row r="7090" spans="2:3" x14ac:dyDescent="0.25">
      <c r="B7090" s="28" t="str">
        <f t="shared" si="228"/>
        <v/>
      </c>
      <c r="C7090" s="28">
        <f t="shared" si="229"/>
        <v>709</v>
      </c>
    </row>
    <row r="7091" spans="2:3" x14ac:dyDescent="0.25">
      <c r="B7091" s="28" t="str">
        <f t="shared" si="228"/>
        <v/>
      </c>
      <c r="C7091" s="28">
        <f t="shared" si="229"/>
        <v>709</v>
      </c>
    </row>
    <row r="7092" spans="2:3" x14ac:dyDescent="0.25">
      <c r="B7092" s="28" t="str">
        <f t="shared" si="228"/>
        <v/>
      </c>
      <c r="C7092" s="28">
        <f t="shared" si="229"/>
        <v>709</v>
      </c>
    </row>
    <row r="7093" spans="2:3" x14ac:dyDescent="0.25">
      <c r="B7093" s="28" t="str">
        <f t="shared" si="228"/>
        <v/>
      </c>
      <c r="C7093" s="28">
        <f t="shared" si="229"/>
        <v>709</v>
      </c>
    </row>
    <row r="7094" spans="2:3" x14ac:dyDescent="0.25">
      <c r="B7094" s="28" t="str">
        <f t="shared" si="228"/>
        <v/>
      </c>
      <c r="C7094" s="28">
        <f t="shared" si="229"/>
        <v>709</v>
      </c>
    </row>
    <row r="7095" spans="2:3" x14ac:dyDescent="0.25">
      <c r="B7095" s="28" t="str">
        <f t="shared" si="228"/>
        <v/>
      </c>
      <c r="C7095" s="28">
        <f t="shared" si="229"/>
        <v>709</v>
      </c>
    </row>
    <row r="7096" spans="2:3" x14ac:dyDescent="0.25">
      <c r="B7096" s="28" t="str">
        <f t="shared" si="228"/>
        <v/>
      </c>
      <c r="C7096" s="28">
        <f t="shared" si="229"/>
        <v>709</v>
      </c>
    </row>
    <row r="7097" spans="2:3" x14ac:dyDescent="0.25">
      <c r="B7097" s="28" t="str">
        <f t="shared" si="228"/>
        <v/>
      </c>
      <c r="C7097" s="28">
        <f t="shared" si="229"/>
        <v>710</v>
      </c>
    </row>
    <row r="7098" spans="2:3" x14ac:dyDescent="0.25">
      <c r="B7098" s="28" t="str">
        <f t="shared" si="228"/>
        <v/>
      </c>
      <c r="C7098" s="28">
        <f t="shared" si="229"/>
        <v>710</v>
      </c>
    </row>
    <row r="7099" spans="2:3" x14ac:dyDescent="0.25">
      <c r="B7099" s="28" t="str">
        <f t="shared" si="228"/>
        <v/>
      </c>
      <c r="C7099" s="28">
        <f t="shared" si="229"/>
        <v>710</v>
      </c>
    </row>
    <row r="7100" spans="2:3" x14ac:dyDescent="0.25">
      <c r="B7100" s="28" t="str">
        <f t="shared" si="228"/>
        <v/>
      </c>
      <c r="C7100" s="28">
        <f t="shared" si="229"/>
        <v>710</v>
      </c>
    </row>
    <row r="7101" spans="2:3" x14ac:dyDescent="0.25">
      <c r="B7101" s="28" t="str">
        <f t="shared" si="228"/>
        <v/>
      </c>
      <c r="C7101" s="28">
        <f t="shared" si="229"/>
        <v>710</v>
      </c>
    </row>
    <row r="7102" spans="2:3" x14ac:dyDescent="0.25">
      <c r="B7102" s="28" t="str">
        <f t="shared" si="228"/>
        <v/>
      </c>
      <c r="C7102" s="28">
        <f t="shared" si="229"/>
        <v>710</v>
      </c>
    </row>
    <row r="7103" spans="2:3" x14ac:dyDescent="0.25">
      <c r="B7103" s="28" t="str">
        <f t="shared" si="228"/>
        <v/>
      </c>
      <c r="C7103" s="28">
        <f t="shared" si="229"/>
        <v>710</v>
      </c>
    </row>
    <row r="7104" spans="2:3" x14ac:dyDescent="0.25">
      <c r="B7104" s="28" t="str">
        <f t="shared" si="228"/>
        <v/>
      </c>
      <c r="C7104" s="28">
        <f t="shared" si="229"/>
        <v>710</v>
      </c>
    </row>
    <row r="7105" spans="2:3" x14ac:dyDescent="0.25">
      <c r="B7105" s="28" t="str">
        <f t="shared" si="228"/>
        <v/>
      </c>
      <c r="C7105" s="28">
        <f t="shared" si="229"/>
        <v>710</v>
      </c>
    </row>
    <row r="7106" spans="2:3" x14ac:dyDescent="0.25">
      <c r="B7106" s="28" t="str">
        <f t="shared" si="228"/>
        <v/>
      </c>
      <c r="C7106" s="28">
        <f t="shared" si="229"/>
        <v>710</v>
      </c>
    </row>
    <row r="7107" spans="2:3" x14ac:dyDescent="0.25">
      <c r="B7107" s="28" t="str">
        <f t="shared" si="228"/>
        <v/>
      </c>
      <c r="C7107" s="28">
        <f t="shared" si="229"/>
        <v>711</v>
      </c>
    </row>
    <row r="7108" spans="2:3" x14ac:dyDescent="0.25">
      <c r="B7108" s="28" t="str">
        <f t="shared" si="228"/>
        <v/>
      </c>
      <c r="C7108" s="28">
        <f t="shared" si="229"/>
        <v>711</v>
      </c>
    </row>
    <row r="7109" spans="2:3" x14ac:dyDescent="0.25">
      <c r="B7109" s="28" t="str">
        <f t="shared" si="228"/>
        <v/>
      </c>
      <c r="C7109" s="28">
        <f t="shared" si="229"/>
        <v>711</v>
      </c>
    </row>
    <row r="7110" spans="2:3" x14ac:dyDescent="0.25">
      <c r="B7110" s="28" t="str">
        <f t="shared" si="228"/>
        <v/>
      </c>
      <c r="C7110" s="28">
        <f t="shared" si="229"/>
        <v>711</v>
      </c>
    </row>
    <row r="7111" spans="2:3" x14ac:dyDescent="0.25">
      <c r="B7111" s="28" t="str">
        <f t="shared" si="228"/>
        <v/>
      </c>
      <c r="C7111" s="28">
        <f t="shared" si="229"/>
        <v>711</v>
      </c>
    </row>
    <row r="7112" spans="2:3" x14ac:dyDescent="0.25">
      <c r="B7112" s="28" t="str">
        <f t="shared" si="228"/>
        <v/>
      </c>
      <c r="C7112" s="28">
        <f t="shared" si="229"/>
        <v>711</v>
      </c>
    </row>
    <row r="7113" spans="2:3" x14ac:dyDescent="0.25">
      <c r="B7113" s="28" t="str">
        <f t="shared" si="228"/>
        <v/>
      </c>
      <c r="C7113" s="28">
        <f t="shared" si="229"/>
        <v>711</v>
      </c>
    </row>
    <row r="7114" spans="2:3" x14ac:dyDescent="0.25">
      <c r="B7114" s="28" t="str">
        <f t="shared" si="228"/>
        <v/>
      </c>
      <c r="C7114" s="28">
        <f t="shared" si="229"/>
        <v>711</v>
      </c>
    </row>
    <row r="7115" spans="2:3" x14ac:dyDescent="0.25">
      <c r="B7115" s="28" t="str">
        <f t="shared" si="228"/>
        <v/>
      </c>
      <c r="C7115" s="28">
        <f t="shared" si="229"/>
        <v>711</v>
      </c>
    </row>
    <row r="7116" spans="2:3" x14ac:dyDescent="0.25">
      <c r="B7116" s="28" t="str">
        <f t="shared" si="228"/>
        <v/>
      </c>
      <c r="C7116" s="28">
        <f t="shared" si="229"/>
        <v>711</v>
      </c>
    </row>
    <row r="7117" spans="2:3" x14ac:dyDescent="0.25">
      <c r="B7117" s="28" t="str">
        <f t="shared" si="228"/>
        <v/>
      </c>
      <c r="C7117" s="28">
        <f t="shared" si="229"/>
        <v>712</v>
      </c>
    </row>
    <row r="7118" spans="2:3" x14ac:dyDescent="0.25">
      <c r="B7118" s="28" t="str">
        <f t="shared" si="228"/>
        <v/>
      </c>
      <c r="C7118" s="28">
        <f t="shared" si="229"/>
        <v>712</v>
      </c>
    </row>
    <row r="7119" spans="2:3" x14ac:dyDescent="0.25">
      <c r="B7119" s="28" t="str">
        <f t="shared" si="228"/>
        <v/>
      </c>
      <c r="C7119" s="28">
        <f t="shared" si="229"/>
        <v>712</v>
      </c>
    </row>
    <row r="7120" spans="2:3" x14ac:dyDescent="0.25">
      <c r="B7120" s="28" t="str">
        <f t="shared" si="228"/>
        <v/>
      </c>
      <c r="C7120" s="28">
        <f t="shared" si="229"/>
        <v>712</v>
      </c>
    </row>
    <row r="7121" spans="2:3" x14ac:dyDescent="0.25">
      <c r="B7121" s="28" t="str">
        <f t="shared" si="228"/>
        <v/>
      </c>
      <c r="C7121" s="28">
        <f t="shared" si="229"/>
        <v>712</v>
      </c>
    </row>
    <row r="7122" spans="2:3" x14ac:dyDescent="0.25">
      <c r="B7122" s="28" t="str">
        <f t="shared" si="228"/>
        <v/>
      </c>
      <c r="C7122" s="28">
        <f t="shared" si="229"/>
        <v>712</v>
      </c>
    </row>
    <row r="7123" spans="2:3" x14ac:dyDescent="0.25">
      <c r="B7123" s="28" t="str">
        <f t="shared" si="228"/>
        <v/>
      </c>
      <c r="C7123" s="28">
        <f t="shared" si="229"/>
        <v>712</v>
      </c>
    </row>
    <row r="7124" spans="2:3" x14ac:dyDescent="0.25">
      <c r="B7124" s="28" t="str">
        <f t="shared" si="228"/>
        <v/>
      </c>
      <c r="C7124" s="28">
        <f t="shared" si="229"/>
        <v>712</v>
      </c>
    </row>
    <row r="7125" spans="2:3" x14ac:dyDescent="0.25">
      <c r="B7125" s="28" t="str">
        <f t="shared" ref="B7125:B7188" si="230">IF(C7125&lt; $D$4+1,MOD(((ROW(B7125)-ROW(B$7))),$C$5)+1,"")</f>
        <v/>
      </c>
      <c r="C7125" s="28">
        <f t="shared" si="229"/>
        <v>712</v>
      </c>
    </row>
    <row r="7126" spans="2:3" x14ac:dyDescent="0.25">
      <c r="B7126" s="28" t="str">
        <f t="shared" si="230"/>
        <v/>
      </c>
      <c r="C7126" s="28">
        <f t="shared" si="229"/>
        <v>712</v>
      </c>
    </row>
    <row r="7127" spans="2:3" x14ac:dyDescent="0.25">
      <c r="B7127" s="28" t="str">
        <f t="shared" si="230"/>
        <v/>
      </c>
      <c r="C7127" s="28">
        <f t="shared" si="229"/>
        <v>713</v>
      </c>
    </row>
    <row r="7128" spans="2:3" x14ac:dyDescent="0.25">
      <c r="B7128" s="28" t="str">
        <f t="shared" si="230"/>
        <v/>
      </c>
      <c r="C7128" s="28">
        <f t="shared" si="229"/>
        <v>713</v>
      </c>
    </row>
    <row r="7129" spans="2:3" x14ac:dyDescent="0.25">
      <c r="B7129" s="28" t="str">
        <f t="shared" si="230"/>
        <v/>
      </c>
      <c r="C7129" s="28">
        <f t="shared" si="229"/>
        <v>713</v>
      </c>
    </row>
    <row r="7130" spans="2:3" x14ac:dyDescent="0.25">
      <c r="B7130" s="28" t="str">
        <f t="shared" si="230"/>
        <v/>
      </c>
      <c r="C7130" s="28">
        <f t="shared" si="229"/>
        <v>713</v>
      </c>
    </row>
    <row r="7131" spans="2:3" x14ac:dyDescent="0.25">
      <c r="B7131" s="28" t="str">
        <f t="shared" si="230"/>
        <v/>
      </c>
      <c r="C7131" s="28">
        <f t="shared" si="229"/>
        <v>713</v>
      </c>
    </row>
    <row r="7132" spans="2:3" x14ac:dyDescent="0.25">
      <c r="B7132" s="28" t="str">
        <f t="shared" si="230"/>
        <v/>
      </c>
      <c r="C7132" s="28">
        <f t="shared" si="229"/>
        <v>713</v>
      </c>
    </row>
    <row r="7133" spans="2:3" x14ac:dyDescent="0.25">
      <c r="B7133" s="28" t="str">
        <f t="shared" si="230"/>
        <v/>
      </c>
      <c r="C7133" s="28">
        <f t="shared" si="229"/>
        <v>713</v>
      </c>
    </row>
    <row r="7134" spans="2:3" x14ac:dyDescent="0.25">
      <c r="B7134" s="28" t="str">
        <f t="shared" si="230"/>
        <v/>
      </c>
      <c r="C7134" s="28">
        <f t="shared" si="229"/>
        <v>713</v>
      </c>
    </row>
    <row r="7135" spans="2:3" x14ac:dyDescent="0.25">
      <c r="B7135" s="28" t="str">
        <f t="shared" si="230"/>
        <v/>
      </c>
      <c r="C7135" s="28">
        <f t="shared" si="229"/>
        <v>713</v>
      </c>
    </row>
    <row r="7136" spans="2:3" x14ac:dyDescent="0.25">
      <c r="B7136" s="28" t="str">
        <f t="shared" si="230"/>
        <v/>
      </c>
      <c r="C7136" s="28">
        <f t="shared" si="229"/>
        <v>713</v>
      </c>
    </row>
    <row r="7137" spans="2:3" x14ac:dyDescent="0.25">
      <c r="B7137" s="28" t="str">
        <f t="shared" si="230"/>
        <v/>
      </c>
      <c r="C7137" s="28">
        <f t="shared" si="229"/>
        <v>714</v>
      </c>
    </row>
    <row r="7138" spans="2:3" x14ac:dyDescent="0.25">
      <c r="B7138" s="28" t="str">
        <f t="shared" si="230"/>
        <v/>
      </c>
      <c r="C7138" s="28">
        <f t="shared" si="229"/>
        <v>714</v>
      </c>
    </row>
    <row r="7139" spans="2:3" x14ac:dyDescent="0.25">
      <c r="B7139" s="28" t="str">
        <f t="shared" si="230"/>
        <v/>
      </c>
      <c r="C7139" s="28">
        <f t="shared" si="229"/>
        <v>714</v>
      </c>
    </row>
    <row r="7140" spans="2:3" x14ac:dyDescent="0.25">
      <c r="B7140" s="28" t="str">
        <f t="shared" si="230"/>
        <v/>
      </c>
      <c r="C7140" s="28">
        <f t="shared" si="229"/>
        <v>714</v>
      </c>
    </row>
    <row r="7141" spans="2:3" x14ac:dyDescent="0.25">
      <c r="B7141" s="28" t="str">
        <f t="shared" si="230"/>
        <v/>
      </c>
      <c r="C7141" s="28">
        <f t="shared" si="229"/>
        <v>714</v>
      </c>
    </row>
    <row r="7142" spans="2:3" x14ac:dyDescent="0.25">
      <c r="B7142" s="28" t="str">
        <f t="shared" si="230"/>
        <v/>
      </c>
      <c r="C7142" s="28">
        <f t="shared" si="229"/>
        <v>714</v>
      </c>
    </row>
    <row r="7143" spans="2:3" x14ac:dyDescent="0.25">
      <c r="B7143" s="28" t="str">
        <f t="shared" si="230"/>
        <v/>
      </c>
      <c r="C7143" s="28">
        <f t="shared" si="229"/>
        <v>714</v>
      </c>
    </row>
    <row r="7144" spans="2:3" x14ac:dyDescent="0.25">
      <c r="B7144" s="28" t="str">
        <f t="shared" si="230"/>
        <v/>
      </c>
      <c r="C7144" s="28">
        <f t="shared" si="229"/>
        <v>714</v>
      </c>
    </row>
    <row r="7145" spans="2:3" x14ac:dyDescent="0.25">
      <c r="B7145" s="28" t="str">
        <f t="shared" si="230"/>
        <v/>
      </c>
      <c r="C7145" s="28">
        <f t="shared" si="229"/>
        <v>714</v>
      </c>
    </row>
    <row r="7146" spans="2:3" x14ac:dyDescent="0.25">
      <c r="B7146" s="28" t="str">
        <f t="shared" si="230"/>
        <v/>
      </c>
      <c r="C7146" s="28">
        <f t="shared" si="229"/>
        <v>714</v>
      </c>
    </row>
    <row r="7147" spans="2:3" x14ac:dyDescent="0.25">
      <c r="B7147" s="28" t="str">
        <f t="shared" si="230"/>
        <v/>
      </c>
      <c r="C7147" s="28">
        <f t="shared" si="229"/>
        <v>715</v>
      </c>
    </row>
    <row r="7148" spans="2:3" x14ac:dyDescent="0.25">
      <c r="B7148" s="28" t="str">
        <f t="shared" si="230"/>
        <v/>
      </c>
      <c r="C7148" s="28">
        <f t="shared" si="229"/>
        <v>715</v>
      </c>
    </row>
    <row r="7149" spans="2:3" x14ac:dyDescent="0.25">
      <c r="B7149" s="28" t="str">
        <f t="shared" si="230"/>
        <v/>
      </c>
      <c r="C7149" s="28">
        <f t="shared" si="229"/>
        <v>715</v>
      </c>
    </row>
    <row r="7150" spans="2:3" x14ac:dyDescent="0.25">
      <c r="B7150" s="28" t="str">
        <f t="shared" si="230"/>
        <v/>
      </c>
      <c r="C7150" s="28">
        <f t="shared" si="229"/>
        <v>715</v>
      </c>
    </row>
    <row r="7151" spans="2:3" x14ac:dyDescent="0.25">
      <c r="B7151" s="28" t="str">
        <f t="shared" si="230"/>
        <v/>
      </c>
      <c r="C7151" s="28">
        <f t="shared" ref="C7151:C7214" si="231">ROUNDDOWN(((ROW(C7151)-ROW(C$7))/C$5)+1,0)</f>
        <v>715</v>
      </c>
    </row>
    <row r="7152" spans="2:3" x14ac:dyDescent="0.25">
      <c r="B7152" s="28" t="str">
        <f t="shared" si="230"/>
        <v/>
      </c>
      <c r="C7152" s="28">
        <f t="shared" si="231"/>
        <v>715</v>
      </c>
    </row>
    <row r="7153" spans="2:3" x14ac:dyDescent="0.25">
      <c r="B7153" s="28" t="str">
        <f t="shared" si="230"/>
        <v/>
      </c>
      <c r="C7153" s="28">
        <f t="shared" si="231"/>
        <v>715</v>
      </c>
    </row>
    <row r="7154" spans="2:3" x14ac:dyDescent="0.25">
      <c r="B7154" s="28" t="str">
        <f t="shared" si="230"/>
        <v/>
      </c>
      <c r="C7154" s="28">
        <f t="shared" si="231"/>
        <v>715</v>
      </c>
    </row>
    <row r="7155" spans="2:3" x14ac:dyDescent="0.25">
      <c r="B7155" s="28" t="str">
        <f t="shared" si="230"/>
        <v/>
      </c>
      <c r="C7155" s="28">
        <f t="shared" si="231"/>
        <v>715</v>
      </c>
    </row>
    <row r="7156" spans="2:3" x14ac:dyDescent="0.25">
      <c r="B7156" s="28" t="str">
        <f t="shared" si="230"/>
        <v/>
      </c>
      <c r="C7156" s="28">
        <f t="shared" si="231"/>
        <v>715</v>
      </c>
    </row>
    <row r="7157" spans="2:3" x14ac:dyDescent="0.25">
      <c r="B7157" s="28" t="str">
        <f t="shared" si="230"/>
        <v/>
      </c>
      <c r="C7157" s="28">
        <f t="shared" si="231"/>
        <v>716</v>
      </c>
    </row>
    <row r="7158" spans="2:3" x14ac:dyDescent="0.25">
      <c r="B7158" s="28" t="str">
        <f t="shared" si="230"/>
        <v/>
      </c>
      <c r="C7158" s="28">
        <f t="shared" si="231"/>
        <v>716</v>
      </c>
    </row>
    <row r="7159" spans="2:3" x14ac:dyDescent="0.25">
      <c r="B7159" s="28" t="str">
        <f t="shared" si="230"/>
        <v/>
      </c>
      <c r="C7159" s="28">
        <f t="shared" si="231"/>
        <v>716</v>
      </c>
    </row>
    <row r="7160" spans="2:3" x14ac:dyDescent="0.25">
      <c r="B7160" s="28" t="str">
        <f t="shared" si="230"/>
        <v/>
      </c>
      <c r="C7160" s="28">
        <f t="shared" si="231"/>
        <v>716</v>
      </c>
    </row>
    <row r="7161" spans="2:3" x14ac:dyDescent="0.25">
      <c r="B7161" s="28" t="str">
        <f t="shared" si="230"/>
        <v/>
      </c>
      <c r="C7161" s="28">
        <f t="shared" si="231"/>
        <v>716</v>
      </c>
    </row>
    <row r="7162" spans="2:3" x14ac:dyDescent="0.25">
      <c r="B7162" s="28" t="str">
        <f t="shared" si="230"/>
        <v/>
      </c>
      <c r="C7162" s="28">
        <f t="shared" si="231"/>
        <v>716</v>
      </c>
    </row>
    <row r="7163" spans="2:3" x14ac:dyDescent="0.25">
      <c r="B7163" s="28" t="str">
        <f t="shared" si="230"/>
        <v/>
      </c>
      <c r="C7163" s="28">
        <f t="shared" si="231"/>
        <v>716</v>
      </c>
    </row>
    <row r="7164" spans="2:3" x14ac:dyDescent="0.25">
      <c r="B7164" s="28" t="str">
        <f t="shared" si="230"/>
        <v/>
      </c>
      <c r="C7164" s="28">
        <f t="shared" si="231"/>
        <v>716</v>
      </c>
    </row>
    <row r="7165" spans="2:3" x14ac:dyDescent="0.25">
      <c r="B7165" s="28" t="str">
        <f t="shared" si="230"/>
        <v/>
      </c>
      <c r="C7165" s="28">
        <f t="shared" si="231"/>
        <v>716</v>
      </c>
    </row>
    <row r="7166" spans="2:3" x14ac:dyDescent="0.25">
      <c r="B7166" s="28" t="str">
        <f t="shared" si="230"/>
        <v/>
      </c>
      <c r="C7166" s="28">
        <f t="shared" si="231"/>
        <v>716</v>
      </c>
    </row>
    <row r="7167" spans="2:3" x14ac:dyDescent="0.25">
      <c r="B7167" s="28" t="str">
        <f t="shared" si="230"/>
        <v/>
      </c>
      <c r="C7167" s="28">
        <f t="shared" si="231"/>
        <v>717</v>
      </c>
    </row>
    <row r="7168" spans="2:3" x14ac:dyDescent="0.25">
      <c r="B7168" s="28" t="str">
        <f t="shared" si="230"/>
        <v/>
      </c>
      <c r="C7168" s="28">
        <f t="shared" si="231"/>
        <v>717</v>
      </c>
    </row>
    <row r="7169" spans="2:3" x14ac:dyDescent="0.25">
      <c r="B7169" s="28" t="str">
        <f t="shared" si="230"/>
        <v/>
      </c>
      <c r="C7169" s="28">
        <f t="shared" si="231"/>
        <v>717</v>
      </c>
    </row>
    <row r="7170" spans="2:3" x14ac:dyDescent="0.25">
      <c r="B7170" s="28" t="str">
        <f t="shared" si="230"/>
        <v/>
      </c>
      <c r="C7170" s="28">
        <f t="shared" si="231"/>
        <v>717</v>
      </c>
    </row>
    <row r="7171" spans="2:3" x14ac:dyDescent="0.25">
      <c r="B7171" s="28" t="str">
        <f t="shared" si="230"/>
        <v/>
      </c>
      <c r="C7171" s="28">
        <f t="shared" si="231"/>
        <v>717</v>
      </c>
    </row>
    <row r="7172" spans="2:3" x14ac:dyDescent="0.25">
      <c r="B7172" s="28" t="str">
        <f t="shared" si="230"/>
        <v/>
      </c>
      <c r="C7172" s="28">
        <f t="shared" si="231"/>
        <v>717</v>
      </c>
    </row>
    <row r="7173" spans="2:3" x14ac:dyDescent="0.25">
      <c r="B7173" s="28" t="str">
        <f t="shared" si="230"/>
        <v/>
      </c>
      <c r="C7173" s="28">
        <f t="shared" si="231"/>
        <v>717</v>
      </c>
    </row>
    <row r="7174" spans="2:3" x14ac:dyDescent="0.25">
      <c r="B7174" s="28" t="str">
        <f t="shared" si="230"/>
        <v/>
      </c>
      <c r="C7174" s="28">
        <f t="shared" si="231"/>
        <v>717</v>
      </c>
    </row>
    <row r="7175" spans="2:3" x14ac:dyDescent="0.25">
      <c r="B7175" s="28" t="str">
        <f t="shared" si="230"/>
        <v/>
      </c>
      <c r="C7175" s="28">
        <f t="shared" si="231"/>
        <v>717</v>
      </c>
    </row>
    <row r="7176" spans="2:3" x14ac:dyDescent="0.25">
      <c r="B7176" s="28" t="str">
        <f t="shared" si="230"/>
        <v/>
      </c>
      <c r="C7176" s="28">
        <f t="shared" si="231"/>
        <v>717</v>
      </c>
    </row>
    <row r="7177" spans="2:3" x14ac:dyDescent="0.25">
      <c r="B7177" s="28" t="str">
        <f t="shared" si="230"/>
        <v/>
      </c>
      <c r="C7177" s="28">
        <f t="shared" si="231"/>
        <v>718</v>
      </c>
    </row>
    <row r="7178" spans="2:3" x14ac:dyDescent="0.25">
      <c r="B7178" s="28" t="str">
        <f t="shared" si="230"/>
        <v/>
      </c>
      <c r="C7178" s="28">
        <f t="shared" si="231"/>
        <v>718</v>
      </c>
    </row>
    <row r="7179" spans="2:3" x14ac:dyDescent="0.25">
      <c r="B7179" s="28" t="str">
        <f t="shared" si="230"/>
        <v/>
      </c>
      <c r="C7179" s="28">
        <f t="shared" si="231"/>
        <v>718</v>
      </c>
    </row>
    <row r="7180" spans="2:3" x14ac:dyDescent="0.25">
      <c r="B7180" s="28" t="str">
        <f t="shared" si="230"/>
        <v/>
      </c>
      <c r="C7180" s="28">
        <f t="shared" si="231"/>
        <v>718</v>
      </c>
    </row>
    <row r="7181" spans="2:3" x14ac:dyDescent="0.25">
      <c r="B7181" s="28" t="str">
        <f t="shared" si="230"/>
        <v/>
      </c>
      <c r="C7181" s="28">
        <f t="shared" si="231"/>
        <v>718</v>
      </c>
    </row>
    <row r="7182" spans="2:3" x14ac:dyDescent="0.25">
      <c r="B7182" s="28" t="str">
        <f t="shared" si="230"/>
        <v/>
      </c>
      <c r="C7182" s="28">
        <f t="shared" si="231"/>
        <v>718</v>
      </c>
    </row>
    <row r="7183" spans="2:3" x14ac:dyDescent="0.25">
      <c r="B7183" s="28" t="str">
        <f t="shared" si="230"/>
        <v/>
      </c>
      <c r="C7183" s="28">
        <f t="shared" si="231"/>
        <v>718</v>
      </c>
    </row>
    <row r="7184" spans="2:3" x14ac:dyDescent="0.25">
      <c r="B7184" s="28" t="str">
        <f t="shared" si="230"/>
        <v/>
      </c>
      <c r="C7184" s="28">
        <f t="shared" si="231"/>
        <v>718</v>
      </c>
    </row>
    <row r="7185" spans="2:3" x14ac:dyDescent="0.25">
      <c r="B7185" s="28" t="str">
        <f t="shared" si="230"/>
        <v/>
      </c>
      <c r="C7185" s="28">
        <f t="shared" si="231"/>
        <v>718</v>
      </c>
    </row>
    <row r="7186" spans="2:3" x14ac:dyDescent="0.25">
      <c r="B7186" s="28" t="str">
        <f t="shared" si="230"/>
        <v/>
      </c>
      <c r="C7186" s="28">
        <f t="shared" si="231"/>
        <v>718</v>
      </c>
    </row>
    <row r="7187" spans="2:3" x14ac:dyDescent="0.25">
      <c r="B7187" s="28" t="str">
        <f t="shared" si="230"/>
        <v/>
      </c>
      <c r="C7187" s="28">
        <f t="shared" si="231"/>
        <v>719</v>
      </c>
    </row>
    <row r="7188" spans="2:3" x14ac:dyDescent="0.25">
      <c r="B7188" s="28" t="str">
        <f t="shared" si="230"/>
        <v/>
      </c>
      <c r="C7188" s="28">
        <f t="shared" si="231"/>
        <v>719</v>
      </c>
    </row>
    <row r="7189" spans="2:3" x14ac:dyDescent="0.25">
      <c r="B7189" s="28" t="str">
        <f t="shared" ref="B7189:B7252" si="232">IF(C7189&lt; $D$4+1,MOD(((ROW(B7189)-ROW(B$7))),$C$5)+1,"")</f>
        <v/>
      </c>
      <c r="C7189" s="28">
        <f t="shared" si="231"/>
        <v>719</v>
      </c>
    </row>
    <row r="7190" spans="2:3" x14ac:dyDescent="0.25">
      <c r="B7190" s="28" t="str">
        <f t="shared" si="232"/>
        <v/>
      </c>
      <c r="C7190" s="28">
        <f t="shared" si="231"/>
        <v>719</v>
      </c>
    </row>
    <row r="7191" spans="2:3" x14ac:dyDescent="0.25">
      <c r="B7191" s="28" t="str">
        <f t="shared" si="232"/>
        <v/>
      </c>
      <c r="C7191" s="28">
        <f t="shared" si="231"/>
        <v>719</v>
      </c>
    </row>
    <row r="7192" spans="2:3" x14ac:dyDescent="0.25">
      <c r="B7192" s="28" t="str">
        <f t="shared" si="232"/>
        <v/>
      </c>
      <c r="C7192" s="28">
        <f t="shared" si="231"/>
        <v>719</v>
      </c>
    </row>
    <row r="7193" spans="2:3" x14ac:dyDescent="0.25">
      <c r="B7193" s="28" t="str">
        <f t="shared" si="232"/>
        <v/>
      </c>
      <c r="C7193" s="28">
        <f t="shared" si="231"/>
        <v>719</v>
      </c>
    </row>
    <row r="7194" spans="2:3" x14ac:dyDescent="0.25">
      <c r="B7194" s="28" t="str">
        <f t="shared" si="232"/>
        <v/>
      </c>
      <c r="C7194" s="28">
        <f t="shared" si="231"/>
        <v>719</v>
      </c>
    </row>
    <row r="7195" spans="2:3" x14ac:dyDescent="0.25">
      <c r="B7195" s="28" t="str">
        <f t="shared" si="232"/>
        <v/>
      </c>
      <c r="C7195" s="28">
        <f t="shared" si="231"/>
        <v>719</v>
      </c>
    </row>
    <row r="7196" spans="2:3" x14ac:dyDescent="0.25">
      <c r="B7196" s="28" t="str">
        <f t="shared" si="232"/>
        <v/>
      </c>
      <c r="C7196" s="28">
        <f t="shared" si="231"/>
        <v>719</v>
      </c>
    </row>
    <row r="7197" spans="2:3" x14ac:dyDescent="0.25">
      <c r="B7197" s="28" t="str">
        <f t="shared" si="232"/>
        <v/>
      </c>
      <c r="C7197" s="28">
        <f t="shared" si="231"/>
        <v>720</v>
      </c>
    </row>
    <row r="7198" spans="2:3" x14ac:dyDescent="0.25">
      <c r="B7198" s="28" t="str">
        <f t="shared" si="232"/>
        <v/>
      </c>
      <c r="C7198" s="28">
        <f t="shared" si="231"/>
        <v>720</v>
      </c>
    </row>
    <row r="7199" spans="2:3" x14ac:dyDescent="0.25">
      <c r="B7199" s="28" t="str">
        <f t="shared" si="232"/>
        <v/>
      </c>
      <c r="C7199" s="28">
        <f t="shared" si="231"/>
        <v>720</v>
      </c>
    </row>
    <row r="7200" spans="2:3" x14ac:dyDescent="0.25">
      <c r="B7200" s="28" t="str">
        <f t="shared" si="232"/>
        <v/>
      </c>
      <c r="C7200" s="28">
        <f t="shared" si="231"/>
        <v>720</v>
      </c>
    </row>
    <row r="7201" spans="2:3" x14ac:dyDescent="0.25">
      <c r="B7201" s="28" t="str">
        <f t="shared" si="232"/>
        <v/>
      </c>
      <c r="C7201" s="28">
        <f t="shared" si="231"/>
        <v>720</v>
      </c>
    </row>
    <row r="7202" spans="2:3" x14ac:dyDescent="0.25">
      <c r="B7202" s="28" t="str">
        <f t="shared" si="232"/>
        <v/>
      </c>
      <c r="C7202" s="28">
        <f t="shared" si="231"/>
        <v>720</v>
      </c>
    </row>
    <row r="7203" spans="2:3" x14ac:dyDescent="0.25">
      <c r="B7203" s="28" t="str">
        <f t="shared" si="232"/>
        <v/>
      </c>
      <c r="C7203" s="28">
        <f t="shared" si="231"/>
        <v>720</v>
      </c>
    </row>
    <row r="7204" spans="2:3" x14ac:dyDescent="0.25">
      <c r="B7204" s="28" t="str">
        <f t="shared" si="232"/>
        <v/>
      </c>
      <c r="C7204" s="28">
        <f t="shared" si="231"/>
        <v>720</v>
      </c>
    </row>
    <row r="7205" spans="2:3" x14ac:dyDescent="0.25">
      <c r="B7205" s="28" t="str">
        <f t="shared" si="232"/>
        <v/>
      </c>
      <c r="C7205" s="28">
        <f t="shared" si="231"/>
        <v>720</v>
      </c>
    </row>
    <row r="7206" spans="2:3" x14ac:dyDescent="0.25">
      <c r="B7206" s="28" t="str">
        <f t="shared" si="232"/>
        <v/>
      </c>
      <c r="C7206" s="28">
        <f t="shared" si="231"/>
        <v>720</v>
      </c>
    </row>
    <row r="7207" spans="2:3" x14ac:dyDescent="0.25">
      <c r="B7207" s="28" t="str">
        <f t="shared" si="232"/>
        <v/>
      </c>
      <c r="C7207" s="28">
        <f t="shared" si="231"/>
        <v>721</v>
      </c>
    </row>
    <row r="7208" spans="2:3" x14ac:dyDescent="0.25">
      <c r="B7208" s="28" t="str">
        <f t="shared" si="232"/>
        <v/>
      </c>
      <c r="C7208" s="28">
        <f t="shared" si="231"/>
        <v>721</v>
      </c>
    </row>
    <row r="7209" spans="2:3" x14ac:dyDescent="0.25">
      <c r="B7209" s="28" t="str">
        <f t="shared" si="232"/>
        <v/>
      </c>
      <c r="C7209" s="28">
        <f t="shared" si="231"/>
        <v>721</v>
      </c>
    </row>
    <row r="7210" spans="2:3" x14ac:dyDescent="0.25">
      <c r="B7210" s="28" t="str">
        <f t="shared" si="232"/>
        <v/>
      </c>
      <c r="C7210" s="28">
        <f t="shared" si="231"/>
        <v>721</v>
      </c>
    </row>
    <row r="7211" spans="2:3" x14ac:dyDescent="0.25">
      <c r="B7211" s="28" t="str">
        <f t="shared" si="232"/>
        <v/>
      </c>
      <c r="C7211" s="28">
        <f t="shared" si="231"/>
        <v>721</v>
      </c>
    </row>
    <row r="7212" spans="2:3" x14ac:dyDescent="0.25">
      <c r="B7212" s="28" t="str">
        <f t="shared" si="232"/>
        <v/>
      </c>
      <c r="C7212" s="28">
        <f t="shared" si="231"/>
        <v>721</v>
      </c>
    </row>
    <row r="7213" spans="2:3" x14ac:dyDescent="0.25">
      <c r="B7213" s="28" t="str">
        <f t="shared" si="232"/>
        <v/>
      </c>
      <c r="C7213" s="28">
        <f t="shared" si="231"/>
        <v>721</v>
      </c>
    </row>
    <row r="7214" spans="2:3" x14ac:dyDescent="0.25">
      <c r="B7214" s="28" t="str">
        <f t="shared" si="232"/>
        <v/>
      </c>
      <c r="C7214" s="28">
        <f t="shared" si="231"/>
        <v>721</v>
      </c>
    </row>
    <row r="7215" spans="2:3" x14ac:dyDescent="0.25">
      <c r="B7215" s="28" t="str">
        <f t="shared" si="232"/>
        <v/>
      </c>
      <c r="C7215" s="28">
        <f t="shared" ref="C7215:C7278" si="233">ROUNDDOWN(((ROW(C7215)-ROW(C$7))/C$5)+1,0)</f>
        <v>721</v>
      </c>
    </row>
    <row r="7216" spans="2:3" x14ac:dyDescent="0.25">
      <c r="B7216" s="28" t="str">
        <f t="shared" si="232"/>
        <v/>
      </c>
      <c r="C7216" s="28">
        <f t="shared" si="233"/>
        <v>721</v>
      </c>
    </row>
    <row r="7217" spans="2:3" x14ac:dyDescent="0.25">
      <c r="B7217" s="28" t="str">
        <f t="shared" si="232"/>
        <v/>
      </c>
      <c r="C7217" s="28">
        <f t="shared" si="233"/>
        <v>722</v>
      </c>
    </row>
    <row r="7218" spans="2:3" x14ac:dyDescent="0.25">
      <c r="B7218" s="28" t="str">
        <f t="shared" si="232"/>
        <v/>
      </c>
      <c r="C7218" s="28">
        <f t="shared" si="233"/>
        <v>722</v>
      </c>
    </row>
    <row r="7219" spans="2:3" x14ac:dyDescent="0.25">
      <c r="B7219" s="28" t="str">
        <f t="shared" si="232"/>
        <v/>
      </c>
      <c r="C7219" s="28">
        <f t="shared" si="233"/>
        <v>722</v>
      </c>
    </row>
    <row r="7220" spans="2:3" x14ac:dyDescent="0.25">
      <c r="B7220" s="28" t="str">
        <f t="shared" si="232"/>
        <v/>
      </c>
      <c r="C7220" s="28">
        <f t="shared" si="233"/>
        <v>722</v>
      </c>
    </row>
    <row r="7221" spans="2:3" x14ac:dyDescent="0.25">
      <c r="B7221" s="28" t="str">
        <f t="shared" si="232"/>
        <v/>
      </c>
      <c r="C7221" s="28">
        <f t="shared" si="233"/>
        <v>722</v>
      </c>
    </row>
    <row r="7222" spans="2:3" x14ac:dyDescent="0.25">
      <c r="B7222" s="28" t="str">
        <f t="shared" si="232"/>
        <v/>
      </c>
      <c r="C7222" s="28">
        <f t="shared" si="233"/>
        <v>722</v>
      </c>
    </row>
    <row r="7223" spans="2:3" x14ac:dyDescent="0.25">
      <c r="B7223" s="28" t="str">
        <f t="shared" si="232"/>
        <v/>
      </c>
      <c r="C7223" s="28">
        <f t="shared" si="233"/>
        <v>722</v>
      </c>
    </row>
    <row r="7224" spans="2:3" x14ac:dyDescent="0.25">
      <c r="B7224" s="28" t="str">
        <f t="shared" si="232"/>
        <v/>
      </c>
      <c r="C7224" s="28">
        <f t="shared" si="233"/>
        <v>722</v>
      </c>
    </row>
    <row r="7225" spans="2:3" x14ac:dyDescent="0.25">
      <c r="B7225" s="28" t="str">
        <f t="shared" si="232"/>
        <v/>
      </c>
      <c r="C7225" s="28">
        <f t="shared" si="233"/>
        <v>722</v>
      </c>
    </row>
    <row r="7226" spans="2:3" x14ac:dyDescent="0.25">
      <c r="B7226" s="28" t="str">
        <f t="shared" si="232"/>
        <v/>
      </c>
      <c r="C7226" s="28">
        <f t="shared" si="233"/>
        <v>722</v>
      </c>
    </row>
    <row r="7227" spans="2:3" x14ac:dyDescent="0.25">
      <c r="B7227" s="28" t="str">
        <f t="shared" si="232"/>
        <v/>
      </c>
      <c r="C7227" s="28">
        <f t="shared" si="233"/>
        <v>723</v>
      </c>
    </row>
    <row r="7228" spans="2:3" x14ac:dyDescent="0.25">
      <c r="B7228" s="28" t="str">
        <f t="shared" si="232"/>
        <v/>
      </c>
      <c r="C7228" s="28">
        <f t="shared" si="233"/>
        <v>723</v>
      </c>
    </row>
    <row r="7229" spans="2:3" x14ac:dyDescent="0.25">
      <c r="B7229" s="28" t="str">
        <f t="shared" si="232"/>
        <v/>
      </c>
      <c r="C7229" s="28">
        <f t="shared" si="233"/>
        <v>723</v>
      </c>
    </row>
    <row r="7230" spans="2:3" x14ac:dyDescent="0.25">
      <c r="B7230" s="28" t="str">
        <f t="shared" si="232"/>
        <v/>
      </c>
      <c r="C7230" s="28">
        <f t="shared" si="233"/>
        <v>723</v>
      </c>
    </row>
    <row r="7231" spans="2:3" x14ac:dyDescent="0.25">
      <c r="B7231" s="28" t="str">
        <f t="shared" si="232"/>
        <v/>
      </c>
      <c r="C7231" s="28">
        <f t="shared" si="233"/>
        <v>723</v>
      </c>
    </row>
    <row r="7232" spans="2:3" x14ac:dyDescent="0.25">
      <c r="B7232" s="28" t="str">
        <f t="shared" si="232"/>
        <v/>
      </c>
      <c r="C7232" s="28">
        <f t="shared" si="233"/>
        <v>723</v>
      </c>
    </row>
    <row r="7233" spans="2:3" x14ac:dyDescent="0.25">
      <c r="B7233" s="28" t="str">
        <f t="shared" si="232"/>
        <v/>
      </c>
      <c r="C7233" s="28">
        <f t="shared" si="233"/>
        <v>723</v>
      </c>
    </row>
    <row r="7234" spans="2:3" x14ac:dyDescent="0.25">
      <c r="B7234" s="28" t="str">
        <f t="shared" si="232"/>
        <v/>
      </c>
      <c r="C7234" s="28">
        <f t="shared" si="233"/>
        <v>723</v>
      </c>
    </row>
    <row r="7235" spans="2:3" x14ac:dyDescent="0.25">
      <c r="B7235" s="28" t="str">
        <f t="shared" si="232"/>
        <v/>
      </c>
      <c r="C7235" s="28">
        <f t="shared" si="233"/>
        <v>723</v>
      </c>
    </row>
    <row r="7236" spans="2:3" x14ac:dyDescent="0.25">
      <c r="B7236" s="28" t="str">
        <f t="shared" si="232"/>
        <v/>
      </c>
      <c r="C7236" s="28">
        <f t="shared" si="233"/>
        <v>723</v>
      </c>
    </row>
    <row r="7237" spans="2:3" x14ac:dyDescent="0.25">
      <c r="B7237" s="28" t="str">
        <f t="shared" si="232"/>
        <v/>
      </c>
      <c r="C7237" s="28">
        <f t="shared" si="233"/>
        <v>724</v>
      </c>
    </row>
    <row r="7238" spans="2:3" x14ac:dyDescent="0.25">
      <c r="B7238" s="28" t="str">
        <f t="shared" si="232"/>
        <v/>
      </c>
      <c r="C7238" s="28">
        <f t="shared" si="233"/>
        <v>724</v>
      </c>
    </row>
    <row r="7239" spans="2:3" x14ac:dyDescent="0.25">
      <c r="B7239" s="28" t="str">
        <f t="shared" si="232"/>
        <v/>
      </c>
      <c r="C7239" s="28">
        <f t="shared" si="233"/>
        <v>724</v>
      </c>
    </row>
    <row r="7240" spans="2:3" x14ac:dyDescent="0.25">
      <c r="B7240" s="28" t="str">
        <f t="shared" si="232"/>
        <v/>
      </c>
      <c r="C7240" s="28">
        <f t="shared" si="233"/>
        <v>724</v>
      </c>
    </row>
    <row r="7241" spans="2:3" x14ac:dyDescent="0.25">
      <c r="B7241" s="28" t="str">
        <f t="shared" si="232"/>
        <v/>
      </c>
      <c r="C7241" s="28">
        <f t="shared" si="233"/>
        <v>724</v>
      </c>
    </row>
    <row r="7242" spans="2:3" x14ac:dyDescent="0.25">
      <c r="B7242" s="28" t="str">
        <f t="shared" si="232"/>
        <v/>
      </c>
      <c r="C7242" s="28">
        <f t="shared" si="233"/>
        <v>724</v>
      </c>
    </row>
    <row r="7243" spans="2:3" x14ac:dyDescent="0.25">
      <c r="B7243" s="28" t="str">
        <f t="shared" si="232"/>
        <v/>
      </c>
      <c r="C7243" s="28">
        <f t="shared" si="233"/>
        <v>724</v>
      </c>
    </row>
    <row r="7244" spans="2:3" x14ac:dyDescent="0.25">
      <c r="B7244" s="28" t="str">
        <f t="shared" si="232"/>
        <v/>
      </c>
      <c r="C7244" s="28">
        <f t="shared" si="233"/>
        <v>724</v>
      </c>
    </row>
    <row r="7245" spans="2:3" x14ac:dyDescent="0.25">
      <c r="B7245" s="28" t="str">
        <f t="shared" si="232"/>
        <v/>
      </c>
      <c r="C7245" s="28">
        <f t="shared" si="233"/>
        <v>724</v>
      </c>
    </row>
    <row r="7246" spans="2:3" x14ac:dyDescent="0.25">
      <c r="B7246" s="28" t="str">
        <f t="shared" si="232"/>
        <v/>
      </c>
      <c r="C7246" s="28">
        <f t="shared" si="233"/>
        <v>724</v>
      </c>
    </row>
    <row r="7247" spans="2:3" x14ac:dyDescent="0.25">
      <c r="B7247" s="28" t="str">
        <f t="shared" si="232"/>
        <v/>
      </c>
      <c r="C7247" s="28">
        <f t="shared" si="233"/>
        <v>725</v>
      </c>
    </row>
    <row r="7248" spans="2:3" x14ac:dyDescent="0.25">
      <c r="B7248" s="28" t="str">
        <f t="shared" si="232"/>
        <v/>
      </c>
      <c r="C7248" s="28">
        <f t="shared" si="233"/>
        <v>725</v>
      </c>
    </row>
    <row r="7249" spans="2:3" x14ac:dyDescent="0.25">
      <c r="B7249" s="28" t="str">
        <f t="shared" si="232"/>
        <v/>
      </c>
      <c r="C7249" s="28">
        <f t="shared" si="233"/>
        <v>725</v>
      </c>
    </row>
    <row r="7250" spans="2:3" x14ac:dyDescent="0.25">
      <c r="B7250" s="28" t="str">
        <f t="shared" si="232"/>
        <v/>
      </c>
      <c r="C7250" s="28">
        <f t="shared" si="233"/>
        <v>725</v>
      </c>
    </row>
    <row r="7251" spans="2:3" x14ac:dyDescent="0.25">
      <c r="B7251" s="28" t="str">
        <f t="shared" si="232"/>
        <v/>
      </c>
      <c r="C7251" s="28">
        <f t="shared" si="233"/>
        <v>725</v>
      </c>
    </row>
    <row r="7252" spans="2:3" x14ac:dyDescent="0.25">
      <c r="B7252" s="28" t="str">
        <f t="shared" si="232"/>
        <v/>
      </c>
      <c r="C7252" s="28">
        <f t="shared" si="233"/>
        <v>725</v>
      </c>
    </row>
    <row r="7253" spans="2:3" x14ac:dyDescent="0.25">
      <c r="B7253" s="28" t="str">
        <f t="shared" ref="B7253:B7316" si="234">IF(C7253&lt; $D$4+1,MOD(((ROW(B7253)-ROW(B$7))),$C$5)+1,"")</f>
        <v/>
      </c>
      <c r="C7253" s="28">
        <f t="shared" si="233"/>
        <v>725</v>
      </c>
    </row>
    <row r="7254" spans="2:3" x14ac:dyDescent="0.25">
      <c r="B7254" s="28" t="str">
        <f t="shared" si="234"/>
        <v/>
      </c>
      <c r="C7254" s="28">
        <f t="shared" si="233"/>
        <v>725</v>
      </c>
    </row>
    <row r="7255" spans="2:3" x14ac:dyDescent="0.25">
      <c r="B7255" s="28" t="str">
        <f t="shared" si="234"/>
        <v/>
      </c>
      <c r="C7255" s="28">
        <f t="shared" si="233"/>
        <v>725</v>
      </c>
    </row>
    <row r="7256" spans="2:3" x14ac:dyDescent="0.25">
      <c r="B7256" s="28" t="str">
        <f t="shared" si="234"/>
        <v/>
      </c>
      <c r="C7256" s="28">
        <f t="shared" si="233"/>
        <v>725</v>
      </c>
    </row>
    <row r="7257" spans="2:3" x14ac:dyDescent="0.25">
      <c r="B7257" s="28" t="str">
        <f t="shared" si="234"/>
        <v/>
      </c>
      <c r="C7257" s="28">
        <f t="shared" si="233"/>
        <v>726</v>
      </c>
    </row>
    <row r="7258" spans="2:3" x14ac:dyDescent="0.25">
      <c r="B7258" s="28" t="str">
        <f t="shared" si="234"/>
        <v/>
      </c>
      <c r="C7258" s="28">
        <f t="shared" si="233"/>
        <v>726</v>
      </c>
    </row>
    <row r="7259" spans="2:3" x14ac:dyDescent="0.25">
      <c r="B7259" s="28" t="str">
        <f t="shared" si="234"/>
        <v/>
      </c>
      <c r="C7259" s="28">
        <f t="shared" si="233"/>
        <v>726</v>
      </c>
    </row>
    <row r="7260" spans="2:3" x14ac:dyDescent="0.25">
      <c r="B7260" s="28" t="str">
        <f t="shared" si="234"/>
        <v/>
      </c>
      <c r="C7260" s="28">
        <f t="shared" si="233"/>
        <v>726</v>
      </c>
    </row>
    <row r="7261" spans="2:3" x14ac:dyDescent="0.25">
      <c r="B7261" s="28" t="str">
        <f t="shared" si="234"/>
        <v/>
      </c>
      <c r="C7261" s="28">
        <f t="shared" si="233"/>
        <v>726</v>
      </c>
    </row>
    <row r="7262" spans="2:3" x14ac:dyDescent="0.25">
      <c r="B7262" s="28" t="str">
        <f t="shared" si="234"/>
        <v/>
      </c>
      <c r="C7262" s="28">
        <f t="shared" si="233"/>
        <v>726</v>
      </c>
    </row>
    <row r="7263" spans="2:3" x14ac:dyDescent="0.25">
      <c r="B7263" s="28" t="str">
        <f t="shared" si="234"/>
        <v/>
      </c>
      <c r="C7263" s="28">
        <f t="shared" si="233"/>
        <v>726</v>
      </c>
    </row>
    <row r="7264" spans="2:3" x14ac:dyDescent="0.25">
      <c r="B7264" s="28" t="str">
        <f t="shared" si="234"/>
        <v/>
      </c>
      <c r="C7264" s="28">
        <f t="shared" si="233"/>
        <v>726</v>
      </c>
    </row>
    <row r="7265" spans="2:3" x14ac:dyDescent="0.25">
      <c r="B7265" s="28" t="str">
        <f t="shared" si="234"/>
        <v/>
      </c>
      <c r="C7265" s="28">
        <f t="shared" si="233"/>
        <v>726</v>
      </c>
    </row>
    <row r="7266" spans="2:3" x14ac:dyDescent="0.25">
      <c r="B7266" s="28" t="str">
        <f t="shared" si="234"/>
        <v/>
      </c>
      <c r="C7266" s="28">
        <f t="shared" si="233"/>
        <v>726</v>
      </c>
    </row>
    <row r="7267" spans="2:3" x14ac:dyDescent="0.25">
      <c r="B7267" s="28" t="str">
        <f t="shared" si="234"/>
        <v/>
      </c>
      <c r="C7267" s="28">
        <f t="shared" si="233"/>
        <v>727</v>
      </c>
    </row>
    <row r="7268" spans="2:3" x14ac:dyDescent="0.25">
      <c r="B7268" s="28" t="str">
        <f t="shared" si="234"/>
        <v/>
      </c>
      <c r="C7268" s="28">
        <f t="shared" si="233"/>
        <v>727</v>
      </c>
    </row>
    <row r="7269" spans="2:3" x14ac:dyDescent="0.25">
      <c r="B7269" s="28" t="str">
        <f t="shared" si="234"/>
        <v/>
      </c>
      <c r="C7269" s="28">
        <f t="shared" si="233"/>
        <v>727</v>
      </c>
    </row>
    <row r="7270" spans="2:3" x14ac:dyDescent="0.25">
      <c r="B7270" s="28" t="str">
        <f t="shared" si="234"/>
        <v/>
      </c>
      <c r="C7270" s="28">
        <f t="shared" si="233"/>
        <v>727</v>
      </c>
    </row>
    <row r="7271" spans="2:3" x14ac:dyDescent="0.25">
      <c r="B7271" s="28" t="str">
        <f t="shared" si="234"/>
        <v/>
      </c>
      <c r="C7271" s="28">
        <f t="shared" si="233"/>
        <v>727</v>
      </c>
    </row>
    <row r="7272" spans="2:3" x14ac:dyDescent="0.25">
      <c r="B7272" s="28" t="str">
        <f t="shared" si="234"/>
        <v/>
      </c>
      <c r="C7272" s="28">
        <f t="shared" si="233"/>
        <v>727</v>
      </c>
    </row>
    <row r="7273" spans="2:3" x14ac:dyDescent="0.25">
      <c r="B7273" s="28" t="str">
        <f t="shared" si="234"/>
        <v/>
      </c>
      <c r="C7273" s="28">
        <f t="shared" si="233"/>
        <v>727</v>
      </c>
    </row>
    <row r="7274" spans="2:3" x14ac:dyDescent="0.25">
      <c r="B7274" s="28" t="str">
        <f t="shared" si="234"/>
        <v/>
      </c>
      <c r="C7274" s="28">
        <f t="shared" si="233"/>
        <v>727</v>
      </c>
    </row>
    <row r="7275" spans="2:3" x14ac:dyDescent="0.25">
      <c r="B7275" s="28" t="str">
        <f t="shared" si="234"/>
        <v/>
      </c>
      <c r="C7275" s="28">
        <f t="shared" si="233"/>
        <v>727</v>
      </c>
    </row>
    <row r="7276" spans="2:3" x14ac:dyDescent="0.25">
      <c r="B7276" s="28" t="str">
        <f t="shared" si="234"/>
        <v/>
      </c>
      <c r="C7276" s="28">
        <f t="shared" si="233"/>
        <v>727</v>
      </c>
    </row>
    <row r="7277" spans="2:3" x14ac:dyDescent="0.25">
      <c r="B7277" s="28" t="str">
        <f t="shared" si="234"/>
        <v/>
      </c>
      <c r="C7277" s="28">
        <f t="shared" si="233"/>
        <v>728</v>
      </c>
    </row>
    <row r="7278" spans="2:3" x14ac:dyDescent="0.25">
      <c r="B7278" s="28" t="str">
        <f t="shared" si="234"/>
        <v/>
      </c>
      <c r="C7278" s="28">
        <f t="shared" si="233"/>
        <v>728</v>
      </c>
    </row>
    <row r="7279" spans="2:3" x14ac:dyDescent="0.25">
      <c r="B7279" s="28" t="str">
        <f t="shared" si="234"/>
        <v/>
      </c>
      <c r="C7279" s="28">
        <f t="shared" ref="C7279:C7342" si="235">ROUNDDOWN(((ROW(C7279)-ROW(C$7))/C$5)+1,0)</f>
        <v>728</v>
      </c>
    </row>
    <row r="7280" spans="2:3" x14ac:dyDescent="0.25">
      <c r="B7280" s="28" t="str">
        <f t="shared" si="234"/>
        <v/>
      </c>
      <c r="C7280" s="28">
        <f t="shared" si="235"/>
        <v>728</v>
      </c>
    </row>
    <row r="7281" spans="2:3" x14ac:dyDescent="0.25">
      <c r="B7281" s="28" t="str">
        <f t="shared" si="234"/>
        <v/>
      </c>
      <c r="C7281" s="28">
        <f t="shared" si="235"/>
        <v>728</v>
      </c>
    </row>
    <row r="7282" spans="2:3" x14ac:dyDescent="0.25">
      <c r="B7282" s="28" t="str">
        <f t="shared" si="234"/>
        <v/>
      </c>
      <c r="C7282" s="28">
        <f t="shared" si="235"/>
        <v>728</v>
      </c>
    </row>
    <row r="7283" spans="2:3" x14ac:dyDescent="0.25">
      <c r="B7283" s="28" t="str">
        <f t="shared" si="234"/>
        <v/>
      </c>
      <c r="C7283" s="28">
        <f t="shared" si="235"/>
        <v>728</v>
      </c>
    </row>
    <row r="7284" spans="2:3" x14ac:dyDescent="0.25">
      <c r="B7284" s="28" t="str">
        <f t="shared" si="234"/>
        <v/>
      </c>
      <c r="C7284" s="28">
        <f t="shared" si="235"/>
        <v>728</v>
      </c>
    </row>
    <row r="7285" spans="2:3" x14ac:dyDescent="0.25">
      <c r="B7285" s="28" t="str">
        <f t="shared" si="234"/>
        <v/>
      </c>
      <c r="C7285" s="28">
        <f t="shared" si="235"/>
        <v>728</v>
      </c>
    </row>
    <row r="7286" spans="2:3" x14ac:dyDescent="0.25">
      <c r="B7286" s="28" t="str">
        <f t="shared" si="234"/>
        <v/>
      </c>
      <c r="C7286" s="28">
        <f t="shared" si="235"/>
        <v>728</v>
      </c>
    </row>
    <row r="7287" spans="2:3" x14ac:dyDescent="0.25">
      <c r="B7287" s="28" t="str">
        <f t="shared" si="234"/>
        <v/>
      </c>
      <c r="C7287" s="28">
        <f t="shared" si="235"/>
        <v>729</v>
      </c>
    </row>
    <row r="7288" spans="2:3" x14ac:dyDescent="0.25">
      <c r="B7288" s="28" t="str">
        <f t="shared" si="234"/>
        <v/>
      </c>
      <c r="C7288" s="28">
        <f t="shared" si="235"/>
        <v>729</v>
      </c>
    </row>
    <row r="7289" spans="2:3" x14ac:dyDescent="0.25">
      <c r="B7289" s="28" t="str">
        <f t="shared" si="234"/>
        <v/>
      </c>
      <c r="C7289" s="28">
        <f t="shared" si="235"/>
        <v>729</v>
      </c>
    </row>
    <row r="7290" spans="2:3" x14ac:dyDescent="0.25">
      <c r="B7290" s="28" t="str">
        <f t="shared" si="234"/>
        <v/>
      </c>
      <c r="C7290" s="28">
        <f t="shared" si="235"/>
        <v>729</v>
      </c>
    </row>
    <row r="7291" spans="2:3" x14ac:dyDescent="0.25">
      <c r="B7291" s="28" t="str">
        <f t="shared" si="234"/>
        <v/>
      </c>
      <c r="C7291" s="28">
        <f t="shared" si="235"/>
        <v>729</v>
      </c>
    </row>
    <row r="7292" spans="2:3" x14ac:dyDescent="0.25">
      <c r="B7292" s="28" t="str">
        <f t="shared" si="234"/>
        <v/>
      </c>
      <c r="C7292" s="28">
        <f t="shared" si="235"/>
        <v>729</v>
      </c>
    </row>
    <row r="7293" spans="2:3" x14ac:dyDescent="0.25">
      <c r="B7293" s="28" t="str">
        <f t="shared" si="234"/>
        <v/>
      </c>
      <c r="C7293" s="28">
        <f t="shared" si="235"/>
        <v>729</v>
      </c>
    </row>
    <row r="7294" spans="2:3" x14ac:dyDescent="0.25">
      <c r="B7294" s="28" t="str">
        <f t="shared" si="234"/>
        <v/>
      </c>
      <c r="C7294" s="28">
        <f t="shared" si="235"/>
        <v>729</v>
      </c>
    </row>
    <row r="7295" spans="2:3" x14ac:dyDescent="0.25">
      <c r="B7295" s="28" t="str">
        <f t="shared" si="234"/>
        <v/>
      </c>
      <c r="C7295" s="28">
        <f t="shared" si="235"/>
        <v>729</v>
      </c>
    </row>
    <row r="7296" spans="2:3" x14ac:dyDescent="0.25">
      <c r="B7296" s="28" t="str">
        <f t="shared" si="234"/>
        <v/>
      </c>
      <c r="C7296" s="28">
        <f t="shared" si="235"/>
        <v>729</v>
      </c>
    </row>
    <row r="7297" spans="2:3" x14ac:dyDescent="0.25">
      <c r="B7297" s="28" t="str">
        <f t="shared" si="234"/>
        <v/>
      </c>
      <c r="C7297" s="28">
        <f t="shared" si="235"/>
        <v>730</v>
      </c>
    </row>
    <row r="7298" spans="2:3" x14ac:dyDescent="0.25">
      <c r="B7298" s="28" t="str">
        <f t="shared" si="234"/>
        <v/>
      </c>
      <c r="C7298" s="28">
        <f t="shared" si="235"/>
        <v>730</v>
      </c>
    </row>
    <row r="7299" spans="2:3" x14ac:dyDescent="0.25">
      <c r="B7299" s="28" t="str">
        <f t="shared" si="234"/>
        <v/>
      </c>
      <c r="C7299" s="28">
        <f t="shared" si="235"/>
        <v>730</v>
      </c>
    </row>
    <row r="7300" spans="2:3" x14ac:dyDescent="0.25">
      <c r="B7300" s="28" t="str">
        <f t="shared" si="234"/>
        <v/>
      </c>
      <c r="C7300" s="28">
        <f t="shared" si="235"/>
        <v>730</v>
      </c>
    </row>
    <row r="7301" spans="2:3" x14ac:dyDescent="0.25">
      <c r="B7301" s="28" t="str">
        <f t="shared" si="234"/>
        <v/>
      </c>
      <c r="C7301" s="28">
        <f t="shared" si="235"/>
        <v>730</v>
      </c>
    </row>
    <row r="7302" spans="2:3" x14ac:dyDescent="0.25">
      <c r="B7302" s="28" t="str">
        <f t="shared" si="234"/>
        <v/>
      </c>
      <c r="C7302" s="28">
        <f t="shared" si="235"/>
        <v>730</v>
      </c>
    </row>
    <row r="7303" spans="2:3" x14ac:dyDescent="0.25">
      <c r="B7303" s="28" t="str">
        <f t="shared" si="234"/>
        <v/>
      </c>
      <c r="C7303" s="28">
        <f t="shared" si="235"/>
        <v>730</v>
      </c>
    </row>
    <row r="7304" spans="2:3" x14ac:dyDescent="0.25">
      <c r="B7304" s="28" t="str">
        <f t="shared" si="234"/>
        <v/>
      </c>
      <c r="C7304" s="28">
        <f t="shared" si="235"/>
        <v>730</v>
      </c>
    </row>
    <row r="7305" spans="2:3" x14ac:dyDescent="0.25">
      <c r="B7305" s="28" t="str">
        <f t="shared" si="234"/>
        <v/>
      </c>
      <c r="C7305" s="28">
        <f t="shared" si="235"/>
        <v>730</v>
      </c>
    </row>
    <row r="7306" spans="2:3" x14ac:dyDescent="0.25">
      <c r="B7306" s="28" t="str">
        <f t="shared" si="234"/>
        <v/>
      </c>
      <c r="C7306" s="28">
        <f t="shared" si="235"/>
        <v>730</v>
      </c>
    </row>
    <row r="7307" spans="2:3" x14ac:dyDescent="0.25">
      <c r="B7307" s="28" t="str">
        <f t="shared" si="234"/>
        <v/>
      </c>
      <c r="C7307" s="28">
        <f t="shared" si="235"/>
        <v>731</v>
      </c>
    </row>
    <row r="7308" spans="2:3" x14ac:dyDescent="0.25">
      <c r="B7308" s="28" t="str">
        <f t="shared" si="234"/>
        <v/>
      </c>
      <c r="C7308" s="28">
        <f t="shared" si="235"/>
        <v>731</v>
      </c>
    </row>
    <row r="7309" spans="2:3" x14ac:dyDescent="0.25">
      <c r="B7309" s="28" t="str">
        <f t="shared" si="234"/>
        <v/>
      </c>
      <c r="C7309" s="28">
        <f t="shared" si="235"/>
        <v>731</v>
      </c>
    </row>
    <row r="7310" spans="2:3" x14ac:dyDescent="0.25">
      <c r="B7310" s="28" t="str">
        <f t="shared" si="234"/>
        <v/>
      </c>
      <c r="C7310" s="28">
        <f t="shared" si="235"/>
        <v>731</v>
      </c>
    </row>
    <row r="7311" spans="2:3" x14ac:dyDescent="0.25">
      <c r="B7311" s="28" t="str">
        <f t="shared" si="234"/>
        <v/>
      </c>
      <c r="C7311" s="28">
        <f t="shared" si="235"/>
        <v>731</v>
      </c>
    </row>
    <row r="7312" spans="2:3" x14ac:dyDescent="0.25">
      <c r="B7312" s="28" t="str">
        <f t="shared" si="234"/>
        <v/>
      </c>
      <c r="C7312" s="28">
        <f t="shared" si="235"/>
        <v>731</v>
      </c>
    </row>
    <row r="7313" spans="2:3" x14ac:dyDescent="0.25">
      <c r="B7313" s="28" t="str">
        <f t="shared" si="234"/>
        <v/>
      </c>
      <c r="C7313" s="28">
        <f t="shared" si="235"/>
        <v>731</v>
      </c>
    </row>
    <row r="7314" spans="2:3" x14ac:dyDescent="0.25">
      <c r="B7314" s="28" t="str">
        <f t="shared" si="234"/>
        <v/>
      </c>
      <c r="C7314" s="28">
        <f t="shared" si="235"/>
        <v>731</v>
      </c>
    </row>
    <row r="7315" spans="2:3" x14ac:dyDescent="0.25">
      <c r="B7315" s="28" t="str">
        <f t="shared" si="234"/>
        <v/>
      </c>
      <c r="C7315" s="28">
        <f t="shared" si="235"/>
        <v>731</v>
      </c>
    </row>
    <row r="7316" spans="2:3" x14ac:dyDescent="0.25">
      <c r="B7316" s="28" t="str">
        <f t="shared" si="234"/>
        <v/>
      </c>
      <c r="C7316" s="28">
        <f t="shared" si="235"/>
        <v>731</v>
      </c>
    </row>
    <row r="7317" spans="2:3" x14ac:dyDescent="0.25">
      <c r="B7317" s="28" t="str">
        <f t="shared" ref="B7317:B7380" si="236">IF(C7317&lt; $D$4+1,MOD(((ROW(B7317)-ROW(B$7))),$C$5)+1,"")</f>
        <v/>
      </c>
      <c r="C7317" s="28">
        <f t="shared" si="235"/>
        <v>732</v>
      </c>
    </row>
    <row r="7318" spans="2:3" x14ac:dyDescent="0.25">
      <c r="B7318" s="28" t="str">
        <f t="shared" si="236"/>
        <v/>
      </c>
      <c r="C7318" s="28">
        <f t="shared" si="235"/>
        <v>732</v>
      </c>
    </row>
    <row r="7319" spans="2:3" x14ac:dyDescent="0.25">
      <c r="B7319" s="28" t="str">
        <f t="shared" si="236"/>
        <v/>
      </c>
      <c r="C7319" s="28">
        <f t="shared" si="235"/>
        <v>732</v>
      </c>
    </row>
    <row r="7320" spans="2:3" x14ac:dyDescent="0.25">
      <c r="B7320" s="28" t="str">
        <f t="shared" si="236"/>
        <v/>
      </c>
      <c r="C7320" s="28">
        <f t="shared" si="235"/>
        <v>732</v>
      </c>
    </row>
    <row r="7321" spans="2:3" x14ac:dyDescent="0.25">
      <c r="B7321" s="28" t="str">
        <f t="shared" si="236"/>
        <v/>
      </c>
      <c r="C7321" s="28">
        <f t="shared" si="235"/>
        <v>732</v>
      </c>
    </row>
    <row r="7322" spans="2:3" x14ac:dyDescent="0.25">
      <c r="B7322" s="28" t="str">
        <f t="shared" si="236"/>
        <v/>
      </c>
      <c r="C7322" s="28">
        <f t="shared" si="235"/>
        <v>732</v>
      </c>
    </row>
    <row r="7323" spans="2:3" x14ac:dyDescent="0.25">
      <c r="B7323" s="28" t="str">
        <f t="shared" si="236"/>
        <v/>
      </c>
      <c r="C7323" s="28">
        <f t="shared" si="235"/>
        <v>732</v>
      </c>
    </row>
    <row r="7324" spans="2:3" x14ac:dyDescent="0.25">
      <c r="B7324" s="28" t="str">
        <f t="shared" si="236"/>
        <v/>
      </c>
      <c r="C7324" s="28">
        <f t="shared" si="235"/>
        <v>732</v>
      </c>
    </row>
    <row r="7325" spans="2:3" x14ac:dyDescent="0.25">
      <c r="B7325" s="28" t="str">
        <f t="shared" si="236"/>
        <v/>
      </c>
      <c r="C7325" s="28">
        <f t="shared" si="235"/>
        <v>732</v>
      </c>
    </row>
    <row r="7326" spans="2:3" x14ac:dyDescent="0.25">
      <c r="B7326" s="28" t="str">
        <f t="shared" si="236"/>
        <v/>
      </c>
      <c r="C7326" s="28">
        <f t="shared" si="235"/>
        <v>732</v>
      </c>
    </row>
    <row r="7327" spans="2:3" x14ac:dyDescent="0.25">
      <c r="B7327" s="28" t="str">
        <f t="shared" si="236"/>
        <v/>
      </c>
      <c r="C7327" s="28">
        <f t="shared" si="235"/>
        <v>733</v>
      </c>
    </row>
    <row r="7328" spans="2:3" x14ac:dyDescent="0.25">
      <c r="B7328" s="28" t="str">
        <f t="shared" si="236"/>
        <v/>
      </c>
      <c r="C7328" s="28">
        <f t="shared" si="235"/>
        <v>733</v>
      </c>
    </row>
    <row r="7329" spans="2:3" x14ac:dyDescent="0.25">
      <c r="B7329" s="28" t="str">
        <f t="shared" si="236"/>
        <v/>
      </c>
      <c r="C7329" s="28">
        <f t="shared" si="235"/>
        <v>733</v>
      </c>
    </row>
    <row r="7330" spans="2:3" x14ac:dyDescent="0.25">
      <c r="B7330" s="28" t="str">
        <f t="shared" si="236"/>
        <v/>
      </c>
      <c r="C7330" s="28">
        <f t="shared" si="235"/>
        <v>733</v>
      </c>
    </row>
    <row r="7331" spans="2:3" x14ac:dyDescent="0.25">
      <c r="B7331" s="28" t="str">
        <f t="shared" si="236"/>
        <v/>
      </c>
      <c r="C7331" s="28">
        <f t="shared" si="235"/>
        <v>733</v>
      </c>
    </row>
    <row r="7332" spans="2:3" x14ac:dyDescent="0.25">
      <c r="B7332" s="28" t="str">
        <f t="shared" si="236"/>
        <v/>
      </c>
      <c r="C7332" s="28">
        <f t="shared" si="235"/>
        <v>733</v>
      </c>
    </row>
    <row r="7333" spans="2:3" x14ac:dyDescent="0.25">
      <c r="B7333" s="28" t="str">
        <f t="shared" si="236"/>
        <v/>
      </c>
      <c r="C7333" s="28">
        <f t="shared" si="235"/>
        <v>733</v>
      </c>
    </row>
    <row r="7334" spans="2:3" x14ac:dyDescent="0.25">
      <c r="B7334" s="28" t="str">
        <f t="shared" si="236"/>
        <v/>
      </c>
      <c r="C7334" s="28">
        <f t="shared" si="235"/>
        <v>733</v>
      </c>
    </row>
    <row r="7335" spans="2:3" x14ac:dyDescent="0.25">
      <c r="B7335" s="28" t="str">
        <f t="shared" si="236"/>
        <v/>
      </c>
      <c r="C7335" s="28">
        <f t="shared" si="235"/>
        <v>733</v>
      </c>
    </row>
    <row r="7336" spans="2:3" x14ac:dyDescent="0.25">
      <c r="B7336" s="28" t="str">
        <f t="shared" si="236"/>
        <v/>
      </c>
      <c r="C7336" s="28">
        <f t="shared" si="235"/>
        <v>733</v>
      </c>
    </row>
    <row r="7337" spans="2:3" x14ac:dyDescent="0.25">
      <c r="B7337" s="28" t="str">
        <f t="shared" si="236"/>
        <v/>
      </c>
      <c r="C7337" s="28">
        <f t="shared" si="235"/>
        <v>734</v>
      </c>
    </row>
    <row r="7338" spans="2:3" x14ac:dyDescent="0.25">
      <c r="B7338" s="28" t="str">
        <f t="shared" si="236"/>
        <v/>
      </c>
      <c r="C7338" s="28">
        <f t="shared" si="235"/>
        <v>734</v>
      </c>
    </row>
    <row r="7339" spans="2:3" x14ac:dyDescent="0.25">
      <c r="B7339" s="28" t="str">
        <f t="shared" si="236"/>
        <v/>
      </c>
      <c r="C7339" s="28">
        <f t="shared" si="235"/>
        <v>734</v>
      </c>
    </row>
    <row r="7340" spans="2:3" x14ac:dyDescent="0.25">
      <c r="B7340" s="28" t="str">
        <f t="shared" si="236"/>
        <v/>
      </c>
      <c r="C7340" s="28">
        <f t="shared" si="235"/>
        <v>734</v>
      </c>
    </row>
    <row r="7341" spans="2:3" x14ac:dyDescent="0.25">
      <c r="B7341" s="28" t="str">
        <f t="shared" si="236"/>
        <v/>
      </c>
      <c r="C7341" s="28">
        <f t="shared" si="235"/>
        <v>734</v>
      </c>
    </row>
    <row r="7342" spans="2:3" x14ac:dyDescent="0.25">
      <c r="B7342" s="28" t="str">
        <f t="shared" si="236"/>
        <v/>
      </c>
      <c r="C7342" s="28">
        <f t="shared" si="235"/>
        <v>734</v>
      </c>
    </row>
    <row r="7343" spans="2:3" x14ac:dyDescent="0.25">
      <c r="B7343" s="28" t="str">
        <f t="shared" si="236"/>
        <v/>
      </c>
      <c r="C7343" s="28">
        <f t="shared" ref="C7343:C7406" si="237">ROUNDDOWN(((ROW(C7343)-ROW(C$7))/C$5)+1,0)</f>
        <v>734</v>
      </c>
    </row>
    <row r="7344" spans="2:3" x14ac:dyDescent="0.25">
      <c r="B7344" s="28" t="str">
        <f t="shared" si="236"/>
        <v/>
      </c>
      <c r="C7344" s="28">
        <f t="shared" si="237"/>
        <v>734</v>
      </c>
    </row>
    <row r="7345" spans="2:3" x14ac:dyDescent="0.25">
      <c r="B7345" s="28" t="str">
        <f t="shared" si="236"/>
        <v/>
      </c>
      <c r="C7345" s="28">
        <f t="shared" si="237"/>
        <v>734</v>
      </c>
    </row>
    <row r="7346" spans="2:3" x14ac:dyDescent="0.25">
      <c r="B7346" s="28" t="str">
        <f t="shared" si="236"/>
        <v/>
      </c>
      <c r="C7346" s="28">
        <f t="shared" si="237"/>
        <v>734</v>
      </c>
    </row>
    <row r="7347" spans="2:3" x14ac:dyDescent="0.25">
      <c r="B7347" s="28" t="str">
        <f t="shared" si="236"/>
        <v/>
      </c>
      <c r="C7347" s="28">
        <f t="shared" si="237"/>
        <v>735</v>
      </c>
    </row>
    <row r="7348" spans="2:3" x14ac:dyDescent="0.25">
      <c r="B7348" s="28" t="str">
        <f t="shared" si="236"/>
        <v/>
      </c>
      <c r="C7348" s="28">
        <f t="shared" si="237"/>
        <v>735</v>
      </c>
    </row>
    <row r="7349" spans="2:3" x14ac:dyDescent="0.25">
      <c r="B7349" s="28" t="str">
        <f t="shared" si="236"/>
        <v/>
      </c>
      <c r="C7349" s="28">
        <f t="shared" si="237"/>
        <v>735</v>
      </c>
    </row>
    <row r="7350" spans="2:3" x14ac:dyDescent="0.25">
      <c r="B7350" s="28" t="str">
        <f t="shared" si="236"/>
        <v/>
      </c>
      <c r="C7350" s="28">
        <f t="shared" si="237"/>
        <v>735</v>
      </c>
    </row>
    <row r="7351" spans="2:3" x14ac:dyDescent="0.25">
      <c r="B7351" s="28" t="str">
        <f t="shared" si="236"/>
        <v/>
      </c>
      <c r="C7351" s="28">
        <f t="shared" si="237"/>
        <v>735</v>
      </c>
    </row>
    <row r="7352" spans="2:3" x14ac:dyDescent="0.25">
      <c r="B7352" s="28" t="str">
        <f t="shared" si="236"/>
        <v/>
      </c>
      <c r="C7352" s="28">
        <f t="shared" si="237"/>
        <v>735</v>
      </c>
    </row>
    <row r="7353" spans="2:3" x14ac:dyDescent="0.25">
      <c r="B7353" s="28" t="str">
        <f t="shared" si="236"/>
        <v/>
      </c>
      <c r="C7353" s="28">
        <f t="shared" si="237"/>
        <v>735</v>
      </c>
    </row>
    <row r="7354" spans="2:3" x14ac:dyDescent="0.25">
      <c r="B7354" s="28" t="str">
        <f t="shared" si="236"/>
        <v/>
      </c>
      <c r="C7354" s="28">
        <f t="shared" si="237"/>
        <v>735</v>
      </c>
    </row>
    <row r="7355" spans="2:3" x14ac:dyDescent="0.25">
      <c r="B7355" s="28" t="str">
        <f t="shared" si="236"/>
        <v/>
      </c>
      <c r="C7355" s="28">
        <f t="shared" si="237"/>
        <v>735</v>
      </c>
    </row>
    <row r="7356" spans="2:3" x14ac:dyDescent="0.25">
      <c r="B7356" s="28" t="str">
        <f t="shared" si="236"/>
        <v/>
      </c>
      <c r="C7356" s="28">
        <f t="shared" si="237"/>
        <v>735</v>
      </c>
    </row>
    <row r="7357" spans="2:3" x14ac:dyDescent="0.25">
      <c r="B7357" s="28" t="str">
        <f t="shared" si="236"/>
        <v/>
      </c>
      <c r="C7357" s="28">
        <f t="shared" si="237"/>
        <v>736</v>
      </c>
    </row>
    <row r="7358" spans="2:3" x14ac:dyDescent="0.25">
      <c r="B7358" s="28" t="str">
        <f t="shared" si="236"/>
        <v/>
      </c>
      <c r="C7358" s="28">
        <f t="shared" si="237"/>
        <v>736</v>
      </c>
    </row>
    <row r="7359" spans="2:3" x14ac:dyDescent="0.25">
      <c r="B7359" s="28" t="str">
        <f t="shared" si="236"/>
        <v/>
      </c>
      <c r="C7359" s="28">
        <f t="shared" si="237"/>
        <v>736</v>
      </c>
    </row>
    <row r="7360" spans="2:3" x14ac:dyDescent="0.25">
      <c r="B7360" s="28" t="str">
        <f t="shared" si="236"/>
        <v/>
      </c>
      <c r="C7360" s="28">
        <f t="shared" si="237"/>
        <v>736</v>
      </c>
    </row>
    <row r="7361" spans="2:3" x14ac:dyDescent="0.25">
      <c r="B7361" s="28" t="str">
        <f t="shared" si="236"/>
        <v/>
      </c>
      <c r="C7361" s="28">
        <f t="shared" si="237"/>
        <v>736</v>
      </c>
    </row>
    <row r="7362" spans="2:3" x14ac:dyDescent="0.25">
      <c r="B7362" s="28" t="str">
        <f t="shared" si="236"/>
        <v/>
      </c>
      <c r="C7362" s="28">
        <f t="shared" si="237"/>
        <v>736</v>
      </c>
    </row>
    <row r="7363" spans="2:3" x14ac:dyDescent="0.25">
      <c r="B7363" s="28" t="str">
        <f t="shared" si="236"/>
        <v/>
      </c>
      <c r="C7363" s="28">
        <f t="shared" si="237"/>
        <v>736</v>
      </c>
    </row>
    <row r="7364" spans="2:3" x14ac:dyDescent="0.25">
      <c r="B7364" s="28" t="str">
        <f t="shared" si="236"/>
        <v/>
      </c>
      <c r="C7364" s="28">
        <f t="shared" si="237"/>
        <v>736</v>
      </c>
    </row>
    <row r="7365" spans="2:3" x14ac:dyDescent="0.25">
      <c r="B7365" s="28" t="str">
        <f t="shared" si="236"/>
        <v/>
      </c>
      <c r="C7365" s="28">
        <f t="shared" si="237"/>
        <v>736</v>
      </c>
    </row>
    <row r="7366" spans="2:3" x14ac:dyDescent="0.25">
      <c r="B7366" s="28" t="str">
        <f t="shared" si="236"/>
        <v/>
      </c>
      <c r="C7366" s="28">
        <f t="shared" si="237"/>
        <v>736</v>
      </c>
    </row>
    <row r="7367" spans="2:3" x14ac:dyDescent="0.25">
      <c r="B7367" s="28" t="str">
        <f t="shared" si="236"/>
        <v/>
      </c>
      <c r="C7367" s="28">
        <f t="shared" si="237"/>
        <v>737</v>
      </c>
    </row>
    <row r="7368" spans="2:3" x14ac:dyDescent="0.25">
      <c r="B7368" s="28" t="str">
        <f t="shared" si="236"/>
        <v/>
      </c>
      <c r="C7368" s="28">
        <f t="shared" si="237"/>
        <v>737</v>
      </c>
    </row>
    <row r="7369" spans="2:3" x14ac:dyDescent="0.25">
      <c r="B7369" s="28" t="str">
        <f t="shared" si="236"/>
        <v/>
      </c>
      <c r="C7369" s="28">
        <f t="shared" si="237"/>
        <v>737</v>
      </c>
    </row>
    <row r="7370" spans="2:3" x14ac:dyDescent="0.25">
      <c r="B7370" s="28" t="str">
        <f t="shared" si="236"/>
        <v/>
      </c>
      <c r="C7370" s="28">
        <f t="shared" si="237"/>
        <v>737</v>
      </c>
    </row>
    <row r="7371" spans="2:3" x14ac:dyDescent="0.25">
      <c r="B7371" s="28" t="str">
        <f t="shared" si="236"/>
        <v/>
      </c>
      <c r="C7371" s="28">
        <f t="shared" si="237"/>
        <v>737</v>
      </c>
    </row>
    <row r="7372" spans="2:3" x14ac:dyDescent="0.25">
      <c r="B7372" s="28" t="str">
        <f t="shared" si="236"/>
        <v/>
      </c>
      <c r="C7372" s="28">
        <f t="shared" si="237"/>
        <v>737</v>
      </c>
    </row>
    <row r="7373" spans="2:3" x14ac:dyDescent="0.25">
      <c r="B7373" s="28" t="str">
        <f t="shared" si="236"/>
        <v/>
      </c>
      <c r="C7373" s="28">
        <f t="shared" si="237"/>
        <v>737</v>
      </c>
    </row>
    <row r="7374" spans="2:3" x14ac:dyDescent="0.25">
      <c r="B7374" s="28" t="str">
        <f t="shared" si="236"/>
        <v/>
      </c>
      <c r="C7374" s="28">
        <f t="shared" si="237"/>
        <v>737</v>
      </c>
    </row>
    <row r="7375" spans="2:3" x14ac:dyDescent="0.25">
      <c r="B7375" s="28" t="str">
        <f t="shared" si="236"/>
        <v/>
      </c>
      <c r="C7375" s="28">
        <f t="shared" si="237"/>
        <v>737</v>
      </c>
    </row>
    <row r="7376" spans="2:3" x14ac:dyDescent="0.25">
      <c r="B7376" s="28" t="str">
        <f t="shared" si="236"/>
        <v/>
      </c>
      <c r="C7376" s="28">
        <f t="shared" si="237"/>
        <v>737</v>
      </c>
    </row>
    <row r="7377" spans="2:3" x14ac:dyDescent="0.25">
      <c r="B7377" s="28" t="str">
        <f t="shared" si="236"/>
        <v/>
      </c>
      <c r="C7377" s="28">
        <f t="shared" si="237"/>
        <v>738</v>
      </c>
    </row>
    <row r="7378" spans="2:3" x14ac:dyDescent="0.25">
      <c r="B7378" s="28" t="str">
        <f t="shared" si="236"/>
        <v/>
      </c>
      <c r="C7378" s="28">
        <f t="shared" si="237"/>
        <v>738</v>
      </c>
    </row>
    <row r="7379" spans="2:3" x14ac:dyDescent="0.25">
      <c r="B7379" s="28" t="str">
        <f t="shared" si="236"/>
        <v/>
      </c>
      <c r="C7379" s="28">
        <f t="shared" si="237"/>
        <v>738</v>
      </c>
    </row>
    <row r="7380" spans="2:3" x14ac:dyDescent="0.25">
      <c r="B7380" s="28" t="str">
        <f t="shared" si="236"/>
        <v/>
      </c>
      <c r="C7380" s="28">
        <f t="shared" si="237"/>
        <v>738</v>
      </c>
    </row>
    <row r="7381" spans="2:3" x14ac:dyDescent="0.25">
      <c r="B7381" s="28" t="str">
        <f t="shared" ref="B7381:B7444" si="238">IF(C7381&lt; $D$4+1,MOD(((ROW(B7381)-ROW(B$7))),$C$5)+1,"")</f>
        <v/>
      </c>
      <c r="C7381" s="28">
        <f t="shared" si="237"/>
        <v>738</v>
      </c>
    </row>
    <row r="7382" spans="2:3" x14ac:dyDescent="0.25">
      <c r="B7382" s="28" t="str">
        <f t="shared" si="238"/>
        <v/>
      </c>
      <c r="C7382" s="28">
        <f t="shared" si="237"/>
        <v>738</v>
      </c>
    </row>
    <row r="7383" spans="2:3" x14ac:dyDescent="0.25">
      <c r="B7383" s="28" t="str">
        <f t="shared" si="238"/>
        <v/>
      </c>
      <c r="C7383" s="28">
        <f t="shared" si="237"/>
        <v>738</v>
      </c>
    </row>
    <row r="7384" spans="2:3" x14ac:dyDescent="0.25">
      <c r="B7384" s="28" t="str">
        <f t="shared" si="238"/>
        <v/>
      </c>
      <c r="C7384" s="28">
        <f t="shared" si="237"/>
        <v>738</v>
      </c>
    </row>
    <row r="7385" spans="2:3" x14ac:dyDescent="0.25">
      <c r="B7385" s="28" t="str">
        <f t="shared" si="238"/>
        <v/>
      </c>
      <c r="C7385" s="28">
        <f t="shared" si="237"/>
        <v>738</v>
      </c>
    </row>
    <row r="7386" spans="2:3" x14ac:dyDescent="0.25">
      <c r="B7386" s="28" t="str">
        <f t="shared" si="238"/>
        <v/>
      </c>
      <c r="C7386" s="28">
        <f t="shared" si="237"/>
        <v>738</v>
      </c>
    </row>
    <row r="7387" spans="2:3" x14ac:dyDescent="0.25">
      <c r="B7387" s="28" t="str">
        <f t="shared" si="238"/>
        <v/>
      </c>
      <c r="C7387" s="28">
        <f t="shared" si="237"/>
        <v>739</v>
      </c>
    </row>
    <row r="7388" spans="2:3" x14ac:dyDescent="0.25">
      <c r="B7388" s="28" t="str">
        <f t="shared" si="238"/>
        <v/>
      </c>
      <c r="C7388" s="28">
        <f t="shared" si="237"/>
        <v>739</v>
      </c>
    </row>
    <row r="7389" spans="2:3" x14ac:dyDescent="0.25">
      <c r="B7389" s="28" t="str">
        <f t="shared" si="238"/>
        <v/>
      </c>
      <c r="C7389" s="28">
        <f t="shared" si="237"/>
        <v>739</v>
      </c>
    </row>
    <row r="7390" spans="2:3" x14ac:dyDescent="0.25">
      <c r="B7390" s="28" t="str">
        <f t="shared" si="238"/>
        <v/>
      </c>
      <c r="C7390" s="28">
        <f t="shared" si="237"/>
        <v>739</v>
      </c>
    </row>
    <row r="7391" spans="2:3" x14ac:dyDescent="0.25">
      <c r="B7391" s="28" t="str">
        <f t="shared" si="238"/>
        <v/>
      </c>
      <c r="C7391" s="28">
        <f t="shared" si="237"/>
        <v>739</v>
      </c>
    </row>
    <row r="7392" spans="2:3" x14ac:dyDescent="0.25">
      <c r="B7392" s="28" t="str">
        <f t="shared" si="238"/>
        <v/>
      </c>
      <c r="C7392" s="28">
        <f t="shared" si="237"/>
        <v>739</v>
      </c>
    </row>
    <row r="7393" spans="2:3" x14ac:dyDescent="0.25">
      <c r="B7393" s="28" t="str">
        <f t="shared" si="238"/>
        <v/>
      </c>
      <c r="C7393" s="28">
        <f t="shared" si="237"/>
        <v>739</v>
      </c>
    </row>
    <row r="7394" spans="2:3" x14ac:dyDescent="0.25">
      <c r="B7394" s="28" t="str">
        <f t="shared" si="238"/>
        <v/>
      </c>
      <c r="C7394" s="28">
        <f t="shared" si="237"/>
        <v>739</v>
      </c>
    </row>
    <row r="7395" spans="2:3" x14ac:dyDescent="0.25">
      <c r="B7395" s="28" t="str">
        <f t="shared" si="238"/>
        <v/>
      </c>
      <c r="C7395" s="28">
        <f t="shared" si="237"/>
        <v>739</v>
      </c>
    </row>
    <row r="7396" spans="2:3" x14ac:dyDescent="0.25">
      <c r="B7396" s="28" t="str">
        <f t="shared" si="238"/>
        <v/>
      </c>
      <c r="C7396" s="28">
        <f t="shared" si="237"/>
        <v>739</v>
      </c>
    </row>
    <row r="7397" spans="2:3" x14ac:dyDescent="0.25">
      <c r="B7397" s="28" t="str">
        <f t="shared" si="238"/>
        <v/>
      </c>
      <c r="C7397" s="28">
        <f t="shared" si="237"/>
        <v>740</v>
      </c>
    </row>
    <row r="7398" spans="2:3" x14ac:dyDescent="0.25">
      <c r="B7398" s="28" t="str">
        <f t="shared" si="238"/>
        <v/>
      </c>
      <c r="C7398" s="28">
        <f t="shared" si="237"/>
        <v>740</v>
      </c>
    </row>
    <row r="7399" spans="2:3" x14ac:dyDescent="0.25">
      <c r="B7399" s="28" t="str">
        <f t="shared" si="238"/>
        <v/>
      </c>
      <c r="C7399" s="28">
        <f t="shared" si="237"/>
        <v>740</v>
      </c>
    </row>
    <row r="7400" spans="2:3" x14ac:dyDescent="0.25">
      <c r="B7400" s="28" t="str">
        <f t="shared" si="238"/>
        <v/>
      </c>
      <c r="C7400" s="28">
        <f t="shared" si="237"/>
        <v>740</v>
      </c>
    </row>
    <row r="7401" spans="2:3" x14ac:dyDescent="0.25">
      <c r="B7401" s="28" t="str">
        <f t="shared" si="238"/>
        <v/>
      </c>
      <c r="C7401" s="28">
        <f t="shared" si="237"/>
        <v>740</v>
      </c>
    </row>
    <row r="7402" spans="2:3" x14ac:dyDescent="0.25">
      <c r="B7402" s="28" t="str">
        <f t="shared" si="238"/>
        <v/>
      </c>
      <c r="C7402" s="28">
        <f t="shared" si="237"/>
        <v>740</v>
      </c>
    </row>
    <row r="7403" spans="2:3" x14ac:dyDescent="0.25">
      <c r="B7403" s="28" t="str">
        <f t="shared" si="238"/>
        <v/>
      </c>
      <c r="C7403" s="28">
        <f t="shared" si="237"/>
        <v>740</v>
      </c>
    </row>
    <row r="7404" spans="2:3" x14ac:dyDescent="0.25">
      <c r="B7404" s="28" t="str">
        <f t="shared" si="238"/>
        <v/>
      </c>
      <c r="C7404" s="28">
        <f t="shared" si="237"/>
        <v>740</v>
      </c>
    </row>
    <row r="7405" spans="2:3" x14ac:dyDescent="0.25">
      <c r="B7405" s="28" t="str">
        <f t="shared" si="238"/>
        <v/>
      </c>
      <c r="C7405" s="28">
        <f t="shared" si="237"/>
        <v>740</v>
      </c>
    </row>
    <row r="7406" spans="2:3" x14ac:dyDescent="0.25">
      <c r="B7406" s="28" t="str">
        <f t="shared" si="238"/>
        <v/>
      </c>
      <c r="C7406" s="28">
        <f t="shared" si="237"/>
        <v>740</v>
      </c>
    </row>
    <row r="7407" spans="2:3" x14ac:dyDescent="0.25">
      <c r="B7407" s="28" t="str">
        <f t="shared" si="238"/>
        <v/>
      </c>
      <c r="C7407" s="28">
        <f t="shared" ref="C7407:C7470" si="239">ROUNDDOWN(((ROW(C7407)-ROW(C$7))/C$5)+1,0)</f>
        <v>741</v>
      </c>
    </row>
    <row r="7408" spans="2:3" x14ac:dyDescent="0.25">
      <c r="B7408" s="28" t="str">
        <f t="shared" si="238"/>
        <v/>
      </c>
      <c r="C7408" s="28">
        <f t="shared" si="239"/>
        <v>741</v>
      </c>
    </row>
    <row r="7409" spans="2:3" x14ac:dyDescent="0.25">
      <c r="B7409" s="28" t="str">
        <f t="shared" si="238"/>
        <v/>
      </c>
      <c r="C7409" s="28">
        <f t="shared" si="239"/>
        <v>741</v>
      </c>
    </row>
    <row r="7410" spans="2:3" x14ac:dyDescent="0.25">
      <c r="B7410" s="28" t="str">
        <f t="shared" si="238"/>
        <v/>
      </c>
      <c r="C7410" s="28">
        <f t="shared" si="239"/>
        <v>741</v>
      </c>
    </row>
    <row r="7411" spans="2:3" x14ac:dyDescent="0.25">
      <c r="B7411" s="28" t="str">
        <f t="shared" si="238"/>
        <v/>
      </c>
      <c r="C7411" s="28">
        <f t="shared" si="239"/>
        <v>741</v>
      </c>
    </row>
    <row r="7412" spans="2:3" x14ac:dyDescent="0.25">
      <c r="B7412" s="28" t="str">
        <f t="shared" si="238"/>
        <v/>
      </c>
      <c r="C7412" s="28">
        <f t="shared" si="239"/>
        <v>741</v>
      </c>
    </row>
    <row r="7413" spans="2:3" x14ac:dyDescent="0.25">
      <c r="B7413" s="28" t="str">
        <f t="shared" si="238"/>
        <v/>
      </c>
      <c r="C7413" s="28">
        <f t="shared" si="239"/>
        <v>741</v>
      </c>
    </row>
    <row r="7414" spans="2:3" x14ac:dyDescent="0.25">
      <c r="B7414" s="28" t="str">
        <f t="shared" si="238"/>
        <v/>
      </c>
      <c r="C7414" s="28">
        <f t="shared" si="239"/>
        <v>741</v>
      </c>
    </row>
    <row r="7415" spans="2:3" x14ac:dyDescent="0.25">
      <c r="B7415" s="28" t="str">
        <f t="shared" si="238"/>
        <v/>
      </c>
      <c r="C7415" s="28">
        <f t="shared" si="239"/>
        <v>741</v>
      </c>
    </row>
    <row r="7416" spans="2:3" x14ac:dyDescent="0.25">
      <c r="B7416" s="28" t="str">
        <f t="shared" si="238"/>
        <v/>
      </c>
      <c r="C7416" s="28">
        <f t="shared" si="239"/>
        <v>741</v>
      </c>
    </row>
    <row r="7417" spans="2:3" x14ac:dyDescent="0.25">
      <c r="B7417" s="28" t="str">
        <f t="shared" si="238"/>
        <v/>
      </c>
      <c r="C7417" s="28">
        <f t="shared" si="239"/>
        <v>742</v>
      </c>
    </row>
    <row r="7418" spans="2:3" x14ac:dyDescent="0.25">
      <c r="B7418" s="28" t="str">
        <f t="shared" si="238"/>
        <v/>
      </c>
      <c r="C7418" s="28">
        <f t="shared" si="239"/>
        <v>742</v>
      </c>
    </row>
    <row r="7419" spans="2:3" x14ac:dyDescent="0.25">
      <c r="B7419" s="28" t="str">
        <f t="shared" si="238"/>
        <v/>
      </c>
      <c r="C7419" s="28">
        <f t="shared" si="239"/>
        <v>742</v>
      </c>
    </row>
    <row r="7420" spans="2:3" x14ac:dyDescent="0.25">
      <c r="B7420" s="28" t="str">
        <f t="shared" si="238"/>
        <v/>
      </c>
      <c r="C7420" s="28">
        <f t="shared" si="239"/>
        <v>742</v>
      </c>
    </row>
    <row r="7421" spans="2:3" x14ac:dyDescent="0.25">
      <c r="B7421" s="28" t="str">
        <f t="shared" si="238"/>
        <v/>
      </c>
      <c r="C7421" s="28">
        <f t="shared" si="239"/>
        <v>742</v>
      </c>
    </row>
    <row r="7422" spans="2:3" x14ac:dyDescent="0.25">
      <c r="B7422" s="28" t="str">
        <f t="shared" si="238"/>
        <v/>
      </c>
      <c r="C7422" s="28">
        <f t="shared" si="239"/>
        <v>742</v>
      </c>
    </row>
    <row r="7423" spans="2:3" x14ac:dyDescent="0.25">
      <c r="B7423" s="28" t="str">
        <f t="shared" si="238"/>
        <v/>
      </c>
      <c r="C7423" s="28">
        <f t="shared" si="239"/>
        <v>742</v>
      </c>
    </row>
    <row r="7424" spans="2:3" x14ac:dyDescent="0.25">
      <c r="B7424" s="28" t="str">
        <f t="shared" si="238"/>
        <v/>
      </c>
      <c r="C7424" s="28">
        <f t="shared" si="239"/>
        <v>742</v>
      </c>
    </row>
    <row r="7425" spans="2:3" x14ac:dyDescent="0.25">
      <c r="B7425" s="28" t="str">
        <f t="shared" si="238"/>
        <v/>
      </c>
      <c r="C7425" s="28">
        <f t="shared" si="239"/>
        <v>742</v>
      </c>
    </row>
    <row r="7426" spans="2:3" x14ac:dyDescent="0.25">
      <c r="B7426" s="28" t="str">
        <f t="shared" si="238"/>
        <v/>
      </c>
      <c r="C7426" s="28">
        <f t="shared" si="239"/>
        <v>742</v>
      </c>
    </row>
    <row r="7427" spans="2:3" x14ac:dyDescent="0.25">
      <c r="B7427" s="28" t="str">
        <f t="shared" si="238"/>
        <v/>
      </c>
      <c r="C7427" s="28">
        <f t="shared" si="239"/>
        <v>743</v>
      </c>
    </row>
    <row r="7428" spans="2:3" x14ac:dyDescent="0.25">
      <c r="B7428" s="28" t="str">
        <f t="shared" si="238"/>
        <v/>
      </c>
      <c r="C7428" s="28">
        <f t="shared" si="239"/>
        <v>743</v>
      </c>
    </row>
    <row r="7429" spans="2:3" x14ac:dyDescent="0.25">
      <c r="B7429" s="28" t="str">
        <f t="shared" si="238"/>
        <v/>
      </c>
      <c r="C7429" s="28">
        <f t="shared" si="239"/>
        <v>743</v>
      </c>
    </row>
    <row r="7430" spans="2:3" x14ac:dyDescent="0.25">
      <c r="B7430" s="28" t="str">
        <f t="shared" si="238"/>
        <v/>
      </c>
      <c r="C7430" s="28">
        <f t="shared" si="239"/>
        <v>743</v>
      </c>
    </row>
    <row r="7431" spans="2:3" x14ac:dyDescent="0.25">
      <c r="B7431" s="28" t="str">
        <f t="shared" si="238"/>
        <v/>
      </c>
      <c r="C7431" s="28">
        <f t="shared" si="239"/>
        <v>743</v>
      </c>
    </row>
    <row r="7432" spans="2:3" x14ac:dyDescent="0.25">
      <c r="B7432" s="28" t="str">
        <f t="shared" si="238"/>
        <v/>
      </c>
      <c r="C7432" s="28">
        <f t="shared" si="239"/>
        <v>743</v>
      </c>
    </row>
    <row r="7433" spans="2:3" x14ac:dyDescent="0.25">
      <c r="B7433" s="28" t="str">
        <f t="shared" si="238"/>
        <v/>
      </c>
      <c r="C7433" s="28">
        <f t="shared" si="239"/>
        <v>743</v>
      </c>
    </row>
    <row r="7434" spans="2:3" x14ac:dyDescent="0.25">
      <c r="B7434" s="28" t="str">
        <f t="shared" si="238"/>
        <v/>
      </c>
      <c r="C7434" s="28">
        <f t="shared" si="239"/>
        <v>743</v>
      </c>
    </row>
    <row r="7435" spans="2:3" x14ac:dyDescent="0.25">
      <c r="B7435" s="28" t="str">
        <f t="shared" si="238"/>
        <v/>
      </c>
      <c r="C7435" s="28">
        <f t="shared" si="239"/>
        <v>743</v>
      </c>
    </row>
    <row r="7436" spans="2:3" x14ac:dyDescent="0.25">
      <c r="B7436" s="28" t="str">
        <f t="shared" si="238"/>
        <v/>
      </c>
      <c r="C7436" s="28">
        <f t="shared" si="239"/>
        <v>743</v>
      </c>
    </row>
    <row r="7437" spans="2:3" x14ac:dyDescent="0.25">
      <c r="B7437" s="28" t="str">
        <f t="shared" si="238"/>
        <v/>
      </c>
      <c r="C7437" s="28">
        <f t="shared" si="239"/>
        <v>744</v>
      </c>
    </row>
    <row r="7438" spans="2:3" x14ac:dyDescent="0.25">
      <c r="B7438" s="28" t="str">
        <f t="shared" si="238"/>
        <v/>
      </c>
      <c r="C7438" s="28">
        <f t="shared" si="239"/>
        <v>744</v>
      </c>
    </row>
    <row r="7439" spans="2:3" x14ac:dyDescent="0.25">
      <c r="B7439" s="28" t="str">
        <f t="shared" si="238"/>
        <v/>
      </c>
      <c r="C7439" s="28">
        <f t="shared" si="239"/>
        <v>744</v>
      </c>
    </row>
    <row r="7440" spans="2:3" x14ac:dyDescent="0.25">
      <c r="B7440" s="28" t="str">
        <f t="shared" si="238"/>
        <v/>
      </c>
      <c r="C7440" s="28">
        <f t="shared" si="239"/>
        <v>744</v>
      </c>
    </row>
    <row r="7441" spans="2:3" x14ac:dyDescent="0.25">
      <c r="B7441" s="28" t="str">
        <f t="shared" si="238"/>
        <v/>
      </c>
      <c r="C7441" s="28">
        <f t="shared" si="239"/>
        <v>744</v>
      </c>
    </row>
    <row r="7442" spans="2:3" x14ac:dyDescent="0.25">
      <c r="B7442" s="28" t="str">
        <f t="shared" si="238"/>
        <v/>
      </c>
      <c r="C7442" s="28">
        <f t="shared" si="239"/>
        <v>744</v>
      </c>
    </row>
    <row r="7443" spans="2:3" x14ac:dyDescent="0.25">
      <c r="B7443" s="28" t="str">
        <f t="shared" si="238"/>
        <v/>
      </c>
      <c r="C7443" s="28">
        <f t="shared" si="239"/>
        <v>744</v>
      </c>
    </row>
    <row r="7444" spans="2:3" x14ac:dyDescent="0.25">
      <c r="B7444" s="28" t="str">
        <f t="shared" si="238"/>
        <v/>
      </c>
      <c r="C7444" s="28">
        <f t="shared" si="239"/>
        <v>744</v>
      </c>
    </row>
    <row r="7445" spans="2:3" x14ac:dyDescent="0.25">
      <c r="B7445" s="28" t="str">
        <f t="shared" ref="B7445:B7508" si="240">IF(C7445&lt; $D$4+1,MOD(((ROW(B7445)-ROW(B$7))),$C$5)+1,"")</f>
        <v/>
      </c>
      <c r="C7445" s="28">
        <f t="shared" si="239"/>
        <v>744</v>
      </c>
    </row>
    <row r="7446" spans="2:3" x14ac:dyDescent="0.25">
      <c r="B7446" s="28" t="str">
        <f t="shared" si="240"/>
        <v/>
      </c>
      <c r="C7446" s="28">
        <f t="shared" si="239"/>
        <v>744</v>
      </c>
    </row>
    <row r="7447" spans="2:3" x14ac:dyDescent="0.25">
      <c r="B7447" s="28" t="str">
        <f t="shared" si="240"/>
        <v/>
      </c>
      <c r="C7447" s="28">
        <f t="shared" si="239"/>
        <v>745</v>
      </c>
    </row>
    <row r="7448" spans="2:3" x14ac:dyDescent="0.25">
      <c r="B7448" s="28" t="str">
        <f t="shared" si="240"/>
        <v/>
      </c>
      <c r="C7448" s="28">
        <f t="shared" si="239"/>
        <v>745</v>
      </c>
    </row>
    <row r="7449" spans="2:3" x14ac:dyDescent="0.25">
      <c r="B7449" s="28" t="str">
        <f t="shared" si="240"/>
        <v/>
      </c>
      <c r="C7449" s="28">
        <f t="shared" si="239"/>
        <v>745</v>
      </c>
    </row>
    <row r="7450" spans="2:3" x14ac:dyDescent="0.25">
      <c r="B7450" s="28" t="str">
        <f t="shared" si="240"/>
        <v/>
      </c>
      <c r="C7450" s="28">
        <f t="shared" si="239"/>
        <v>745</v>
      </c>
    </row>
    <row r="7451" spans="2:3" x14ac:dyDescent="0.25">
      <c r="B7451" s="28" t="str">
        <f t="shared" si="240"/>
        <v/>
      </c>
      <c r="C7451" s="28">
        <f t="shared" si="239"/>
        <v>745</v>
      </c>
    </row>
    <row r="7452" spans="2:3" x14ac:dyDescent="0.25">
      <c r="B7452" s="28" t="str">
        <f t="shared" si="240"/>
        <v/>
      </c>
      <c r="C7452" s="28">
        <f t="shared" si="239"/>
        <v>745</v>
      </c>
    </row>
    <row r="7453" spans="2:3" x14ac:dyDescent="0.25">
      <c r="B7453" s="28" t="str">
        <f t="shared" si="240"/>
        <v/>
      </c>
      <c r="C7453" s="28">
        <f t="shared" si="239"/>
        <v>745</v>
      </c>
    </row>
    <row r="7454" spans="2:3" x14ac:dyDescent="0.25">
      <c r="B7454" s="28" t="str">
        <f t="shared" si="240"/>
        <v/>
      </c>
      <c r="C7454" s="28">
        <f t="shared" si="239"/>
        <v>745</v>
      </c>
    </row>
    <row r="7455" spans="2:3" x14ac:dyDescent="0.25">
      <c r="B7455" s="28" t="str">
        <f t="shared" si="240"/>
        <v/>
      </c>
      <c r="C7455" s="28">
        <f t="shared" si="239"/>
        <v>745</v>
      </c>
    </row>
    <row r="7456" spans="2:3" x14ac:dyDescent="0.25">
      <c r="B7456" s="28" t="str">
        <f t="shared" si="240"/>
        <v/>
      </c>
      <c r="C7456" s="28">
        <f t="shared" si="239"/>
        <v>745</v>
      </c>
    </row>
    <row r="7457" spans="2:3" x14ac:dyDescent="0.25">
      <c r="B7457" s="28" t="str">
        <f t="shared" si="240"/>
        <v/>
      </c>
      <c r="C7457" s="28">
        <f t="shared" si="239"/>
        <v>746</v>
      </c>
    </row>
    <row r="7458" spans="2:3" x14ac:dyDescent="0.25">
      <c r="B7458" s="28" t="str">
        <f t="shared" si="240"/>
        <v/>
      </c>
      <c r="C7458" s="28">
        <f t="shared" si="239"/>
        <v>746</v>
      </c>
    </row>
    <row r="7459" spans="2:3" x14ac:dyDescent="0.25">
      <c r="B7459" s="28" t="str">
        <f t="shared" si="240"/>
        <v/>
      </c>
      <c r="C7459" s="28">
        <f t="shared" si="239"/>
        <v>746</v>
      </c>
    </row>
    <row r="7460" spans="2:3" x14ac:dyDescent="0.25">
      <c r="B7460" s="28" t="str">
        <f t="shared" si="240"/>
        <v/>
      </c>
      <c r="C7460" s="28">
        <f t="shared" si="239"/>
        <v>746</v>
      </c>
    </row>
    <row r="7461" spans="2:3" x14ac:dyDescent="0.25">
      <c r="B7461" s="28" t="str">
        <f t="shared" si="240"/>
        <v/>
      </c>
      <c r="C7461" s="28">
        <f t="shared" si="239"/>
        <v>746</v>
      </c>
    </row>
    <row r="7462" spans="2:3" x14ac:dyDescent="0.25">
      <c r="B7462" s="28" t="str">
        <f t="shared" si="240"/>
        <v/>
      </c>
      <c r="C7462" s="28">
        <f t="shared" si="239"/>
        <v>746</v>
      </c>
    </row>
    <row r="7463" spans="2:3" x14ac:dyDescent="0.25">
      <c r="B7463" s="28" t="str">
        <f t="shared" si="240"/>
        <v/>
      </c>
      <c r="C7463" s="28">
        <f t="shared" si="239"/>
        <v>746</v>
      </c>
    </row>
    <row r="7464" spans="2:3" x14ac:dyDescent="0.25">
      <c r="B7464" s="28" t="str">
        <f t="shared" si="240"/>
        <v/>
      </c>
      <c r="C7464" s="28">
        <f t="shared" si="239"/>
        <v>746</v>
      </c>
    </row>
    <row r="7465" spans="2:3" x14ac:dyDescent="0.25">
      <c r="B7465" s="28" t="str">
        <f t="shared" si="240"/>
        <v/>
      </c>
      <c r="C7465" s="28">
        <f t="shared" si="239"/>
        <v>746</v>
      </c>
    </row>
    <row r="7466" spans="2:3" x14ac:dyDescent="0.25">
      <c r="B7466" s="28" t="str">
        <f t="shared" si="240"/>
        <v/>
      </c>
      <c r="C7466" s="28">
        <f t="shared" si="239"/>
        <v>746</v>
      </c>
    </row>
    <row r="7467" spans="2:3" x14ac:dyDescent="0.25">
      <c r="B7467" s="28" t="str">
        <f t="shared" si="240"/>
        <v/>
      </c>
      <c r="C7467" s="28">
        <f t="shared" si="239"/>
        <v>747</v>
      </c>
    </row>
    <row r="7468" spans="2:3" x14ac:dyDescent="0.25">
      <c r="B7468" s="28" t="str">
        <f t="shared" si="240"/>
        <v/>
      </c>
      <c r="C7468" s="28">
        <f t="shared" si="239"/>
        <v>747</v>
      </c>
    </row>
    <row r="7469" spans="2:3" x14ac:dyDescent="0.25">
      <c r="B7469" s="28" t="str">
        <f t="shared" si="240"/>
        <v/>
      </c>
      <c r="C7469" s="28">
        <f t="shared" si="239"/>
        <v>747</v>
      </c>
    </row>
    <row r="7470" spans="2:3" x14ac:dyDescent="0.25">
      <c r="B7470" s="28" t="str">
        <f t="shared" si="240"/>
        <v/>
      </c>
      <c r="C7470" s="28">
        <f t="shared" si="239"/>
        <v>747</v>
      </c>
    </row>
    <row r="7471" spans="2:3" x14ac:dyDescent="0.25">
      <c r="B7471" s="28" t="str">
        <f t="shared" si="240"/>
        <v/>
      </c>
      <c r="C7471" s="28">
        <f t="shared" ref="C7471:C7534" si="241">ROUNDDOWN(((ROW(C7471)-ROW(C$7))/C$5)+1,0)</f>
        <v>747</v>
      </c>
    </row>
    <row r="7472" spans="2:3" x14ac:dyDescent="0.25">
      <c r="B7472" s="28" t="str">
        <f t="shared" si="240"/>
        <v/>
      </c>
      <c r="C7472" s="28">
        <f t="shared" si="241"/>
        <v>747</v>
      </c>
    </row>
    <row r="7473" spans="2:3" x14ac:dyDescent="0.25">
      <c r="B7473" s="28" t="str">
        <f t="shared" si="240"/>
        <v/>
      </c>
      <c r="C7473" s="28">
        <f t="shared" si="241"/>
        <v>747</v>
      </c>
    </row>
    <row r="7474" spans="2:3" x14ac:dyDescent="0.25">
      <c r="B7474" s="28" t="str">
        <f t="shared" si="240"/>
        <v/>
      </c>
      <c r="C7474" s="28">
        <f t="shared" si="241"/>
        <v>747</v>
      </c>
    </row>
    <row r="7475" spans="2:3" x14ac:dyDescent="0.25">
      <c r="B7475" s="28" t="str">
        <f t="shared" si="240"/>
        <v/>
      </c>
      <c r="C7475" s="28">
        <f t="shared" si="241"/>
        <v>747</v>
      </c>
    </row>
    <row r="7476" spans="2:3" x14ac:dyDescent="0.25">
      <c r="B7476" s="28" t="str">
        <f t="shared" si="240"/>
        <v/>
      </c>
      <c r="C7476" s="28">
        <f t="shared" si="241"/>
        <v>747</v>
      </c>
    </row>
    <row r="7477" spans="2:3" x14ac:dyDescent="0.25">
      <c r="B7477" s="28" t="str">
        <f t="shared" si="240"/>
        <v/>
      </c>
      <c r="C7477" s="28">
        <f t="shared" si="241"/>
        <v>748</v>
      </c>
    </row>
    <row r="7478" spans="2:3" x14ac:dyDescent="0.25">
      <c r="B7478" s="28" t="str">
        <f t="shared" si="240"/>
        <v/>
      </c>
      <c r="C7478" s="28">
        <f t="shared" si="241"/>
        <v>748</v>
      </c>
    </row>
    <row r="7479" spans="2:3" x14ac:dyDescent="0.25">
      <c r="B7479" s="28" t="str">
        <f t="shared" si="240"/>
        <v/>
      </c>
      <c r="C7479" s="28">
        <f t="shared" si="241"/>
        <v>748</v>
      </c>
    </row>
    <row r="7480" spans="2:3" x14ac:dyDescent="0.25">
      <c r="B7480" s="28" t="str">
        <f t="shared" si="240"/>
        <v/>
      </c>
      <c r="C7480" s="28">
        <f t="shared" si="241"/>
        <v>748</v>
      </c>
    </row>
    <row r="7481" spans="2:3" x14ac:dyDescent="0.25">
      <c r="B7481" s="28" t="str">
        <f t="shared" si="240"/>
        <v/>
      </c>
      <c r="C7481" s="28">
        <f t="shared" si="241"/>
        <v>748</v>
      </c>
    </row>
    <row r="7482" spans="2:3" x14ac:dyDescent="0.25">
      <c r="B7482" s="28" t="str">
        <f t="shared" si="240"/>
        <v/>
      </c>
      <c r="C7482" s="28">
        <f t="shared" si="241"/>
        <v>748</v>
      </c>
    </row>
    <row r="7483" spans="2:3" x14ac:dyDescent="0.25">
      <c r="B7483" s="28" t="str">
        <f t="shared" si="240"/>
        <v/>
      </c>
      <c r="C7483" s="28">
        <f t="shared" si="241"/>
        <v>748</v>
      </c>
    </row>
    <row r="7484" spans="2:3" x14ac:dyDescent="0.25">
      <c r="B7484" s="28" t="str">
        <f t="shared" si="240"/>
        <v/>
      </c>
      <c r="C7484" s="28">
        <f t="shared" si="241"/>
        <v>748</v>
      </c>
    </row>
    <row r="7485" spans="2:3" x14ac:dyDescent="0.25">
      <c r="B7485" s="28" t="str">
        <f t="shared" si="240"/>
        <v/>
      </c>
      <c r="C7485" s="28">
        <f t="shared" si="241"/>
        <v>748</v>
      </c>
    </row>
    <row r="7486" spans="2:3" x14ac:dyDescent="0.25">
      <c r="B7486" s="28" t="str">
        <f t="shared" si="240"/>
        <v/>
      </c>
      <c r="C7486" s="28">
        <f t="shared" si="241"/>
        <v>748</v>
      </c>
    </row>
    <row r="7487" spans="2:3" x14ac:dyDescent="0.25">
      <c r="B7487" s="28" t="str">
        <f t="shared" si="240"/>
        <v/>
      </c>
      <c r="C7487" s="28">
        <f t="shared" si="241"/>
        <v>749</v>
      </c>
    </row>
    <row r="7488" spans="2:3" x14ac:dyDescent="0.25">
      <c r="B7488" s="28" t="str">
        <f t="shared" si="240"/>
        <v/>
      </c>
      <c r="C7488" s="28">
        <f t="shared" si="241"/>
        <v>749</v>
      </c>
    </row>
    <row r="7489" spans="2:3" x14ac:dyDescent="0.25">
      <c r="B7489" s="28" t="str">
        <f t="shared" si="240"/>
        <v/>
      </c>
      <c r="C7489" s="28">
        <f t="shared" si="241"/>
        <v>749</v>
      </c>
    </row>
    <row r="7490" spans="2:3" x14ac:dyDescent="0.25">
      <c r="B7490" s="28" t="str">
        <f t="shared" si="240"/>
        <v/>
      </c>
      <c r="C7490" s="28">
        <f t="shared" si="241"/>
        <v>749</v>
      </c>
    </row>
    <row r="7491" spans="2:3" x14ac:dyDescent="0.25">
      <c r="B7491" s="28" t="str">
        <f t="shared" si="240"/>
        <v/>
      </c>
      <c r="C7491" s="28">
        <f t="shared" si="241"/>
        <v>749</v>
      </c>
    </row>
    <row r="7492" spans="2:3" x14ac:dyDescent="0.25">
      <c r="B7492" s="28" t="str">
        <f t="shared" si="240"/>
        <v/>
      </c>
      <c r="C7492" s="28">
        <f t="shared" si="241"/>
        <v>749</v>
      </c>
    </row>
    <row r="7493" spans="2:3" x14ac:dyDescent="0.25">
      <c r="B7493" s="28" t="str">
        <f t="shared" si="240"/>
        <v/>
      </c>
      <c r="C7493" s="28">
        <f t="shared" si="241"/>
        <v>749</v>
      </c>
    </row>
    <row r="7494" spans="2:3" x14ac:dyDescent="0.25">
      <c r="B7494" s="28" t="str">
        <f t="shared" si="240"/>
        <v/>
      </c>
      <c r="C7494" s="28">
        <f t="shared" si="241"/>
        <v>749</v>
      </c>
    </row>
    <row r="7495" spans="2:3" x14ac:dyDescent="0.25">
      <c r="B7495" s="28" t="str">
        <f t="shared" si="240"/>
        <v/>
      </c>
      <c r="C7495" s="28">
        <f t="shared" si="241"/>
        <v>749</v>
      </c>
    </row>
    <row r="7496" spans="2:3" x14ac:dyDescent="0.25">
      <c r="B7496" s="28" t="str">
        <f t="shared" si="240"/>
        <v/>
      </c>
      <c r="C7496" s="28">
        <f t="shared" si="241"/>
        <v>749</v>
      </c>
    </row>
    <row r="7497" spans="2:3" x14ac:dyDescent="0.25">
      <c r="B7497" s="28" t="str">
        <f t="shared" si="240"/>
        <v/>
      </c>
      <c r="C7497" s="28">
        <f t="shared" si="241"/>
        <v>750</v>
      </c>
    </row>
    <row r="7498" spans="2:3" x14ac:dyDescent="0.25">
      <c r="B7498" s="28" t="str">
        <f t="shared" si="240"/>
        <v/>
      </c>
      <c r="C7498" s="28">
        <f t="shared" si="241"/>
        <v>750</v>
      </c>
    </row>
    <row r="7499" spans="2:3" x14ac:dyDescent="0.25">
      <c r="B7499" s="28" t="str">
        <f t="shared" si="240"/>
        <v/>
      </c>
      <c r="C7499" s="28">
        <f t="shared" si="241"/>
        <v>750</v>
      </c>
    </row>
    <row r="7500" spans="2:3" x14ac:dyDescent="0.25">
      <c r="B7500" s="28" t="str">
        <f t="shared" si="240"/>
        <v/>
      </c>
      <c r="C7500" s="28">
        <f t="shared" si="241"/>
        <v>750</v>
      </c>
    </row>
    <row r="7501" spans="2:3" x14ac:dyDescent="0.25">
      <c r="B7501" s="28" t="str">
        <f t="shared" si="240"/>
        <v/>
      </c>
      <c r="C7501" s="28">
        <f t="shared" si="241"/>
        <v>750</v>
      </c>
    </row>
    <row r="7502" spans="2:3" x14ac:dyDescent="0.25">
      <c r="B7502" s="28" t="str">
        <f t="shared" si="240"/>
        <v/>
      </c>
      <c r="C7502" s="28">
        <f t="shared" si="241"/>
        <v>750</v>
      </c>
    </row>
    <row r="7503" spans="2:3" x14ac:dyDescent="0.25">
      <c r="B7503" s="28" t="str">
        <f t="shared" si="240"/>
        <v/>
      </c>
      <c r="C7503" s="28">
        <f t="shared" si="241"/>
        <v>750</v>
      </c>
    </row>
    <row r="7504" spans="2:3" x14ac:dyDescent="0.25">
      <c r="B7504" s="28" t="str">
        <f t="shared" si="240"/>
        <v/>
      </c>
      <c r="C7504" s="28">
        <f t="shared" si="241"/>
        <v>750</v>
      </c>
    </row>
    <row r="7505" spans="2:3" x14ac:dyDescent="0.25">
      <c r="B7505" s="28" t="str">
        <f t="shared" si="240"/>
        <v/>
      </c>
      <c r="C7505" s="28">
        <f t="shared" si="241"/>
        <v>750</v>
      </c>
    </row>
    <row r="7506" spans="2:3" x14ac:dyDescent="0.25">
      <c r="B7506" s="28" t="str">
        <f t="shared" si="240"/>
        <v/>
      </c>
      <c r="C7506" s="28">
        <f t="shared" si="241"/>
        <v>750</v>
      </c>
    </row>
    <row r="7507" spans="2:3" x14ac:dyDescent="0.25">
      <c r="B7507" s="28" t="str">
        <f t="shared" si="240"/>
        <v/>
      </c>
      <c r="C7507" s="28">
        <f t="shared" si="241"/>
        <v>751</v>
      </c>
    </row>
    <row r="7508" spans="2:3" x14ac:dyDescent="0.25">
      <c r="B7508" s="28" t="str">
        <f t="shared" si="240"/>
        <v/>
      </c>
      <c r="C7508" s="28">
        <f t="shared" si="241"/>
        <v>751</v>
      </c>
    </row>
    <row r="7509" spans="2:3" x14ac:dyDescent="0.25">
      <c r="B7509" s="28" t="str">
        <f t="shared" ref="B7509:B7572" si="242">IF(C7509&lt; $D$4+1,MOD(((ROW(B7509)-ROW(B$7))),$C$5)+1,"")</f>
        <v/>
      </c>
      <c r="C7509" s="28">
        <f t="shared" si="241"/>
        <v>751</v>
      </c>
    </row>
    <row r="7510" spans="2:3" x14ac:dyDescent="0.25">
      <c r="B7510" s="28" t="str">
        <f t="shared" si="242"/>
        <v/>
      </c>
      <c r="C7510" s="28">
        <f t="shared" si="241"/>
        <v>751</v>
      </c>
    </row>
    <row r="7511" spans="2:3" x14ac:dyDescent="0.25">
      <c r="B7511" s="28" t="str">
        <f t="shared" si="242"/>
        <v/>
      </c>
      <c r="C7511" s="28">
        <f t="shared" si="241"/>
        <v>751</v>
      </c>
    </row>
    <row r="7512" spans="2:3" x14ac:dyDescent="0.25">
      <c r="B7512" s="28" t="str">
        <f t="shared" si="242"/>
        <v/>
      </c>
      <c r="C7512" s="28">
        <f t="shared" si="241"/>
        <v>751</v>
      </c>
    </row>
    <row r="7513" spans="2:3" x14ac:dyDescent="0.25">
      <c r="B7513" s="28" t="str">
        <f t="shared" si="242"/>
        <v/>
      </c>
      <c r="C7513" s="28">
        <f t="shared" si="241"/>
        <v>751</v>
      </c>
    </row>
    <row r="7514" spans="2:3" x14ac:dyDescent="0.25">
      <c r="B7514" s="28" t="str">
        <f t="shared" si="242"/>
        <v/>
      </c>
      <c r="C7514" s="28">
        <f t="shared" si="241"/>
        <v>751</v>
      </c>
    </row>
    <row r="7515" spans="2:3" x14ac:dyDescent="0.25">
      <c r="B7515" s="28" t="str">
        <f t="shared" si="242"/>
        <v/>
      </c>
      <c r="C7515" s="28">
        <f t="shared" si="241"/>
        <v>751</v>
      </c>
    </row>
    <row r="7516" spans="2:3" x14ac:dyDescent="0.25">
      <c r="B7516" s="28" t="str">
        <f t="shared" si="242"/>
        <v/>
      </c>
      <c r="C7516" s="28">
        <f t="shared" si="241"/>
        <v>751</v>
      </c>
    </row>
    <row r="7517" spans="2:3" x14ac:dyDescent="0.25">
      <c r="B7517" s="28" t="str">
        <f t="shared" si="242"/>
        <v/>
      </c>
      <c r="C7517" s="28">
        <f t="shared" si="241"/>
        <v>752</v>
      </c>
    </row>
    <row r="7518" spans="2:3" x14ac:dyDescent="0.25">
      <c r="B7518" s="28" t="str">
        <f t="shared" si="242"/>
        <v/>
      </c>
      <c r="C7518" s="28">
        <f t="shared" si="241"/>
        <v>752</v>
      </c>
    </row>
    <row r="7519" spans="2:3" x14ac:dyDescent="0.25">
      <c r="B7519" s="28" t="str">
        <f t="shared" si="242"/>
        <v/>
      </c>
      <c r="C7519" s="28">
        <f t="shared" si="241"/>
        <v>752</v>
      </c>
    </row>
    <row r="7520" spans="2:3" x14ac:dyDescent="0.25">
      <c r="B7520" s="28" t="str">
        <f t="shared" si="242"/>
        <v/>
      </c>
      <c r="C7520" s="28">
        <f t="shared" si="241"/>
        <v>752</v>
      </c>
    </row>
    <row r="7521" spans="2:3" x14ac:dyDescent="0.25">
      <c r="B7521" s="28" t="str">
        <f t="shared" si="242"/>
        <v/>
      </c>
      <c r="C7521" s="28">
        <f t="shared" si="241"/>
        <v>752</v>
      </c>
    </row>
    <row r="7522" spans="2:3" x14ac:dyDescent="0.25">
      <c r="B7522" s="28" t="str">
        <f t="shared" si="242"/>
        <v/>
      </c>
      <c r="C7522" s="28">
        <f t="shared" si="241"/>
        <v>752</v>
      </c>
    </row>
    <row r="7523" spans="2:3" x14ac:dyDescent="0.25">
      <c r="B7523" s="28" t="str">
        <f t="shared" si="242"/>
        <v/>
      </c>
      <c r="C7523" s="28">
        <f t="shared" si="241"/>
        <v>752</v>
      </c>
    </row>
    <row r="7524" spans="2:3" x14ac:dyDescent="0.25">
      <c r="B7524" s="28" t="str">
        <f t="shared" si="242"/>
        <v/>
      </c>
      <c r="C7524" s="28">
        <f t="shared" si="241"/>
        <v>752</v>
      </c>
    </row>
    <row r="7525" spans="2:3" x14ac:dyDescent="0.25">
      <c r="B7525" s="28" t="str">
        <f t="shared" si="242"/>
        <v/>
      </c>
      <c r="C7525" s="28">
        <f t="shared" si="241"/>
        <v>752</v>
      </c>
    </row>
    <row r="7526" spans="2:3" x14ac:dyDescent="0.25">
      <c r="B7526" s="28" t="str">
        <f t="shared" si="242"/>
        <v/>
      </c>
      <c r="C7526" s="28">
        <f t="shared" si="241"/>
        <v>752</v>
      </c>
    </row>
    <row r="7527" spans="2:3" x14ac:dyDescent="0.25">
      <c r="B7527" s="28" t="str">
        <f t="shared" si="242"/>
        <v/>
      </c>
      <c r="C7527" s="28">
        <f t="shared" si="241"/>
        <v>753</v>
      </c>
    </row>
    <row r="7528" spans="2:3" x14ac:dyDescent="0.25">
      <c r="B7528" s="28" t="str">
        <f t="shared" si="242"/>
        <v/>
      </c>
      <c r="C7528" s="28">
        <f t="shared" si="241"/>
        <v>753</v>
      </c>
    </row>
    <row r="7529" spans="2:3" x14ac:dyDescent="0.25">
      <c r="B7529" s="28" t="str">
        <f t="shared" si="242"/>
        <v/>
      </c>
      <c r="C7529" s="28">
        <f t="shared" si="241"/>
        <v>753</v>
      </c>
    </row>
    <row r="7530" spans="2:3" x14ac:dyDescent="0.25">
      <c r="B7530" s="28" t="str">
        <f t="shared" si="242"/>
        <v/>
      </c>
      <c r="C7530" s="28">
        <f t="shared" si="241"/>
        <v>753</v>
      </c>
    </row>
    <row r="7531" spans="2:3" x14ac:dyDescent="0.25">
      <c r="B7531" s="28" t="str">
        <f t="shared" si="242"/>
        <v/>
      </c>
      <c r="C7531" s="28">
        <f t="shared" si="241"/>
        <v>753</v>
      </c>
    </row>
    <row r="7532" spans="2:3" x14ac:dyDescent="0.25">
      <c r="B7532" s="28" t="str">
        <f t="shared" si="242"/>
        <v/>
      </c>
      <c r="C7532" s="28">
        <f t="shared" si="241"/>
        <v>753</v>
      </c>
    </row>
    <row r="7533" spans="2:3" x14ac:dyDescent="0.25">
      <c r="B7533" s="28" t="str">
        <f t="shared" si="242"/>
        <v/>
      </c>
      <c r="C7533" s="28">
        <f t="shared" si="241"/>
        <v>753</v>
      </c>
    </row>
    <row r="7534" spans="2:3" x14ac:dyDescent="0.25">
      <c r="B7534" s="28" t="str">
        <f t="shared" si="242"/>
        <v/>
      </c>
      <c r="C7534" s="28">
        <f t="shared" si="241"/>
        <v>753</v>
      </c>
    </row>
    <row r="7535" spans="2:3" x14ac:dyDescent="0.25">
      <c r="B7535" s="28" t="str">
        <f t="shared" si="242"/>
        <v/>
      </c>
      <c r="C7535" s="28">
        <f t="shared" ref="C7535:C7598" si="243">ROUNDDOWN(((ROW(C7535)-ROW(C$7))/C$5)+1,0)</f>
        <v>753</v>
      </c>
    </row>
    <row r="7536" spans="2:3" x14ac:dyDescent="0.25">
      <c r="B7536" s="28" t="str">
        <f t="shared" si="242"/>
        <v/>
      </c>
      <c r="C7536" s="28">
        <f t="shared" si="243"/>
        <v>753</v>
      </c>
    </row>
    <row r="7537" spans="2:3" x14ac:dyDescent="0.25">
      <c r="B7537" s="28" t="str">
        <f t="shared" si="242"/>
        <v/>
      </c>
      <c r="C7537" s="28">
        <f t="shared" si="243"/>
        <v>754</v>
      </c>
    </row>
    <row r="7538" spans="2:3" x14ac:dyDescent="0.25">
      <c r="B7538" s="28" t="str">
        <f t="shared" si="242"/>
        <v/>
      </c>
      <c r="C7538" s="28">
        <f t="shared" si="243"/>
        <v>754</v>
      </c>
    </row>
    <row r="7539" spans="2:3" x14ac:dyDescent="0.25">
      <c r="B7539" s="28" t="str">
        <f t="shared" si="242"/>
        <v/>
      </c>
      <c r="C7539" s="28">
        <f t="shared" si="243"/>
        <v>754</v>
      </c>
    </row>
    <row r="7540" spans="2:3" x14ac:dyDescent="0.25">
      <c r="B7540" s="28" t="str">
        <f t="shared" si="242"/>
        <v/>
      </c>
      <c r="C7540" s="28">
        <f t="shared" si="243"/>
        <v>754</v>
      </c>
    </row>
    <row r="7541" spans="2:3" x14ac:dyDescent="0.25">
      <c r="B7541" s="28" t="str">
        <f t="shared" si="242"/>
        <v/>
      </c>
      <c r="C7541" s="28">
        <f t="shared" si="243"/>
        <v>754</v>
      </c>
    </row>
    <row r="7542" spans="2:3" x14ac:dyDescent="0.25">
      <c r="B7542" s="28" t="str">
        <f t="shared" si="242"/>
        <v/>
      </c>
      <c r="C7542" s="28">
        <f t="shared" si="243"/>
        <v>754</v>
      </c>
    </row>
    <row r="7543" spans="2:3" x14ac:dyDescent="0.25">
      <c r="B7543" s="28" t="str">
        <f t="shared" si="242"/>
        <v/>
      </c>
      <c r="C7543" s="28">
        <f t="shared" si="243"/>
        <v>754</v>
      </c>
    </row>
    <row r="7544" spans="2:3" x14ac:dyDescent="0.25">
      <c r="B7544" s="28" t="str">
        <f t="shared" si="242"/>
        <v/>
      </c>
      <c r="C7544" s="28">
        <f t="shared" si="243"/>
        <v>754</v>
      </c>
    </row>
    <row r="7545" spans="2:3" x14ac:dyDescent="0.25">
      <c r="B7545" s="28" t="str">
        <f t="shared" si="242"/>
        <v/>
      </c>
      <c r="C7545" s="28">
        <f t="shared" si="243"/>
        <v>754</v>
      </c>
    </row>
    <row r="7546" spans="2:3" x14ac:dyDescent="0.25">
      <c r="B7546" s="28" t="str">
        <f t="shared" si="242"/>
        <v/>
      </c>
      <c r="C7546" s="28">
        <f t="shared" si="243"/>
        <v>754</v>
      </c>
    </row>
    <row r="7547" spans="2:3" x14ac:dyDescent="0.25">
      <c r="B7547" s="28" t="str">
        <f t="shared" si="242"/>
        <v/>
      </c>
      <c r="C7547" s="28">
        <f t="shared" si="243"/>
        <v>755</v>
      </c>
    </row>
    <row r="7548" spans="2:3" x14ac:dyDescent="0.25">
      <c r="B7548" s="28" t="str">
        <f t="shared" si="242"/>
        <v/>
      </c>
      <c r="C7548" s="28">
        <f t="shared" si="243"/>
        <v>755</v>
      </c>
    </row>
    <row r="7549" spans="2:3" x14ac:dyDescent="0.25">
      <c r="B7549" s="28" t="str">
        <f t="shared" si="242"/>
        <v/>
      </c>
      <c r="C7549" s="28">
        <f t="shared" si="243"/>
        <v>755</v>
      </c>
    </row>
    <row r="7550" spans="2:3" x14ac:dyDescent="0.25">
      <c r="B7550" s="28" t="str">
        <f t="shared" si="242"/>
        <v/>
      </c>
      <c r="C7550" s="28">
        <f t="shared" si="243"/>
        <v>755</v>
      </c>
    </row>
    <row r="7551" spans="2:3" x14ac:dyDescent="0.25">
      <c r="B7551" s="28" t="str">
        <f t="shared" si="242"/>
        <v/>
      </c>
      <c r="C7551" s="28">
        <f t="shared" si="243"/>
        <v>755</v>
      </c>
    </row>
    <row r="7552" spans="2:3" x14ac:dyDescent="0.25">
      <c r="B7552" s="28" t="str">
        <f t="shared" si="242"/>
        <v/>
      </c>
      <c r="C7552" s="28">
        <f t="shared" si="243"/>
        <v>755</v>
      </c>
    </row>
    <row r="7553" spans="2:3" x14ac:dyDescent="0.25">
      <c r="B7553" s="28" t="str">
        <f t="shared" si="242"/>
        <v/>
      </c>
      <c r="C7553" s="28">
        <f t="shared" si="243"/>
        <v>755</v>
      </c>
    </row>
    <row r="7554" spans="2:3" x14ac:dyDescent="0.25">
      <c r="B7554" s="28" t="str">
        <f t="shared" si="242"/>
        <v/>
      </c>
      <c r="C7554" s="28">
        <f t="shared" si="243"/>
        <v>755</v>
      </c>
    </row>
    <row r="7555" spans="2:3" x14ac:dyDescent="0.25">
      <c r="B7555" s="28" t="str">
        <f t="shared" si="242"/>
        <v/>
      </c>
      <c r="C7555" s="28">
        <f t="shared" si="243"/>
        <v>755</v>
      </c>
    </row>
    <row r="7556" spans="2:3" x14ac:dyDescent="0.25">
      <c r="B7556" s="28" t="str">
        <f t="shared" si="242"/>
        <v/>
      </c>
      <c r="C7556" s="28">
        <f t="shared" si="243"/>
        <v>755</v>
      </c>
    </row>
    <row r="7557" spans="2:3" x14ac:dyDescent="0.25">
      <c r="B7557" s="28" t="str">
        <f t="shared" si="242"/>
        <v/>
      </c>
      <c r="C7557" s="28">
        <f t="shared" si="243"/>
        <v>756</v>
      </c>
    </row>
    <row r="7558" spans="2:3" x14ac:dyDescent="0.25">
      <c r="B7558" s="28" t="str">
        <f t="shared" si="242"/>
        <v/>
      </c>
      <c r="C7558" s="28">
        <f t="shared" si="243"/>
        <v>756</v>
      </c>
    </row>
    <row r="7559" spans="2:3" x14ac:dyDescent="0.25">
      <c r="B7559" s="28" t="str">
        <f t="shared" si="242"/>
        <v/>
      </c>
      <c r="C7559" s="28">
        <f t="shared" si="243"/>
        <v>756</v>
      </c>
    </row>
    <row r="7560" spans="2:3" x14ac:dyDescent="0.25">
      <c r="B7560" s="28" t="str">
        <f t="shared" si="242"/>
        <v/>
      </c>
      <c r="C7560" s="28">
        <f t="shared" si="243"/>
        <v>756</v>
      </c>
    </row>
    <row r="7561" spans="2:3" x14ac:dyDescent="0.25">
      <c r="B7561" s="28" t="str">
        <f t="shared" si="242"/>
        <v/>
      </c>
      <c r="C7561" s="28">
        <f t="shared" si="243"/>
        <v>756</v>
      </c>
    </row>
    <row r="7562" spans="2:3" x14ac:dyDescent="0.25">
      <c r="B7562" s="28" t="str">
        <f t="shared" si="242"/>
        <v/>
      </c>
      <c r="C7562" s="28">
        <f t="shared" si="243"/>
        <v>756</v>
      </c>
    </row>
    <row r="7563" spans="2:3" x14ac:dyDescent="0.25">
      <c r="B7563" s="28" t="str">
        <f t="shared" si="242"/>
        <v/>
      </c>
      <c r="C7563" s="28">
        <f t="shared" si="243"/>
        <v>756</v>
      </c>
    </row>
    <row r="7564" spans="2:3" x14ac:dyDescent="0.25">
      <c r="B7564" s="28" t="str">
        <f t="shared" si="242"/>
        <v/>
      </c>
      <c r="C7564" s="28">
        <f t="shared" si="243"/>
        <v>756</v>
      </c>
    </row>
    <row r="7565" spans="2:3" x14ac:dyDescent="0.25">
      <c r="B7565" s="28" t="str">
        <f t="shared" si="242"/>
        <v/>
      </c>
      <c r="C7565" s="28">
        <f t="shared" si="243"/>
        <v>756</v>
      </c>
    </row>
    <row r="7566" spans="2:3" x14ac:dyDescent="0.25">
      <c r="B7566" s="28" t="str">
        <f t="shared" si="242"/>
        <v/>
      </c>
      <c r="C7566" s="28">
        <f t="shared" si="243"/>
        <v>756</v>
      </c>
    </row>
    <row r="7567" spans="2:3" x14ac:dyDescent="0.25">
      <c r="B7567" s="28" t="str">
        <f t="shared" si="242"/>
        <v/>
      </c>
      <c r="C7567" s="28">
        <f t="shared" si="243"/>
        <v>757</v>
      </c>
    </row>
    <row r="7568" spans="2:3" x14ac:dyDescent="0.25">
      <c r="B7568" s="28" t="str">
        <f t="shared" si="242"/>
        <v/>
      </c>
      <c r="C7568" s="28">
        <f t="shared" si="243"/>
        <v>757</v>
      </c>
    </row>
    <row r="7569" spans="2:3" x14ac:dyDescent="0.25">
      <c r="B7569" s="28" t="str">
        <f t="shared" si="242"/>
        <v/>
      </c>
      <c r="C7569" s="28">
        <f t="shared" si="243"/>
        <v>757</v>
      </c>
    </row>
    <row r="7570" spans="2:3" x14ac:dyDescent="0.25">
      <c r="B7570" s="28" t="str">
        <f t="shared" si="242"/>
        <v/>
      </c>
      <c r="C7570" s="28">
        <f t="shared" si="243"/>
        <v>757</v>
      </c>
    </row>
    <row r="7571" spans="2:3" x14ac:dyDescent="0.25">
      <c r="B7571" s="28" t="str">
        <f t="shared" si="242"/>
        <v/>
      </c>
      <c r="C7571" s="28">
        <f t="shared" si="243"/>
        <v>757</v>
      </c>
    </row>
    <row r="7572" spans="2:3" x14ac:dyDescent="0.25">
      <c r="B7572" s="28" t="str">
        <f t="shared" si="242"/>
        <v/>
      </c>
      <c r="C7572" s="28">
        <f t="shared" si="243"/>
        <v>757</v>
      </c>
    </row>
    <row r="7573" spans="2:3" x14ac:dyDescent="0.25">
      <c r="B7573" s="28" t="str">
        <f t="shared" ref="B7573:B7636" si="244">IF(C7573&lt; $D$4+1,MOD(((ROW(B7573)-ROW(B$7))),$C$5)+1,"")</f>
        <v/>
      </c>
      <c r="C7573" s="28">
        <f t="shared" si="243"/>
        <v>757</v>
      </c>
    </row>
    <row r="7574" spans="2:3" x14ac:dyDescent="0.25">
      <c r="B7574" s="28" t="str">
        <f t="shared" si="244"/>
        <v/>
      </c>
      <c r="C7574" s="28">
        <f t="shared" si="243"/>
        <v>757</v>
      </c>
    </row>
    <row r="7575" spans="2:3" x14ac:dyDescent="0.25">
      <c r="B7575" s="28" t="str">
        <f t="shared" si="244"/>
        <v/>
      </c>
      <c r="C7575" s="28">
        <f t="shared" si="243"/>
        <v>757</v>
      </c>
    </row>
    <row r="7576" spans="2:3" x14ac:dyDescent="0.25">
      <c r="B7576" s="28" t="str">
        <f t="shared" si="244"/>
        <v/>
      </c>
      <c r="C7576" s="28">
        <f t="shared" si="243"/>
        <v>757</v>
      </c>
    </row>
    <row r="7577" spans="2:3" x14ac:dyDescent="0.25">
      <c r="B7577" s="28" t="str">
        <f t="shared" si="244"/>
        <v/>
      </c>
      <c r="C7577" s="28">
        <f t="shared" si="243"/>
        <v>758</v>
      </c>
    </row>
    <row r="7578" spans="2:3" x14ac:dyDescent="0.25">
      <c r="B7578" s="28" t="str">
        <f t="shared" si="244"/>
        <v/>
      </c>
      <c r="C7578" s="28">
        <f t="shared" si="243"/>
        <v>758</v>
      </c>
    </row>
    <row r="7579" spans="2:3" x14ac:dyDescent="0.25">
      <c r="B7579" s="28" t="str">
        <f t="shared" si="244"/>
        <v/>
      </c>
      <c r="C7579" s="28">
        <f t="shared" si="243"/>
        <v>758</v>
      </c>
    </row>
    <row r="7580" spans="2:3" x14ac:dyDescent="0.25">
      <c r="B7580" s="28" t="str">
        <f t="shared" si="244"/>
        <v/>
      </c>
      <c r="C7580" s="28">
        <f t="shared" si="243"/>
        <v>758</v>
      </c>
    </row>
    <row r="7581" spans="2:3" x14ac:dyDescent="0.25">
      <c r="B7581" s="28" t="str">
        <f t="shared" si="244"/>
        <v/>
      </c>
      <c r="C7581" s="28">
        <f t="shared" si="243"/>
        <v>758</v>
      </c>
    </row>
    <row r="7582" spans="2:3" x14ac:dyDescent="0.25">
      <c r="B7582" s="28" t="str">
        <f t="shared" si="244"/>
        <v/>
      </c>
      <c r="C7582" s="28">
        <f t="shared" si="243"/>
        <v>758</v>
      </c>
    </row>
    <row r="7583" spans="2:3" x14ac:dyDescent="0.25">
      <c r="B7583" s="28" t="str">
        <f t="shared" si="244"/>
        <v/>
      </c>
      <c r="C7583" s="28">
        <f t="shared" si="243"/>
        <v>758</v>
      </c>
    </row>
    <row r="7584" spans="2:3" x14ac:dyDescent="0.25">
      <c r="B7584" s="28" t="str">
        <f t="shared" si="244"/>
        <v/>
      </c>
      <c r="C7584" s="28">
        <f t="shared" si="243"/>
        <v>758</v>
      </c>
    </row>
    <row r="7585" spans="2:3" x14ac:dyDescent="0.25">
      <c r="B7585" s="28" t="str">
        <f t="shared" si="244"/>
        <v/>
      </c>
      <c r="C7585" s="28">
        <f t="shared" si="243"/>
        <v>758</v>
      </c>
    </row>
    <row r="7586" spans="2:3" x14ac:dyDescent="0.25">
      <c r="B7586" s="28" t="str">
        <f t="shared" si="244"/>
        <v/>
      </c>
      <c r="C7586" s="28">
        <f t="shared" si="243"/>
        <v>758</v>
      </c>
    </row>
    <row r="7587" spans="2:3" x14ac:dyDescent="0.25">
      <c r="B7587" s="28" t="str">
        <f t="shared" si="244"/>
        <v/>
      </c>
      <c r="C7587" s="28">
        <f t="shared" si="243"/>
        <v>759</v>
      </c>
    </row>
    <row r="7588" spans="2:3" x14ac:dyDescent="0.25">
      <c r="B7588" s="28" t="str">
        <f t="shared" si="244"/>
        <v/>
      </c>
      <c r="C7588" s="28">
        <f t="shared" si="243"/>
        <v>759</v>
      </c>
    </row>
    <row r="7589" spans="2:3" x14ac:dyDescent="0.25">
      <c r="B7589" s="28" t="str">
        <f t="shared" si="244"/>
        <v/>
      </c>
      <c r="C7589" s="28">
        <f t="shared" si="243"/>
        <v>759</v>
      </c>
    </row>
    <row r="7590" spans="2:3" x14ac:dyDescent="0.25">
      <c r="B7590" s="28" t="str">
        <f t="shared" si="244"/>
        <v/>
      </c>
      <c r="C7590" s="28">
        <f t="shared" si="243"/>
        <v>759</v>
      </c>
    </row>
    <row r="7591" spans="2:3" x14ac:dyDescent="0.25">
      <c r="B7591" s="28" t="str">
        <f t="shared" si="244"/>
        <v/>
      </c>
      <c r="C7591" s="28">
        <f t="shared" si="243"/>
        <v>759</v>
      </c>
    </row>
    <row r="7592" spans="2:3" x14ac:dyDescent="0.25">
      <c r="B7592" s="28" t="str">
        <f t="shared" si="244"/>
        <v/>
      </c>
      <c r="C7592" s="28">
        <f t="shared" si="243"/>
        <v>759</v>
      </c>
    </row>
    <row r="7593" spans="2:3" x14ac:dyDescent="0.25">
      <c r="B7593" s="28" t="str">
        <f t="shared" si="244"/>
        <v/>
      </c>
      <c r="C7593" s="28">
        <f t="shared" si="243"/>
        <v>759</v>
      </c>
    </row>
    <row r="7594" spans="2:3" x14ac:dyDescent="0.25">
      <c r="B7594" s="28" t="str">
        <f t="shared" si="244"/>
        <v/>
      </c>
      <c r="C7594" s="28">
        <f t="shared" si="243"/>
        <v>759</v>
      </c>
    </row>
    <row r="7595" spans="2:3" x14ac:dyDescent="0.25">
      <c r="B7595" s="28" t="str">
        <f t="shared" si="244"/>
        <v/>
      </c>
      <c r="C7595" s="28">
        <f t="shared" si="243"/>
        <v>759</v>
      </c>
    </row>
    <row r="7596" spans="2:3" x14ac:dyDescent="0.25">
      <c r="B7596" s="28" t="str">
        <f t="shared" si="244"/>
        <v/>
      </c>
      <c r="C7596" s="28">
        <f t="shared" si="243"/>
        <v>759</v>
      </c>
    </row>
    <row r="7597" spans="2:3" x14ac:dyDescent="0.25">
      <c r="B7597" s="28" t="str">
        <f t="shared" si="244"/>
        <v/>
      </c>
      <c r="C7597" s="28">
        <f t="shared" si="243"/>
        <v>760</v>
      </c>
    </row>
    <row r="7598" spans="2:3" x14ac:dyDescent="0.25">
      <c r="B7598" s="28" t="str">
        <f t="shared" si="244"/>
        <v/>
      </c>
      <c r="C7598" s="28">
        <f t="shared" si="243"/>
        <v>760</v>
      </c>
    </row>
    <row r="7599" spans="2:3" x14ac:dyDescent="0.25">
      <c r="B7599" s="28" t="str">
        <f t="shared" si="244"/>
        <v/>
      </c>
      <c r="C7599" s="28">
        <f t="shared" ref="C7599:C7662" si="245">ROUNDDOWN(((ROW(C7599)-ROW(C$7))/C$5)+1,0)</f>
        <v>760</v>
      </c>
    </row>
    <row r="7600" spans="2:3" x14ac:dyDescent="0.25">
      <c r="B7600" s="28" t="str">
        <f t="shared" si="244"/>
        <v/>
      </c>
      <c r="C7600" s="28">
        <f t="shared" si="245"/>
        <v>760</v>
      </c>
    </row>
    <row r="7601" spans="2:3" x14ac:dyDescent="0.25">
      <c r="B7601" s="28" t="str">
        <f t="shared" si="244"/>
        <v/>
      </c>
      <c r="C7601" s="28">
        <f t="shared" si="245"/>
        <v>760</v>
      </c>
    </row>
    <row r="7602" spans="2:3" x14ac:dyDescent="0.25">
      <c r="B7602" s="28" t="str">
        <f t="shared" si="244"/>
        <v/>
      </c>
      <c r="C7602" s="28">
        <f t="shared" si="245"/>
        <v>760</v>
      </c>
    </row>
    <row r="7603" spans="2:3" x14ac:dyDescent="0.25">
      <c r="B7603" s="28" t="str">
        <f t="shared" si="244"/>
        <v/>
      </c>
      <c r="C7603" s="28">
        <f t="shared" si="245"/>
        <v>760</v>
      </c>
    </row>
    <row r="7604" spans="2:3" x14ac:dyDescent="0.25">
      <c r="B7604" s="28" t="str">
        <f t="shared" si="244"/>
        <v/>
      </c>
      <c r="C7604" s="28">
        <f t="shared" si="245"/>
        <v>760</v>
      </c>
    </row>
    <row r="7605" spans="2:3" x14ac:dyDescent="0.25">
      <c r="B7605" s="28" t="str">
        <f t="shared" si="244"/>
        <v/>
      </c>
      <c r="C7605" s="28">
        <f t="shared" si="245"/>
        <v>760</v>
      </c>
    </row>
    <row r="7606" spans="2:3" x14ac:dyDescent="0.25">
      <c r="B7606" s="28" t="str">
        <f t="shared" si="244"/>
        <v/>
      </c>
      <c r="C7606" s="28">
        <f t="shared" si="245"/>
        <v>760</v>
      </c>
    </row>
    <row r="7607" spans="2:3" x14ac:dyDescent="0.25">
      <c r="B7607" s="28" t="str">
        <f t="shared" si="244"/>
        <v/>
      </c>
      <c r="C7607" s="28">
        <f t="shared" si="245"/>
        <v>761</v>
      </c>
    </row>
    <row r="7608" spans="2:3" x14ac:dyDescent="0.25">
      <c r="B7608" s="28" t="str">
        <f t="shared" si="244"/>
        <v/>
      </c>
      <c r="C7608" s="28">
        <f t="shared" si="245"/>
        <v>761</v>
      </c>
    </row>
    <row r="7609" spans="2:3" x14ac:dyDescent="0.25">
      <c r="B7609" s="28" t="str">
        <f t="shared" si="244"/>
        <v/>
      </c>
      <c r="C7609" s="28">
        <f t="shared" si="245"/>
        <v>761</v>
      </c>
    </row>
    <row r="7610" spans="2:3" x14ac:dyDescent="0.25">
      <c r="B7610" s="28" t="str">
        <f t="shared" si="244"/>
        <v/>
      </c>
      <c r="C7610" s="28">
        <f t="shared" si="245"/>
        <v>761</v>
      </c>
    </row>
    <row r="7611" spans="2:3" x14ac:dyDescent="0.25">
      <c r="B7611" s="28" t="str">
        <f t="shared" si="244"/>
        <v/>
      </c>
      <c r="C7611" s="28">
        <f t="shared" si="245"/>
        <v>761</v>
      </c>
    </row>
    <row r="7612" spans="2:3" x14ac:dyDescent="0.25">
      <c r="B7612" s="28" t="str">
        <f t="shared" si="244"/>
        <v/>
      </c>
      <c r="C7612" s="28">
        <f t="shared" si="245"/>
        <v>761</v>
      </c>
    </row>
    <row r="7613" spans="2:3" x14ac:dyDescent="0.25">
      <c r="B7613" s="28" t="str">
        <f t="shared" si="244"/>
        <v/>
      </c>
      <c r="C7613" s="28">
        <f t="shared" si="245"/>
        <v>761</v>
      </c>
    </row>
    <row r="7614" spans="2:3" x14ac:dyDescent="0.25">
      <c r="B7614" s="28" t="str">
        <f t="shared" si="244"/>
        <v/>
      </c>
      <c r="C7614" s="28">
        <f t="shared" si="245"/>
        <v>761</v>
      </c>
    </row>
    <row r="7615" spans="2:3" x14ac:dyDescent="0.25">
      <c r="B7615" s="28" t="str">
        <f t="shared" si="244"/>
        <v/>
      </c>
      <c r="C7615" s="28">
        <f t="shared" si="245"/>
        <v>761</v>
      </c>
    </row>
    <row r="7616" spans="2:3" x14ac:dyDescent="0.25">
      <c r="B7616" s="28" t="str">
        <f t="shared" si="244"/>
        <v/>
      </c>
      <c r="C7616" s="28">
        <f t="shared" si="245"/>
        <v>761</v>
      </c>
    </row>
    <row r="7617" spans="2:3" x14ac:dyDescent="0.25">
      <c r="B7617" s="28" t="str">
        <f t="shared" si="244"/>
        <v/>
      </c>
      <c r="C7617" s="28">
        <f t="shared" si="245"/>
        <v>762</v>
      </c>
    </row>
    <row r="7618" spans="2:3" x14ac:dyDescent="0.25">
      <c r="B7618" s="28" t="str">
        <f t="shared" si="244"/>
        <v/>
      </c>
      <c r="C7618" s="28">
        <f t="shared" si="245"/>
        <v>762</v>
      </c>
    </row>
    <row r="7619" spans="2:3" x14ac:dyDescent="0.25">
      <c r="B7619" s="28" t="str">
        <f t="shared" si="244"/>
        <v/>
      </c>
      <c r="C7619" s="28">
        <f t="shared" si="245"/>
        <v>762</v>
      </c>
    </row>
    <row r="7620" spans="2:3" x14ac:dyDescent="0.25">
      <c r="B7620" s="28" t="str">
        <f t="shared" si="244"/>
        <v/>
      </c>
      <c r="C7620" s="28">
        <f t="shared" si="245"/>
        <v>762</v>
      </c>
    </row>
    <row r="7621" spans="2:3" x14ac:dyDescent="0.25">
      <c r="B7621" s="28" t="str">
        <f t="shared" si="244"/>
        <v/>
      </c>
      <c r="C7621" s="28">
        <f t="shared" si="245"/>
        <v>762</v>
      </c>
    </row>
    <row r="7622" spans="2:3" x14ac:dyDescent="0.25">
      <c r="B7622" s="28" t="str">
        <f t="shared" si="244"/>
        <v/>
      </c>
      <c r="C7622" s="28">
        <f t="shared" si="245"/>
        <v>762</v>
      </c>
    </row>
    <row r="7623" spans="2:3" x14ac:dyDescent="0.25">
      <c r="B7623" s="28" t="str">
        <f t="shared" si="244"/>
        <v/>
      </c>
      <c r="C7623" s="28">
        <f t="shared" si="245"/>
        <v>762</v>
      </c>
    </row>
    <row r="7624" spans="2:3" x14ac:dyDescent="0.25">
      <c r="B7624" s="28" t="str">
        <f t="shared" si="244"/>
        <v/>
      </c>
      <c r="C7624" s="28">
        <f t="shared" si="245"/>
        <v>762</v>
      </c>
    </row>
    <row r="7625" spans="2:3" x14ac:dyDescent="0.25">
      <c r="B7625" s="28" t="str">
        <f t="shared" si="244"/>
        <v/>
      </c>
      <c r="C7625" s="28">
        <f t="shared" si="245"/>
        <v>762</v>
      </c>
    </row>
    <row r="7626" spans="2:3" x14ac:dyDescent="0.25">
      <c r="B7626" s="28" t="str">
        <f t="shared" si="244"/>
        <v/>
      </c>
      <c r="C7626" s="28">
        <f t="shared" si="245"/>
        <v>762</v>
      </c>
    </row>
    <row r="7627" spans="2:3" x14ac:dyDescent="0.25">
      <c r="B7627" s="28" t="str">
        <f t="shared" si="244"/>
        <v/>
      </c>
      <c r="C7627" s="28">
        <f t="shared" si="245"/>
        <v>763</v>
      </c>
    </row>
    <row r="7628" spans="2:3" x14ac:dyDescent="0.25">
      <c r="B7628" s="28" t="str">
        <f t="shared" si="244"/>
        <v/>
      </c>
      <c r="C7628" s="28">
        <f t="shared" si="245"/>
        <v>763</v>
      </c>
    </row>
    <row r="7629" spans="2:3" x14ac:dyDescent="0.25">
      <c r="B7629" s="28" t="str">
        <f t="shared" si="244"/>
        <v/>
      </c>
      <c r="C7629" s="28">
        <f t="shared" si="245"/>
        <v>763</v>
      </c>
    </row>
    <row r="7630" spans="2:3" x14ac:dyDescent="0.25">
      <c r="B7630" s="28" t="str">
        <f t="shared" si="244"/>
        <v/>
      </c>
      <c r="C7630" s="28">
        <f t="shared" si="245"/>
        <v>763</v>
      </c>
    </row>
    <row r="7631" spans="2:3" x14ac:dyDescent="0.25">
      <c r="B7631" s="28" t="str">
        <f t="shared" si="244"/>
        <v/>
      </c>
      <c r="C7631" s="28">
        <f t="shared" si="245"/>
        <v>763</v>
      </c>
    </row>
    <row r="7632" spans="2:3" x14ac:dyDescent="0.25">
      <c r="B7632" s="28" t="str">
        <f t="shared" si="244"/>
        <v/>
      </c>
      <c r="C7632" s="28">
        <f t="shared" si="245"/>
        <v>763</v>
      </c>
    </row>
    <row r="7633" spans="2:3" x14ac:dyDescent="0.25">
      <c r="B7633" s="28" t="str">
        <f t="shared" si="244"/>
        <v/>
      </c>
      <c r="C7633" s="28">
        <f t="shared" si="245"/>
        <v>763</v>
      </c>
    </row>
    <row r="7634" spans="2:3" x14ac:dyDescent="0.25">
      <c r="B7634" s="28" t="str">
        <f t="shared" si="244"/>
        <v/>
      </c>
      <c r="C7634" s="28">
        <f t="shared" si="245"/>
        <v>763</v>
      </c>
    </row>
    <row r="7635" spans="2:3" x14ac:dyDescent="0.25">
      <c r="B7635" s="28" t="str">
        <f t="shared" si="244"/>
        <v/>
      </c>
      <c r="C7635" s="28">
        <f t="shared" si="245"/>
        <v>763</v>
      </c>
    </row>
    <row r="7636" spans="2:3" x14ac:dyDescent="0.25">
      <c r="B7636" s="28" t="str">
        <f t="shared" si="244"/>
        <v/>
      </c>
      <c r="C7636" s="28">
        <f t="shared" si="245"/>
        <v>763</v>
      </c>
    </row>
    <row r="7637" spans="2:3" x14ac:dyDescent="0.25">
      <c r="B7637" s="28" t="str">
        <f t="shared" ref="B7637:B7700" si="246">IF(C7637&lt; $D$4+1,MOD(((ROW(B7637)-ROW(B$7))),$C$5)+1,"")</f>
        <v/>
      </c>
      <c r="C7637" s="28">
        <f t="shared" si="245"/>
        <v>764</v>
      </c>
    </row>
    <row r="7638" spans="2:3" x14ac:dyDescent="0.25">
      <c r="B7638" s="28" t="str">
        <f t="shared" si="246"/>
        <v/>
      </c>
      <c r="C7638" s="28">
        <f t="shared" si="245"/>
        <v>764</v>
      </c>
    </row>
    <row r="7639" spans="2:3" x14ac:dyDescent="0.25">
      <c r="B7639" s="28" t="str">
        <f t="shared" si="246"/>
        <v/>
      </c>
      <c r="C7639" s="28">
        <f t="shared" si="245"/>
        <v>764</v>
      </c>
    </row>
    <row r="7640" spans="2:3" x14ac:dyDescent="0.25">
      <c r="B7640" s="28" t="str">
        <f t="shared" si="246"/>
        <v/>
      </c>
      <c r="C7640" s="28">
        <f t="shared" si="245"/>
        <v>764</v>
      </c>
    </row>
    <row r="7641" spans="2:3" x14ac:dyDescent="0.25">
      <c r="B7641" s="28" t="str">
        <f t="shared" si="246"/>
        <v/>
      </c>
      <c r="C7641" s="28">
        <f t="shared" si="245"/>
        <v>764</v>
      </c>
    </row>
    <row r="7642" spans="2:3" x14ac:dyDescent="0.25">
      <c r="B7642" s="28" t="str">
        <f t="shared" si="246"/>
        <v/>
      </c>
      <c r="C7642" s="28">
        <f t="shared" si="245"/>
        <v>764</v>
      </c>
    </row>
    <row r="7643" spans="2:3" x14ac:dyDescent="0.25">
      <c r="B7643" s="28" t="str">
        <f t="shared" si="246"/>
        <v/>
      </c>
      <c r="C7643" s="28">
        <f t="shared" si="245"/>
        <v>764</v>
      </c>
    </row>
    <row r="7644" spans="2:3" x14ac:dyDescent="0.25">
      <c r="B7644" s="28" t="str">
        <f t="shared" si="246"/>
        <v/>
      </c>
      <c r="C7644" s="28">
        <f t="shared" si="245"/>
        <v>764</v>
      </c>
    </row>
    <row r="7645" spans="2:3" x14ac:dyDescent="0.25">
      <c r="B7645" s="28" t="str">
        <f t="shared" si="246"/>
        <v/>
      </c>
      <c r="C7645" s="28">
        <f t="shared" si="245"/>
        <v>764</v>
      </c>
    </row>
    <row r="7646" spans="2:3" x14ac:dyDescent="0.25">
      <c r="B7646" s="28" t="str">
        <f t="shared" si="246"/>
        <v/>
      </c>
      <c r="C7646" s="28">
        <f t="shared" si="245"/>
        <v>764</v>
      </c>
    </row>
    <row r="7647" spans="2:3" x14ac:dyDescent="0.25">
      <c r="B7647" s="28" t="str">
        <f t="shared" si="246"/>
        <v/>
      </c>
      <c r="C7647" s="28">
        <f t="shared" si="245"/>
        <v>765</v>
      </c>
    </row>
    <row r="7648" spans="2:3" x14ac:dyDescent="0.25">
      <c r="B7648" s="28" t="str">
        <f t="shared" si="246"/>
        <v/>
      </c>
      <c r="C7648" s="28">
        <f t="shared" si="245"/>
        <v>765</v>
      </c>
    </row>
    <row r="7649" spans="2:3" x14ac:dyDescent="0.25">
      <c r="B7649" s="28" t="str">
        <f t="shared" si="246"/>
        <v/>
      </c>
      <c r="C7649" s="28">
        <f t="shared" si="245"/>
        <v>765</v>
      </c>
    </row>
    <row r="7650" spans="2:3" x14ac:dyDescent="0.25">
      <c r="B7650" s="28" t="str">
        <f t="shared" si="246"/>
        <v/>
      </c>
      <c r="C7650" s="28">
        <f t="shared" si="245"/>
        <v>765</v>
      </c>
    </row>
    <row r="7651" spans="2:3" x14ac:dyDescent="0.25">
      <c r="B7651" s="28" t="str">
        <f t="shared" si="246"/>
        <v/>
      </c>
      <c r="C7651" s="28">
        <f t="shared" si="245"/>
        <v>765</v>
      </c>
    </row>
    <row r="7652" spans="2:3" x14ac:dyDescent="0.25">
      <c r="B7652" s="28" t="str">
        <f t="shared" si="246"/>
        <v/>
      </c>
      <c r="C7652" s="28">
        <f t="shared" si="245"/>
        <v>765</v>
      </c>
    </row>
    <row r="7653" spans="2:3" x14ac:dyDescent="0.25">
      <c r="B7653" s="28" t="str">
        <f t="shared" si="246"/>
        <v/>
      </c>
      <c r="C7653" s="28">
        <f t="shared" si="245"/>
        <v>765</v>
      </c>
    </row>
    <row r="7654" spans="2:3" x14ac:dyDescent="0.25">
      <c r="B7654" s="28" t="str">
        <f t="shared" si="246"/>
        <v/>
      </c>
      <c r="C7654" s="28">
        <f t="shared" si="245"/>
        <v>765</v>
      </c>
    </row>
    <row r="7655" spans="2:3" x14ac:dyDescent="0.25">
      <c r="B7655" s="28" t="str">
        <f t="shared" si="246"/>
        <v/>
      </c>
      <c r="C7655" s="28">
        <f t="shared" si="245"/>
        <v>765</v>
      </c>
    </row>
    <row r="7656" spans="2:3" x14ac:dyDescent="0.25">
      <c r="B7656" s="28" t="str">
        <f t="shared" si="246"/>
        <v/>
      </c>
      <c r="C7656" s="28">
        <f t="shared" si="245"/>
        <v>765</v>
      </c>
    </row>
    <row r="7657" spans="2:3" x14ac:dyDescent="0.25">
      <c r="B7657" s="28" t="str">
        <f t="shared" si="246"/>
        <v/>
      </c>
      <c r="C7657" s="28">
        <f t="shared" si="245"/>
        <v>766</v>
      </c>
    </row>
    <row r="7658" spans="2:3" x14ac:dyDescent="0.25">
      <c r="B7658" s="28" t="str">
        <f t="shared" si="246"/>
        <v/>
      </c>
      <c r="C7658" s="28">
        <f t="shared" si="245"/>
        <v>766</v>
      </c>
    </row>
    <row r="7659" spans="2:3" x14ac:dyDescent="0.25">
      <c r="B7659" s="28" t="str">
        <f t="shared" si="246"/>
        <v/>
      </c>
      <c r="C7659" s="28">
        <f t="shared" si="245"/>
        <v>766</v>
      </c>
    </row>
    <row r="7660" spans="2:3" x14ac:dyDescent="0.25">
      <c r="B7660" s="28" t="str">
        <f t="shared" si="246"/>
        <v/>
      </c>
      <c r="C7660" s="28">
        <f t="shared" si="245"/>
        <v>766</v>
      </c>
    </row>
    <row r="7661" spans="2:3" x14ac:dyDescent="0.25">
      <c r="B7661" s="28" t="str">
        <f t="shared" si="246"/>
        <v/>
      </c>
      <c r="C7661" s="28">
        <f t="shared" si="245"/>
        <v>766</v>
      </c>
    </row>
    <row r="7662" spans="2:3" x14ac:dyDescent="0.25">
      <c r="B7662" s="28" t="str">
        <f t="shared" si="246"/>
        <v/>
      </c>
      <c r="C7662" s="28">
        <f t="shared" si="245"/>
        <v>766</v>
      </c>
    </row>
    <row r="7663" spans="2:3" x14ac:dyDescent="0.25">
      <c r="B7663" s="28" t="str">
        <f t="shared" si="246"/>
        <v/>
      </c>
      <c r="C7663" s="28">
        <f t="shared" ref="C7663:C7726" si="247">ROUNDDOWN(((ROW(C7663)-ROW(C$7))/C$5)+1,0)</f>
        <v>766</v>
      </c>
    </row>
    <row r="7664" spans="2:3" x14ac:dyDescent="0.25">
      <c r="B7664" s="28" t="str">
        <f t="shared" si="246"/>
        <v/>
      </c>
      <c r="C7664" s="28">
        <f t="shared" si="247"/>
        <v>766</v>
      </c>
    </row>
    <row r="7665" spans="2:3" x14ac:dyDescent="0.25">
      <c r="B7665" s="28" t="str">
        <f t="shared" si="246"/>
        <v/>
      </c>
      <c r="C7665" s="28">
        <f t="shared" si="247"/>
        <v>766</v>
      </c>
    </row>
    <row r="7666" spans="2:3" x14ac:dyDescent="0.25">
      <c r="B7666" s="28" t="str">
        <f t="shared" si="246"/>
        <v/>
      </c>
      <c r="C7666" s="28">
        <f t="shared" si="247"/>
        <v>766</v>
      </c>
    </row>
    <row r="7667" spans="2:3" x14ac:dyDescent="0.25">
      <c r="B7667" s="28" t="str">
        <f t="shared" si="246"/>
        <v/>
      </c>
      <c r="C7667" s="28">
        <f t="shared" si="247"/>
        <v>767</v>
      </c>
    </row>
    <row r="7668" spans="2:3" x14ac:dyDescent="0.25">
      <c r="B7668" s="28" t="str">
        <f t="shared" si="246"/>
        <v/>
      </c>
      <c r="C7668" s="28">
        <f t="shared" si="247"/>
        <v>767</v>
      </c>
    </row>
    <row r="7669" spans="2:3" x14ac:dyDescent="0.25">
      <c r="B7669" s="28" t="str">
        <f t="shared" si="246"/>
        <v/>
      </c>
      <c r="C7669" s="28">
        <f t="shared" si="247"/>
        <v>767</v>
      </c>
    </row>
    <row r="7670" spans="2:3" x14ac:dyDescent="0.25">
      <c r="B7670" s="28" t="str">
        <f t="shared" si="246"/>
        <v/>
      </c>
      <c r="C7670" s="28">
        <f t="shared" si="247"/>
        <v>767</v>
      </c>
    </row>
    <row r="7671" spans="2:3" x14ac:dyDescent="0.25">
      <c r="B7671" s="28" t="str">
        <f t="shared" si="246"/>
        <v/>
      </c>
      <c r="C7671" s="28">
        <f t="shared" si="247"/>
        <v>767</v>
      </c>
    </row>
    <row r="7672" spans="2:3" x14ac:dyDescent="0.25">
      <c r="B7672" s="28" t="str">
        <f t="shared" si="246"/>
        <v/>
      </c>
      <c r="C7672" s="28">
        <f t="shared" si="247"/>
        <v>767</v>
      </c>
    </row>
    <row r="7673" spans="2:3" x14ac:dyDescent="0.25">
      <c r="B7673" s="28" t="str">
        <f t="shared" si="246"/>
        <v/>
      </c>
      <c r="C7673" s="28">
        <f t="shared" si="247"/>
        <v>767</v>
      </c>
    </row>
    <row r="7674" spans="2:3" x14ac:dyDescent="0.25">
      <c r="B7674" s="28" t="str">
        <f t="shared" si="246"/>
        <v/>
      </c>
      <c r="C7674" s="28">
        <f t="shared" si="247"/>
        <v>767</v>
      </c>
    </row>
    <row r="7675" spans="2:3" x14ac:dyDescent="0.25">
      <c r="B7675" s="28" t="str">
        <f t="shared" si="246"/>
        <v/>
      </c>
      <c r="C7675" s="28">
        <f t="shared" si="247"/>
        <v>767</v>
      </c>
    </row>
    <row r="7676" spans="2:3" x14ac:dyDescent="0.25">
      <c r="B7676" s="28" t="str">
        <f t="shared" si="246"/>
        <v/>
      </c>
      <c r="C7676" s="28">
        <f t="shared" si="247"/>
        <v>767</v>
      </c>
    </row>
    <row r="7677" spans="2:3" x14ac:dyDescent="0.25">
      <c r="B7677" s="28" t="str">
        <f t="shared" si="246"/>
        <v/>
      </c>
      <c r="C7677" s="28">
        <f t="shared" si="247"/>
        <v>768</v>
      </c>
    </row>
    <row r="7678" spans="2:3" x14ac:dyDescent="0.25">
      <c r="B7678" s="28" t="str">
        <f t="shared" si="246"/>
        <v/>
      </c>
      <c r="C7678" s="28">
        <f t="shared" si="247"/>
        <v>768</v>
      </c>
    </row>
    <row r="7679" spans="2:3" x14ac:dyDescent="0.25">
      <c r="B7679" s="28" t="str">
        <f t="shared" si="246"/>
        <v/>
      </c>
      <c r="C7679" s="28">
        <f t="shared" si="247"/>
        <v>768</v>
      </c>
    </row>
    <row r="7680" spans="2:3" x14ac:dyDescent="0.25">
      <c r="B7680" s="28" t="str">
        <f t="shared" si="246"/>
        <v/>
      </c>
      <c r="C7680" s="28">
        <f t="shared" si="247"/>
        <v>768</v>
      </c>
    </row>
    <row r="7681" spans="2:3" x14ac:dyDescent="0.25">
      <c r="B7681" s="28" t="str">
        <f t="shared" si="246"/>
        <v/>
      </c>
      <c r="C7681" s="28">
        <f t="shared" si="247"/>
        <v>768</v>
      </c>
    </row>
    <row r="7682" spans="2:3" x14ac:dyDescent="0.25">
      <c r="B7682" s="28" t="str">
        <f t="shared" si="246"/>
        <v/>
      </c>
      <c r="C7682" s="28">
        <f t="shared" si="247"/>
        <v>768</v>
      </c>
    </row>
    <row r="7683" spans="2:3" x14ac:dyDescent="0.25">
      <c r="B7683" s="28" t="str">
        <f t="shared" si="246"/>
        <v/>
      </c>
      <c r="C7683" s="28">
        <f t="shared" si="247"/>
        <v>768</v>
      </c>
    </row>
    <row r="7684" spans="2:3" x14ac:dyDescent="0.25">
      <c r="B7684" s="28" t="str">
        <f t="shared" si="246"/>
        <v/>
      </c>
      <c r="C7684" s="28">
        <f t="shared" si="247"/>
        <v>768</v>
      </c>
    </row>
    <row r="7685" spans="2:3" x14ac:dyDescent="0.25">
      <c r="B7685" s="28" t="str">
        <f t="shared" si="246"/>
        <v/>
      </c>
      <c r="C7685" s="28">
        <f t="shared" si="247"/>
        <v>768</v>
      </c>
    </row>
    <row r="7686" spans="2:3" x14ac:dyDescent="0.25">
      <c r="B7686" s="28" t="str">
        <f t="shared" si="246"/>
        <v/>
      </c>
      <c r="C7686" s="28">
        <f t="shared" si="247"/>
        <v>768</v>
      </c>
    </row>
    <row r="7687" spans="2:3" x14ac:dyDescent="0.25">
      <c r="B7687" s="28" t="str">
        <f t="shared" si="246"/>
        <v/>
      </c>
      <c r="C7687" s="28">
        <f t="shared" si="247"/>
        <v>769</v>
      </c>
    </row>
    <row r="7688" spans="2:3" x14ac:dyDescent="0.25">
      <c r="B7688" s="28" t="str">
        <f t="shared" si="246"/>
        <v/>
      </c>
      <c r="C7688" s="28">
        <f t="shared" si="247"/>
        <v>769</v>
      </c>
    </row>
    <row r="7689" spans="2:3" x14ac:dyDescent="0.25">
      <c r="B7689" s="28" t="str">
        <f t="shared" si="246"/>
        <v/>
      </c>
      <c r="C7689" s="28">
        <f t="shared" si="247"/>
        <v>769</v>
      </c>
    </row>
    <row r="7690" spans="2:3" x14ac:dyDescent="0.25">
      <c r="B7690" s="28" t="str">
        <f t="shared" si="246"/>
        <v/>
      </c>
      <c r="C7690" s="28">
        <f t="shared" si="247"/>
        <v>769</v>
      </c>
    </row>
    <row r="7691" spans="2:3" x14ac:dyDescent="0.25">
      <c r="B7691" s="28" t="str">
        <f t="shared" si="246"/>
        <v/>
      </c>
      <c r="C7691" s="28">
        <f t="shared" si="247"/>
        <v>769</v>
      </c>
    </row>
    <row r="7692" spans="2:3" x14ac:dyDescent="0.25">
      <c r="B7692" s="28" t="str">
        <f t="shared" si="246"/>
        <v/>
      </c>
      <c r="C7692" s="28">
        <f t="shared" si="247"/>
        <v>769</v>
      </c>
    </row>
    <row r="7693" spans="2:3" x14ac:dyDescent="0.25">
      <c r="B7693" s="28" t="str">
        <f t="shared" si="246"/>
        <v/>
      </c>
      <c r="C7693" s="28">
        <f t="shared" si="247"/>
        <v>769</v>
      </c>
    </row>
    <row r="7694" spans="2:3" x14ac:dyDescent="0.25">
      <c r="B7694" s="28" t="str">
        <f t="shared" si="246"/>
        <v/>
      </c>
      <c r="C7694" s="28">
        <f t="shared" si="247"/>
        <v>769</v>
      </c>
    </row>
    <row r="7695" spans="2:3" x14ac:dyDescent="0.25">
      <c r="B7695" s="28" t="str">
        <f t="shared" si="246"/>
        <v/>
      </c>
      <c r="C7695" s="28">
        <f t="shared" si="247"/>
        <v>769</v>
      </c>
    </row>
    <row r="7696" spans="2:3" x14ac:dyDescent="0.25">
      <c r="B7696" s="28" t="str">
        <f t="shared" si="246"/>
        <v/>
      </c>
      <c r="C7696" s="28">
        <f t="shared" si="247"/>
        <v>769</v>
      </c>
    </row>
    <row r="7697" spans="2:3" x14ac:dyDescent="0.25">
      <c r="B7697" s="28" t="str">
        <f t="shared" si="246"/>
        <v/>
      </c>
      <c r="C7697" s="28">
        <f t="shared" si="247"/>
        <v>770</v>
      </c>
    </row>
    <row r="7698" spans="2:3" x14ac:dyDescent="0.25">
      <c r="B7698" s="28" t="str">
        <f t="shared" si="246"/>
        <v/>
      </c>
      <c r="C7698" s="28">
        <f t="shared" si="247"/>
        <v>770</v>
      </c>
    </row>
    <row r="7699" spans="2:3" x14ac:dyDescent="0.25">
      <c r="B7699" s="28" t="str">
        <f t="shared" si="246"/>
        <v/>
      </c>
      <c r="C7699" s="28">
        <f t="shared" si="247"/>
        <v>770</v>
      </c>
    </row>
    <row r="7700" spans="2:3" x14ac:dyDescent="0.25">
      <c r="B7700" s="28" t="str">
        <f t="shared" si="246"/>
        <v/>
      </c>
      <c r="C7700" s="28">
        <f t="shared" si="247"/>
        <v>770</v>
      </c>
    </row>
    <row r="7701" spans="2:3" x14ac:dyDescent="0.25">
      <c r="B7701" s="28" t="str">
        <f t="shared" ref="B7701:B7764" si="248">IF(C7701&lt; $D$4+1,MOD(((ROW(B7701)-ROW(B$7))),$C$5)+1,"")</f>
        <v/>
      </c>
      <c r="C7701" s="28">
        <f t="shared" si="247"/>
        <v>770</v>
      </c>
    </row>
    <row r="7702" spans="2:3" x14ac:dyDescent="0.25">
      <c r="B7702" s="28" t="str">
        <f t="shared" si="248"/>
        <v/>
      </c>
      <c r="C7702" s="28">
        <f t="shared" si="247"/>
        <v>770</v>
      </c>
    </row>
    <row r="7703" spans="2:3" x14ac:dyDescent="0.25">
      <c r="B7703" s="28" t="str">
        <f t="shared" si="248"/>
        <v/>
      </c>
      <c r="C7703" s="28">
        <f t="shared" si="247"/>
        <v>770</v>
      </c>
    </row>
    <row r="7704" spans="2:3" x14ac:dyDescent="0.25">
      <c r="B7704" s="28" t="str">
        <f t="shared" si="248"/>
        <v/>
      </c>
      <c r="C7704" s="28">
        <f t="shared" si="247"/>
        <v>770</v>
      </c>
    </row>
    <row r="7705" spans="2:3" x14ac:dyDescent="0.25">
      <c r="B7705" s="28" t="str">
        <f t="shared" si="248"/>
        <v/>
      </c>
      <c r="C7705" s="28">
        <f t="shared" si="247"/>
        <v>770</v>
      </c>
    </row>
    <row r="7706" spans="2:3" x14ac:dyDescent="0.25">
      <c r="B7706" s="28" t="str">
        <f t="shared" si="248"/>
        <v/>
      </c>
      <c r="C7706" s="28">
        <f t="shared" si="247"/>
        <v>770</v>
      </c>
    </row>
    <row r="7707" spans="2:3" x14ac:dyDescent="0.25">
      <c r="B7707" s="28" t="str">
        <f t="shared" si="248"/>
        <v/>
      </c>
      <c r="C7707" s="28">
        <f t="shared" si="247"/>
        <v>771</v>
      </c>
    </row>
    <row r="7708" spans="2:3" x14ac:dyDescent="0.25">
      <c r="B7708" s="28" t="str">
        <f t="shared" si="248"/>
        <v/>
      </c>
      <c r="C7708" s="28">
        <f t="shared" si="247"/>
        <v>771</v>
      </c>
    </row>
    <row r="7709" spans="2:3" x14ac:dyDescent="0.25">
      <c r="B7709" s="28" t="str">
        <f t="shared" si="248"/>
        <v/>
      </c>
      <c r="C7709" s="28">
        <f t="shared" si="247"/>
        <v>771</v>
      </c>
    </row>
    <row r="7710" spans="2:3" x14ac:dyDescent="0.25">
      <c r="B7710" s="28" t="str">
        <f t="shared" si="248"/>
        <v/>
      </c>
      <c r="C7710" s="28">
        <f t="shared" si="247"/>
        <v>771</v>
      </c>
    </row>
    <row r="7711" spans="2:3" x14ac:dyDescent="0.25">
      <c r="B7711" s="28" t="str">
        <f t="shared" si="248"/>
        <v/>
      </c>
      <c r="C7711" s="28">
        <f t="shared" si="247"/>
        <v>771</v>
      </c>
    </row>
    <row r="7712" spans="2:3" x14ac:dyDescent="0.25">
      <c r="B7712" s="28" t="str">
        <f t="shared" si="248"/>
        <v/>
      </c>
      <c r="C7712" s="28">
        <f t="shared" si="247"/>
        <v>771</v>
      </c>
    </row>
    <row r="7713" spans="2:3" x14ac:dyDescent="0.25">
      <c r="B7713" s="28" t="str">
        <f t="shared" si="248"/>
        <v/>
      </c>
      <c r="C7713" s="28">
        <f t="shared" si="247"/>
        <v>771</v>
      </c>
    </row>
    <row r="7714" spans="2:3" x14ac:dyDescent="0.25">
      <c r="B7714" s="28" t="str">
        <f t="shared" si="248"/>
        <v/>
      </c>
      <c r="C7714" s="28">
        <f t="shared" si="247"/>
        <v>771</v>
      </c>
    </row>
    <row r="7715" spans="2:3" x14ac:dyDescent="0.25">
      <c r="B7715" s="28" t="str">
        <f t="shared" si="248"/>
        <v/>
      </c>
      <c r="C7715" s="28">
        <f t="shared" si="247"/>
        <v>771</v>
      </c>
    </row>
    <row r="7716" spans="2:3" x14ac:dyDescent="0.25">
      <c r="B7716" s="28" t="str">
        <f t="shared" si="248"/>
        <v/>
      </c>
      <c r="C7716" s="28">
        <f t="shared" si="247"/>
        <v>771</v>
      </c>
    </row>
    <row r="7717" spans="2:3" x14ac:dyDescent="0.25">
      <c r="B7717" s="28" t="str">
        <f t="shared" si="248"/>
        <v/>
      </c>
      <c r="C7717" s="28">
        <f t="shared" si="247"/>
        <v>772</v>
      </c>
    </row>
    <row r="7718" spans="2:3" x14ac:dyDescent="0.25">
      <c r="B7718" s="28" t="str">
        <f t="shared" si="248"/>
        <v/>
      </c>
      <c r="C7718" s="28">
        <f t="shared" si="247"/>
        <v>772</v>
      </c>
    </row>
    <row r="7719" spans="2:3" x14ac:dyDescent="0.25">
      <c r="B7719" s="28" t="str">
        <f t="shared" si="248"/>
        <v/>
      </c>
      <c r="C7719" s="28">
        <f t="shared" si="247"/>
        <v>772</v>
      </c>
    </row>
    <row r="7720" spans="2:3" x14ac:dyDescent="0.25">
      <c r="B7720" s="28" t="str">
        <f t="shared" si="248"/>
        <v/>
      </c>
      <c r="C7720" s="28">
        <f t="shared" si="247"/>
        <v>772</v>
      </c>
    </row>
    <row r="7721" spans="2:3" x14ac:dyDescent="0.25">
      <c r="B7721" s="28" t="str">
        <f t="shared" si="248"/>
        <v/>
      </c>
      <c r="C7721" s="28">
        <f t="shared" si="247"/>
        <v>772</v>
      </c>
    </row>
    <row r="7722" spans="2:3" x14ac:dyDescent="0.25">
      <c r="B7722" s="28" t="str">
        <f t="shared" si="248"/>
        <v/>
      </c>
      <c r="C7722" s="28">
        <f t="shared" si="247"/>
        <v>772</v>
      </c>
    </row>
    <row r="7723" spans="2:3" x14ac:dyDescent="0.25">
      <c r="B7723" s="28" t="str">
        <f t="shared" si="248"/>
        <v/>
      </c>
      <c r="C7723" s="28">
        <f t="shared" si="247"/>
        <v>772</v>
      </c>
    </row>
    <row r="7724" spans="2:3" x14ac:dyDescent="0.25">
      <c r="B7724" s="28" t="str">
        <f t="shared" si="248"/>
        <v/>
      </c>
      <c r="C7724" s="28">
        <f t="shared" si="247"/>
        <v>772</v>
      </c>
    </row>
    <row r="7725" spans="2:3" x14ac:dyDescent="0.25">
      <c r="B7725" s="28" t="str">
        <f t="shared" si="248"/>
        <v/>
      </c>
      <c r="C7725" s="28">
        <f t="shared" si="247"/>
        <v>772</v>
      </c>
    </row>
    <row r="7726" spans="2:3" x14ac:dyDescent="0.25">
      <c r="B7726" s="28" t="str">
        <f t="shared" si="248"/>
        <v/>
      </c>
      <c r="C7726" s="28">
        <f t="shared" si="247"/>
        <v>772</v>
      </c>
    </row>
    <row r="7727" spans="2:3" x14ac:dyDescent="0.25">
      <c r="B7727" s="28" t="str">
        <f t="shared" si="248"/>
        <v/>
      </c>
      <c r="C7727" s="28">
        <f t="shared" ref="C7727:C7790" si="249">ROUNDDOWN(((ROW(C7727)-ROW(C$7))/C$5)+1,0)</f>
        <v>773</v>
      </c>
    </row>
    <row r="7728" spans="2:3" x14ac:dyDescent="0.25">
      <c r="B7728" s="28" t="str">
        <f t="shared" si="248"/>
        <v/>
      </c>
      <c r="C7728" s="28">
        <f t="shared" si="249"/>
        <v>773</v>
      </c>
    </row>
    <row r="7729" spans="2:3" x14ac:dyDescent="0.25">
      <c r="B7729" s="28" t="str">
        <f t="shared" si="248"/>
        <v/>
      </c>
      <c r="C7729" s="28">
        <f t="shared" si="249"/>
        <v>773</v>
      </c>
    </row>
    <row r="7730" spans="2:3" x14ac:dyDescent="0.25">
      <c r="B7730" s="28" t="str">
        <f t="shared" si="248"/>
        <v/>
      </c>
      <c r="C7730" s="28">
        <f t="shared" si="249"/>
        <v>773</v>
      </c>
    </row>
    <row r="7731" spans="2:3" x14ac:dyDescent="0.25">
      <c r="B7731" s="28" t="str">
        <f t="shared" si="248"/>
        <v/>
      </c>
      <c r="C7731" s="28">
        <f t="shared" si="249"/>
        <v>773</v>
      </c>
    </row>
    <row r="7732" spans="2:3" x14ac:dyDescent="0.25">
      <c r="B7732" s="28" t="str">
        <f t="shared" si="248"/>
        <v/>
      </c>
      <c r="C7732" s="28">
        <f t="shared" si="249"/>
        <v>773</v>
      </c>
    </row>
    <row r="7733" spans="2:3" x14ac:dyDescent="0.25">
      <c r="B7733" s="28" t="str">
        <f t="shared" si="248"/>
        <v/>
      </c>
      <c r="C7733" s="28">
        <f t="shared" si="249"/>
        <v>773</v>
      </c>
    </row>
    <row r="7734" spans="2:3" x14ac:dyDescent="0.25">
      <c r="B7734" s="28" t="str">
        <f t="shared" si="248"/>
        <v/>
      </c>
      <c r="C7734" s="28">
        <f t="shared" si="249"/>
        <v>773</v>
      </c>
    </row>
    <row r="7735" spans="2:3" x14ac:dyDescent="0.25">
      <c r="B7735" s="28" t="str">
        <f t="shared" si="248"/>
        <v/>
      </c>
      <c r="C7735" s="28">
        <f t="shared" si="249"/>
        <v>773</v>
      </c>
    </row>
    <row r="7736" spans="2:3" x14ac:dyDescent="0.25">
      <c r="B7736" s="28" t="str">
        <f t="shared" si="248"/>
        <v/>
      </c>
      <c r="C7736" s="28">
        <f t="shared" si="249"/>
        <v>773</v>
      </c>
    </row>
    <row r="7737" spans="2:3" x14ac:dyDescent="0.25">
      <c r="B7737" s="28" t="str">
        <f t="shared" si="248"/>
        <v/>
      </c>
      <c r="C7737" s="28">
        <f t="shared" si="249"/>
        <v>774</v>
      </c>
    </row>
    <row r="7738" spans="2:3" x14ac:dyDescent="0.25">
      <c r="B7738" s="28" t="str">
        <f t="shared" si="248"/>
        <v/>
      </c>
      <c r="C7738" s="28">
        <f t="shared" si="249"/>
        <v>774</v>
      </c>
    </row>
    <row r="7739" spans="2:3" x14ac:dyDescent="0.25">
      <c r="B7739" s="28" t="str">
        <f t="shared" si="248"/>
        <v/>
      </c>
      <c r="C7739" s="28">
        <f t="shared" si="249"/>
        <v>774</v>
      </c>
    </row>
    <row r="7740" spans="2:3" x14ac:dyDescent="0.25">
      <c r="B7740" s="28" t="str">
        <f t="shared" si="248"/>
        <v/>
      </c>
      <c r="C7740" s="28">
        <f t="shared" si="249"/>
        <v>774</v>
      </c>
    </row>
    <row r="7741" spans="2:3" x14ac:dyDescent="0.25">
      <c r="B7741" s="28" t="str">
        <f t="shared" si="248"/>
        <v/>
      </c>
      <c r="C7741" s="28">
        <f t="shared" si="249"/>
        <v>774</v>
      </c>
    </row>
    <row r="7742" spans="2:3" x14ac:dyDescent="0.25">
      <c r="B7742" s="28" t="str">
        <f t="shared" si="248"/>
        <v/>
      </c>
      <c r="C7742" s="28">
        <f t="shared" si="249"/>
        <v>774</v>
      </c>
    </row>
    <row r="7743" spans="2:3" x14ac:dyDescent="0.25">
      <c r="B7743" s="28" t="str">
        <f t="shared" si="248"/>
        <v/>
      </c>
      <c r="C7743" s="28">
        <f t="shared" si="249"/>
        <v>774</v>
      </c>
    </row>
    <row r="7744" spans="2:3" x14ac:dyDescent="0.25">
      <c r="B7744" s="28" t="str">
        <f t="shared" si="248"/>
        <v/>
      </c>
      <c r="C7744" s="28">
        <f t="shared" si="249"/>
        <v>774</v>
      </c>
    </row>
    <row r="7745" spans="2:3" x14ac:dyDescent="0.25">
      <c r="B7745" s="28" t="str">
        <f t="shared" si="248"/>
        <v/>
      </c>
      <c r="C7745" s="28">
        <f t="shared" si="249"/>
        <v>774</v>
      </c>
    </row>
    <row r="7746" spans="2:3" x14ac:dyDescent="0.25">
      <c r="B7746" s="28" t="str">
        <f t="shared" si="248"/>
        <v/>
      </c>
      <c r="C7746" s="28">
        <f t="shared" si="249"/>
        <v>774</v>
      </c>
    </row>
    <row r="7747" spans="2:3" x14ac:dyDescent="0.25">
      <c r="B7747" s="28" t="str">
        <f t="shared" si="248"/>
        <v/>
      </c>
      <c r="C7747" s="28">
        <f t="shared" si="249"/>
        <v>775</v>
      </c>
    </row>
    <row r="7748" spans="2:3" x14ac:dyDescent="0.25">
      <c r="B7748" s="28" t="str">
        <f t="shared" si="248"/>
        <v/>
      </c>
      <c r="C7748" s="28">
        <f t="shared" si="249"/>
        <v>775</v>
      </c>
    </row>
    <row r="7749" spans="2:3" x14ac:dyDescent="0.25">
      <c r="B7749" s="28" t="str">
        <f t="shared" si="248"/>
        <v/>
      </c>
      <c r="C7749" s="28">
        <f t="shared" si="249"/>
        <v>775</v>
      </c>
    </row>
    <row r="7750" spans="2:3" x14ac:dyDescent="0.25">
      <c r="B7750" s="28" t="str">
        <f t="shared" si="248"/>
        <v/>
      </c>
      <c r="C7750" s="28">
        <f t="shared" si="249"/>
        <v>775</v>
      </c>
    </row>
    <row r="7751" spans="2:3" x14ac:dyDescent="0.25">
      <c r="B7751" s="28" t="str">
        <f t="shared" si="248"/>
        <v/>
      </c>
      <c r="C7751" s="28">
        <f t="shared" si="249"/>
        <v>775</v>
      </c>
    </row>
    <row r="7752" spans="2:3" x14ac:dyDescent="0.25">
      <c r="B7752" s="28" t="str">
        <f t="shared" si="248"/>
        <v/>
      </c>
      <c r="C7752" s="28">
        <f t="shared" si="249"/>
        <v>775</v>
      </c>
    </row>
    <row r="7753" spans="2:3" x14ac:dyDescent="0.25">
      <c r="B7753" s="28" t="str">
        <f t="shared" si="248"/>
        <v/>
      </c>
      <c r="C7753" s="28">
        <f t="shared" si="249"/>
        <v>775</v>
      </c>
    </row>
    <row r="7754" spans="2:3" x14ac:dyDescent="0.25">
      <c r="B7754" s="28" t="str">
        <f t="shared" si="248"/>
        <v/>
      </c>
      <c r="C7754" s="28">
        <f t="shared" si="249"/>
        <v>775</v>
      </c>
    </row>
    <row r="7755" spans="2:3" x14ac:dyDescent="0.25">
      <c r="B7755" s="28" t="str">
        <f t="shared" si="248"/>
        <v/>
      </c>
      <c r="C7755" s="28">
        <f t="shared" si="249"/>
        <v>775</v>
      </c>
    </row>
    <row r="7756" spans="2:3" x14ac:dyDescent="0.25">
      <c r="B7756" s="28" t="str">
        <f t="shared" si="248"/>
        <v/>
      </c>
      <c r="C7756" s="28">
        <f t="shared" si="249"/>
        <v>775</v>
      </c>
    </row>
    <row r="7757" spans="2:3" x14ac:dyDescent="0.25">
      <c r="B7757" s="28" t="str">
        <f t="shared" si="248"/>
        <v/>
      </c>
      <c r="C7757" s="28">
        <f t="shared" si="249"/>
        <v>776</v>
      </c>
    </row>
    <row r="7758" spans="2:3" x14ac:dyDescent="0.25">
      <c r="B7758" s="28" t="str">
        <f t="shared" si="248"/>
        <v/>
      </c>
      <c r="C7758" s="28">
        <f t="shared" si="249"/>
        <v>776</v>
      </c>
    </row>
    <row r="7759" spans="2:3" x14ac:dyDescent="0.25">
      <c r="B7759" s="28" t="str">
        <f t="shared" si="248"/>
        <v/>
      </c>
      <c r="C7759" s="28">
        <f t="shared" si="249"/>
        <v>776</v>
      </c>
    </row>
    <row r="7760" spans="2:3" x14ac:dyDescent="0.25">
      <c r="B7760" s="28" t="str">
        <f t="shared" si="248"/>
        <v/>
      </c>
      <c r="C7760" s="28">
        <f t="shared" si="249"/>
        <v>776</v>
      </c>
    </row>
    <row r="7761" spans="2:3" x14ac:dyDescent="0.25">
      <c r="B7761" s="28" t="str">
        <f t="shared" si="248"/>
        <v/>
      </c>
      <c r="C7761" s="28">
        <f t="shared" si="249"/>
        <v>776</v>
      </c>
    </row>
    <row r="7762" spans="2:3" x14ac:dyDescent="0.25">
      <c r="B7762" s="28" t="str">
        <f t="shared" si="248"/>
        <v/>
      </c>
      <c r="C7762" s="28">
        <f t="shared" si="249"/>
        <v>776</v>
      </c>
    </row>
    <row r="7763" spans="2:3" x14ac:dyDescent="0.25">
      <c r="B7763" s="28" t="str">
        <f t="shared" si="248"/>
        <v/>
      </c>
      <c r="C7763" s="28">
        <f t="shared" si="249"/>
        <v>776</v>
      </c>
    </row>
    <row r="7764" spans="2:3" x14ac:dyDescent="0.25">
      <c r="B7764" s="28" t="str">
        <f t="shared" si="248"/>
        <v/>
      </c>
      <c r="C7764" s="28">
        <f t="shared" si="249"/>
        <v>776</v>
      </c>
    </row>
    <row r="7765" spans="2:3" x14ac:dyDescent="0.25">
      <c r="B7765" s="28" t="str">
        <f t="shared" ref="B7765:B7828" si="250">IF(C7765&lt; $D$4+1,MOD(((ROW(B7765)-ROW(B$7))),$C$5)+1,"")</f>
        <v/>
      </c>
      <c r="C7765" s="28">
        <f t="shared" si="249"/>
        <v>776</v>
      </c>
    </row>
    <row r="7766" spans="2:3" x14ac:dyDescent="0.25">
      <c r="B7766" s="28" t="str">
        <f t="shared" si="250"/>
        <v/>
      </c>
      <c r="C7766" s="28">
        <f t="shared" si="249"/>
        <v>776</v>
      </c>
    </row>
    <row r="7767" spans="2:3" x14ac:dyDescent="0.25">
      <c r="B7767" s="28" t="str">
        <f t="shared" si="250"/>
        <v/>
      </c>
      <c r="C7767" s="28">
        <f t="shared" si="249"/>
        <v>777</v>
      </c>
    </row>
    <row r="7768" spans="2:3" x14ac:dyDescent="0.25">
      <c r="B7768" s="28" t="str">
        <f t="shared" si="250"/>
        <v/>
      </c>
      <c r="C7768" s="28">
        <f t="shared" si="249"/>
        <v>777</v>
      </c>
    </row>
    <row r="7769" spans="2:3" x14ac:dyDescent="0.25">
      <c r="B7769" s="28" t="str">
        <f t="shared" si="250"/>
        <v/>
      </c>
      <c r="C7769" s="28">
        <f t="shared" si="249"/>
        <v>777</v>
      </c>
    </row>
    <row r="7770" spans="2:3" x14ac:dyDescent="0.25">
      <c r="B7770" s="28" t="str">
        <f t="shared" si="250"/>
        <v/>
      </c>
      <c r="C7770" s="28">
        <f t="shared" si="249"/>
        <v>777</v>
      </c>
    </row>
    <row r="7771" spans="2:3" x14ac:dyDescent="0.25">
      <c r="B7771" s="28" t="str">
        <f t="shared" si="250"/>
        <v/>
      </c>
      <c r="C7771" s="28">
        <f t="shared" si="249"/>
        <v>777</v>
      </c>
    </row>
    <row r="7772" spans="2:3" x14ac:dyDescent="0.25">
      <c r="B7772" s="28" t="str">
        <f t="shared" si="250"/>
        <v/>
      </c>
      <c r="C7772" s="28">
        <f t="shared" si="249"/>
        <v>777</v>
      </c>
    </row>
    <row r="7773" spans="2:3" x14ac:dyDescent="0.25">
      <c r="B7773" s="28" t="str">
        <f t="shared" si="250"/>
        <v/>
      </c>
      <c r="C7773" s="28">
        <f t="shared" si="249"/>
        <v>777</v>
      </c>
    </row>
    <row r="7774" spans="2:3" x14ac:dyDescent="0.25">
      <c r="B7774" s="28" t="str">
        <f t="shared" si="250"/>
        <v/>
      </c>
      <c r="C7774" s="28">
        <f t="shared" si="249"/>
        <v>777</v>
      </c>
    </row>
    <row r="7775" spans="2:3" x14ac:dyDescent="0.25">
      <c r="B7775" s="28" t="str">
        <f t="shared" si="250"/>
        <v/>
      </c>
      <c r="C7775" s="28">
        <f t="shared" si="249"/>
        <v>777</v>
      </c>
    </row>
    <row r="7776" spans="2:3" x14ac:dyDescent="0.25">
      <c r="B7776" s="28" t="str">
        <f t="shared" si="250"/>
        <v/>
      </c>
      <c r="C7776" s="28">
        <f t="shared" si="249"/>
        <v>777</v>
      </c>
    </row>
    <row r="7777" spans="2:3" x14ac:dyDescent="0.25">
      <c r="B7777" s="28" t="str">
        <f t="shared" si="250"/>
        <v/>
      </c>
      <c r="C7777" s="28">
        <f t="shared" si="249"/>
        <v>778</v>
      </c>
    </row>
    <row r="7778" spans="2:3" x14ac:dyDescent="0.25">
      <c r="B7778" s="28" t="str">
        <f t="shared" si="250"/>
        <v/>
      </c>
      <c r="C7778" s="28">
        <f t="shared" si="249"/>
        <v>778</v>
      </c>
    </row>
    <row r="7779" spans="2:3" x14ac:dyDescent="0.25">
      <c r="B7779" s="28" t="str">
        <f t="shared" si="250"/>
        <v/>
      </c>
      <c r="C7779" s="28">
        <f t="shared" si="249"/>
        <v>778</v>
      </c>
    </row>
    <row r="7780" spans="2:3" x14ac:dyDescent="0.25">
      <c r="B7780" s="28" t="str">
        <f t="shared" si="250"/>
        <v/>
      </c>
      <c r="C7780" s="28">
        <f t="shared" si="249"/>
        <v>778</v>
      </c>
    </row>
    <row r="7781" spans="2:3" x14ac:dyDescent="0.25">
      <c r="B7781" s="28" t="str">
        <f t="shared" si="250"/>
        <v/>
      </c>
      <c r="C7781" s="28">
        <f t="shared" si="249"/>
        <v>778</v>
      </c>
    </row>
    <row r="7782" spans="2:3" x14ac:dyDescent="0.25">
      <c r="B7782" s="28" t="str">
        <f t="shared" si="250"/>
        <v/>
      </c>
      <c r="C7782" s="28">
        <f t="shared" si="249"/>
        <v>778</v>
      </c>
    </row>
    <row r="7783" spans="2:3" x14ac:dyDescent="0.25">
      <c r="B7783" s="28" t="str">
        <f t="shared" si="250"/>
        <v/>
      </c>
      <c r="C7783" s="28">
        <f t="shared" si="249"/>
        <v>778</v>
      </c>
    </row>
    <row r="7784" spans="2:3" x14ac:dyDescent="0.25">
      <c r="B7784" s="28" t="str">
        <f t="shared" si="250"/>
        <v/>
      </c>
      <c r="C7784" s="28">
        <f t="shared" si="249"/>
        <v>778</v>
      </c>
    </row>
    <row r="7785" spans="2:3" x14ac:dyDescent="0.25">
      <c r="B7785" s="28" t="str">
        <f t="shared" si="250"/>
        <v/>
      </c>
      <c r="C7785" s="28">
        <f t="shared" si="249"/>
        <v>778</v>
      </c>
    </row>
    <row r="7786" spans="2:3" x14ac:dyDescent="0.25">
      <c r="B7786" s="28" t="str">
        <f t="shared" si="250"/>
        <v/>
      </c>
      <c r="C7786" s="28">
        <f t="shared" si="249"/>
        <v>778</v>
      </c>
    </row>
    <row r="7787" spans="2:3" x14ac:dyDescent="0.25">
      <c r="B7787" s="28" t="str">
        <f t="shared" si="250"/>
        <v/>
      </c>
      <c r="C7787" s="28">
        <f t="shared" si="249"/>
        <v>779</v>
      </c>
    </row>
    <row r="7788" spans="2:3" x14ac:dyDescent="0.25">
      <c r="B7788" s="28" t="str">
        <f t="shared" si="250"/>
        <v/>
      </c>
      <c r="C7788" s="28">
        <f t="shared" si="249"/>
        <v>779</v>
      </c>
    </row>
    <row r="7789" spans="2:3" x14ac:dyDescent="0.25">
      <c r="B7789" s="28" t="str">
        <f t="shared" si="250"/>
        <v/>
      </c>
      <c r="C7789" s="28">
        <f t="shared" si="249"/>
        <v>779</v>
      </c>
    </row>
    <row r="7790" spans="2:3" x14ac:dyDescent="0.25">
      <c r="B7790" s="28" t="str">
        <f t="shared" si="250"/>
        <v/>
      </c>
      <c r="C7790" s="28">
        <f t="shared" si="249"/>
        <v>779</v>
      </c>
    </row>
    <row r="7791" spans="2:3" x14ac:dyDescent="0.25">
      <c r="B7791" s="28" t="str">
        <f t="shared" si="250"/>
        <v/>
      </c>
      <c r="C7791" s="28">
        <f t="shared" ref="C7791:C7854" si="251">ROUNDDOWN(((ROW(C7791)-ROW(C$7))/C$5)+1,0)</f>
        <v>779</v>
      </c>
    </row>
    <row r="7792" spans="2:3" x14ac:dyDescent="0.25">
      <c r="B7792" s="28" t="str">
        <f t="shared" si="250"/>
        <v/>
      </c>
      <c r="C7792" s="28">
        <f t="shared" si="251"/>
        <v>779</v>
      </c>
    </row>
    <row r="7793" spans="2:3" x14ac:dyDescent="0.25">
      <c r="B7793" s="28" t="str">
        <f t="shared" si="250"/>
        <v/>
      </c>
      <c r="C7793" s="28">
        <f t="shared" si="251"/>
        <v>779</v>
      </c>
    </row>
    <row r="7794" spans="2:3" x14ac:dyDescent="0.25">
      <c r="B7794" s="28" t="str">
        <f t="shared" si="250"/>
        <v/>
      </c>
      <c r="C7794" s="28">
        <f t="shared" si="251"/>
        <v>779</v>
      </c>
    </row>
    <row r="7795" spans="2:3" x14ac:dyDescent="0.25">
      <c r="B7795" s="28" t="str">
        <f t="shared" si="250"/>
        <v/>
      </c>
      <c r="C7795" s="28">
        <f t="shared" si="251"/>
        <v>779</v>
      </c>
    </row>
    <row r="7796" spans="2:3" x14ac:dyDescent="0.25">
      <c r="B7796" s="28" t="str">
        <f t="shared" si="250"/>
        <v/>
      </c>
      <c r="C7796" s="28">
        <f t="shared" si="251"/>
        <v>779</v>
      </c>
    </row>
    <row r="7797" spans="2:3" x14ac:dyDescent="0.25">
      <c r="B7797" s="28" t="str">
        <f t="shared" si="250"/>
        <v/>
      </c>
      <c r="C7797" s="28">
        <f t="shared" si="251"/>
        <v>780</v>
      </c>
    </row>
    <row r="7798" spans="2:3" x14ac:dyDescent="0.25">
      <c r="B7798" s="28" t="str">
        <f t="shared" si="250"/>
        <v/>
      </c>
      <c r="C7798" s="28">
        <f t="shared" si="251"/>
        <v>780</v>
      </c>
    </row>
    <row r="7799" spans="2:3" x14ac:dyDescent="0.25">
      <c r="B7799" s="28" t="str">
        <f t="shared" si="250"/>
        <v/>
      </c>
      <c r="C7799" s="28">
        <f t="shared" si="251"/>
        <v>780</v>
      </c>
    </row>
    <row r="7800" spans="2:3" x14ac:dyDescent="0.25">
      <c r="B7800" s="28" t="str">
        <f t="shared" si="250"/>
        <v/>
      </c>
      <c r="C7800" s="28">
        <f t="shared" si="251"/>
        <v>780</v>
      </c>
    </row>
    <row r="7801" spans="2:3" x14ac:dyDescent="0.25">
      <c r="B7801" s="28" t="str">
        <f t="shared" si="250"/>
        <v/>
      </c>
      <c r="C7801" s="28">
        <f t="shared" si="251"/>
        <v>780</v>
      </c>
    </row>
    <row r="7802" spans="2:3" x14ac:dyDescent="0.25">
      <c r="B7802" s="28" t="str">
        <f t="shared" si="250"/>
        <v/>
      </c>
      <c r="C7802" s="28">
        <f t="shared" si="251"/>
        <v>780</v>
      </c>
    </row>
    <row r="7803" spans="2:3" x14ac:dyDescent="0.25">
      <c r="B7803" s="28" t="str">
        <f t="shared" si="250"/>
        <v/>
      </c>
      <c r="C7803" s="28">
        <f t="shared" si="251"/>
        <v>780</v>
      </c>
    </row>
    <row r="7804" spans="2:3" x14ac:dyDescent="0.25">
      <c r="B7804" s="28" t="str">
        <f t="shared" si="250"/>
        <v/>
      </c>
      <c r="C7804" s="28">
        <f t="shared" si="251"/>
        <v>780</v>
      </c>
    </row>
    <row r="7805" spans="2:3" x14ac:dyDescent="0.25">
      <c r="B7805" s="28" t="str">
        <f t="shared" si="250"/>
        <v/>
      </c>
      <c r="C7805" s="28">
        <f t="shared" si="251"/>
        <v>780</v>
      </c>
    </row>
    <row r="7806" spans="2:3" x14ac:dyDescent="0.25">
      <c r="B7806" s="28" t="str">
        <f t="shared" si="250"/>
        <v/>
      </c>
      <c r="C7806" s="28">
        <f t="shared" si="251"/>
        <v>780</v>
      </c>
    </row>
    <row r="7807" spans="2:3" x14ac:dyDescent="0.25">
      <c r="B7807" s="28" t="str">
        <f t="shared" si="250"/>
        <v/>
      </c>
      <c r="C7807" s="28">
        <f t="shared" si="251"/>
        <v>781</v>
      </c>
    </row>
    <row r="7808" spans="2:3" x14ac:dyDescent="0.25">
      <c r="B7808" s="28" t="str">
        <f t="shared" si="250"/>
        <v/>
      </c>
      <c r="C7808" s="28">
        <f t="shared" si="251"/>
        <v>781</v>
      </c>
    </row>
    <row r="7809" spans="2:3" x14ac:dyDescent="0.25">
      <c r="B7809" s="28" t="str">
        <f t="shared" si="250"/>
        <v/>
      </c>
      <c r="C7809" s="28">
        <f t="shared" si="251"/>
        <v>781</v>
      </c>
    </row>
    <row r="7810" spans="2:3" x14ac:dyDescent="0.25">
      <c r="B7810" s="28" t="str">
        <f t="shared" si="250"/>
        <v/>
      </c>
      <c r="C7810" s="28">
        <f t="shared" si="251"/>
        <v>781</v>
      </c>
    </row>
    <row r="7811" spans="2:3" x14ac:dyDescent="0.25">
      <c r="B7811" s="28" t="str">
        <f t="shared" si="250"/>
        <v/>
      </c>
      <c r="C7811" s="28">
        <f t="shared" si="251"/>
        <v>781</v>
      </c>
    </row>
    <row r="7812" spans="2:3" x14ac:dyDescent="0.25">
      <c r="B7812" s="28" t="str">
        <f t="shared" si="250"/>
        <v/>
      </c>
      <c r="C7812" s="28">
        <f t="shared" si="251"/>
        <v>781</v>
      </c>
    </row>
    <row r="7813" spans="2:3" x14ac:dyDescent="0.25">
      <c r="B7813" s="28" t="str">
        <f t="shared" si="250"/>
        <v/>
      </c>
      <c r="C7813" s="28">
        <f t="shared" si="251"/>
        <v>781</v>
      </c>
    </row>
    <row r="7814" spans="2:3" x14ac:dyDescent="0.25">
      <c r="B7814" s="28" t="str">
        <f t="shared" si="250"/>
        <v/>
      </c>
      <c r="C7814" s="28">
        <f t="shared" si="251"/>
        <v>781</v>
      </c>
    </row>
    <row r="7815" spans="2:3" x14ac:dyDescent="0.25">
      <c r="B7815" s="28" t="str">
        <f t="shared" si="250"/>
        <v/>
      </c>
      <c r="C7815" s="28">
        <f t="shared" si="251"/>
        <v>781</v>
      </c>
    </row>
    <row r="7816" spans="2:3" x14ac:dyDescent="0.25">
      <c r="B7816" s="28" t="str">
        <f t="shared" si="250"/>
        <v/>
      </c>
      <c r="C7816" s="28">
        <f t="shared" si="251"/>
        <v>781</v>
      </c>
    </row>
    <row r="7817" spans="2:3" x14ac:dyDescent="0.25">
      <c r="B7817" s="28" t="str">
        <f t="shared" si="250"/>
        <v/>
      </c>
      <c r="C7817" s="28">
        <f t="shared" si="251"/>
        <v>782</v>
      </c>
    </row>
    <row r="7818" spans="2:3" x14ac:dyDescent="0.25">
      <c r="B7818" s="28" t="str">
        <f t="shared" si="250"/>
        <v/>
      </c>
      <c r="C7818" s="28">
        <f t="shared" si="251"/>
        <v>782</v>
      </c>
    </row>
    <row r="7819" spans="2:3" x14ac:dyDescent="0.25">
      <c r="B7819" s="28" t="str">
        <f t="shared" si="250"/>
        <v/>
      </c>
      <c r="C7819" s="28">
        <f t="shared" si="251"/>
        <v>782</v>
      </c>
    </row>
    <row r="7820" spans="2:3" x14ac:dyDescent="0.25">
      <c r="B7820" s="28" t="str">
        <f t="shared" si="250"/>
        <v/>
      </c>
      <c r="C7820" s="28">
        <f t="shared" si="251"/>
        <v>782</v>
      </c>
    </row>
    <row r="7821" spans="2:3" x14ac:dyDescent="0.25">
      <c r="B7821" s="28" t="str">
        <f t="shared" si="250"/>
        <v/>
      </c>
      <c r="C7821" s="28">
        <f t="shared" si="251"/>
        <v>782</v>
      </c>
    </row>
    <row r="7822" spans="2:3" x14ac:dyDescent="0.25">
      <c r="B7822" s="28" t="str">
        <f t="shared" si="250"/>
        <v/>
      </c>
      <c r="C7822" s="28">
        <f t="shared" si="251"/>
        <v>782</v>
      </c>
    </row>
    <row r="7823" spans="2:3" x14ac:dyDescent="0.25">
      <c r="B7823" s="28" t="str">
        <f t="shared" si="250"/>
        <v/>
      </c>
      <c r="C7823" s="28">
        <f t="shared" si="251"/>
        <v>782</v>
      </c>
    </row>
    <row r="7824" spans="2:3" x14ac:dyDescent="0.25">
      <c r="B7824" s="28" t="str">
        <f t="shared" si="250"/>
        <v/>
      </c>
      <c r="C7824" s="28">
        <f t="shared" si="251"/>
        <v>782</v>
      </c>
    </row>
    <row r="7825" spans="2:3" x14ac:dyDescent="0.25">
      <c r="B7825" s="28" t="str">
        <f t="shared" si="250"/>
        <v/>
      </c>
      <c r="C7825" s="28">
        <f t="shared" si="251"/>
        <v>782</v>
      </c>
    </row>
    <row r="7826" spans="2:3" x14ac:dyDescent="0.25">
      <c r="B7826" s="28" t="str">
        <f t="shared" si="250"/>
        <v/>
      </c>
      <c r="C7826" s="28">
        <f t="shared" si="251"/>
        <v>782</v>
      </c>
    </row>
    <row r="7827" spans="2:3" x14ac:dyDescent="0.25">
      <c r="B7827" s="28" t="str">
        <f t="shared" si="250"/>
        <v/>
      </c>
      <c r="C7827" s="28">
        <f t="shared" si="251"/>
        <v>783</v>
      </c>
    </row>
    <row r="7828" spans="2:3" x14ac:dyDescent="0.25">
      <c r="B7828" s="28" t="str">
        <f t="shared" si="250"/>
        <v/>
      </c>
      <c r="C7828" s="28">
        <f t="shared" si="251"/>
        <v>783</v>
      </c>
    </row>
    <row r="7829" spans="2:3" x14ac:dyDescent="0.25">
      <c r="B7829" s="28" t="str">
        <f t="shared" ref="B7829:B7892" si="252">IF(C7829&lt; $D$4+1,MOD(((ROW(B7829)-ROW(B$7))),$C$5)+1,"")</f>
        <v/>
      </c>
      <c r="C7829" s="28">
        <f t="shared" si="251"/>
        <v>783</v>
      </c>
    </row>
    <row r="7830" spans="2:3" x14ac:dyDescent="0.25">
      <c r="B7830" s="28" t="str">
        <f t="shared" si="252"/>
        <v/>
      </c>
      <c r="C7830" s="28">
        <f t="shared" si="251"/>
        <v>783</v>
      </c>
    </row>
    <row r="7831" spans="2:3" x14ac:dyDescent="0.25">
      <c r="B7831" s="28" t="str">
        <f t="shared" si="252"/>
        <v/>
      </c>
      <c r="C7831" s="28">
        <f t="shared" si="251"/>
        <v>783</v>
      </c>
    </row>
    <row r="7832" spans="2:3" x14ac:dyDescent="0.25">
      <c r="B7832" s="28" t="str">
        <f t="shared" si="252"/>
        <v/>
      </c>
      <c r="C7832" s="28">
        <f t="shared" si="251"/>
        <v>783</v>
      </c>
    </row>
    <row r="7833" spans="2:3" x14ac:dyDescent="0.25">
      <c r="B7833" s="28" t="str">
        <f t="shared" si="252"/>
        <v/>
      </c>
      <c r="C7833" s="28">
        <f t="shared" si="251"/>
        <v>783</v>
      </c>
    </row>
    <row r="7834" spans="2:3" x14ac:dyDescent="0.25">
      <c r="B7834" s="28" t="str">
        <f t="shared" si="252"/>
        <v/>
      </c>
      <c r="C7834" s="28">
        <f t="shared" si="251"/>
        <v>783</v>
      </c>
    </row>
    <row r="7835" spans="2:3" x14ac:dyDescent="0.25">
      <c r="B7835" s="28" t="str">
        <f t="shared" si="252"/>
        <v/>
      </c>
      <c r="C7835" s="28">
        <f t="shared" si="251"/>
        <v>783</v>
      </c>
    </row>
    <row r="7836" spans="2:3" x14ac:dyDescent="0.25">
      <c r="B7836" s="28" t="str">
        <f t="shared" si="252"/>
        <v/>
      </c>
      <c r="C7836" s="28">
        <f t="shared" si="251"/>
        <v>783</v>
      </c>
    </row>
    <row r="7837" spans="2:3" x14ac:dyDescent="0.25">
      <c r="B7837" s="28" t="str">
        <f t="shared" si="252"/>
        <v/>
      </c>
      <c r="C7837" s="28">
        <f t="shared" si="251"/>
        <v>784</v>
      </c>
    </row>
    <row r="7838" spans="2:3" x14ac:dyDescent="0.25">
      <c r="B7838" s="28" t="str">
        <f t="shared" si="252"/>
        <v/>
      </c>
      <c r="C7838" s="28">
        <f t="shared" si="251"/>
        <v>784</v>
      </c>
    </row>
    <row r="7839" spans="2:3" x14ac:dyDescent="0.25">
      <c r="B7839" s="28" t="str">
        <f t="shared" si="252"/>
        <v/>
      </c>
      <c r="C7839" s="28">
        <f t="shared" si="251"/>
        <v>784</v>
      </c>
    </row>
    <row r="7840" spans="2:3" x14ac:dyDescent="0.25">
      <c r="B7840" s="28" t="str">
        <f t="shared" si="252"/>
        <v/>
      </c>
      <c r="C7840" s="28">
        <f t="shared" si="251"/>
        <v>784</v>
      </c>
    </row>
    <row r="7841" spans="2:3" x14ac:dyDescent="0.25">
      <c r="B7841" s="28" t="str">
        <f t="shared" si="252"/>
        <v/>
      </c>
      <c r="C7841" s="28">
        <f t="shared" si="251"/>
        <v>784</v>
      </c>
    </row>
    <row r="7842" spans="2:3" x14ac:dyDescent="0.25">
      <c r="B7842" s="28" t="str">
        <f t="shared" si="252"/>
        <v/>
      </c>
      <c r="C7842" s="28">
        <f t="shared" si="251"/>
        <v>784</v>
      </c>
    </row>
    <row r="7843" spans="2:3" x14ac:dyDescent="0.25">
      <c r="B7843" s="28" t="str">
        <f t="shared" si="252"/>
        <v/>
      </c>
      <c r="C7843" s="28">
        <f t="shared" si="251"/>
        <v>784</v>
      </c>
    </row>
    <row r="7844" spans="2:3" x14ac:dyDescent="0.25">
      <c r="B7844" s="28" t="str">
        <f t="shared" si="252"/>
        <v/>
      </c>
      <c r="C7844" s="28">
        <f t="shared" si="251"/>
        <v>784</v>
      </c>
    </row>
    <row r="7845" spans="2:3" x14ac:dyDescent="0.25">
      <c r="B7845" s="28" t="str">
        <f t="shared" si="252"/>
        <v/>
      </c>
      <c r="C7845" s="28">
        <f t="shared" si="251"/>
        <v>784</v>
      </c>
    </row>
    <row r="7846" spans="2:3" x14ac:dyDescent="0.25">
      <c r="B7846" s="28" t="str">
        <f t="shared" si="252"/>
        <v/>
      </c>
      <c r="C7846" s="28">
        <f t="shared" si="251"/>
        <v>784</v>
      </c>
    </row>
    <row r="7847" spans="2:3" x14ac:dyDescent="0.25">
      <c r="B7847" s="28" t="str">
        <f t="shared" si="252"/>
        <v/>
      </c>
      <c r="C7847" s="28">
        <f t="shared" si="251"/>
        <v>785</v>
      </c>
    </row>
    <row r="7848" spans="2:3" x14ac:dyDescent="0.25">
      <c r="B7848" s="28" t="str">
        <f t="shared" si="252"/>
        <v/>
      </c>
      <c r="C7848" s="28">
        <f t="shared" si="251"/>
        <v>785</v>
      </c>
    </row>
    <row r="7849" spans="2:3" x14ac:dyDescent="0.25">
      <c r="B7849" s="28" t="str">
        <f t="shared" si="252"/>
        <v/>
      </c>
      <c r="C7849" s="28">
        <f t="shared" si="251"/>
        <v>785</v>
      </c>
    </row>
    <row r="7850" spans="2:3" x14ac:dyDescent="0.25">
      <c r="B7850" s="28" t="str">
        <f t="shared" si="252"/>
        <v/>
      </c>
      <c r="C7850" s="28">
        <f t="shared" si="251"/>
        <v>785</v>
      </c>
    </row>
    <row r="7851" spans="2:3" x14ac:dyDescent="0.25">
      <c r="B7851" s="28" t="str">
        <f t="shared" si="252"/>
        <v/>
      </c>
      <c r="C7851" s="28">
        <f t="shared" si="251"/>
        <v>785</v>
      </c>
    </row>
    <row r="7852" spans="2:3" x14ac:dyDescent="0.25">
      <c r="B7852" s="28" t="str">
        <f t="shared" si="252"/>
        <v/>
      </c>
      <c r="C7852" s="28">
        <f t="shared" si="251"/>
        <v>785</v>
      </c>
    </row>
    <row r="7853" spans="2:3" x14ac:dyDescent="0.25">
      <c r="B7853" s="28" t="str">
        <f t="shared" si="252"/>
        <v/>
      </c>
      <c r="C7853" s="28">
        <f t="shared" si="251"/>
        <v>785</v>
      </c>
    </row>
    <row r="7854" spans="2:3" x14ac:dyDescent="0.25">
      <c r="B7854" s="28" t="str">
        <f t="shared" si="252"/>
        <v/>
      </c>
      <c r="C7854" s="28">
        <f t="shared" si="251"/>
        <v>785</v>
      </c>
    </row>
    <row r="7855" spans="2:3" x14ac:dyDescent="0.25">
      <c r="B7855" s="28" t="str">
        <f t="shared" si="252"/>
        <v/>
      </c>
      <c r="C7855" s="28">
        <f t="shared" ref="C7855:C7918" si="253">ROUNDDOWN(((ROW(C7855)-ROW(C$7))/C$5)+1,0)</f>
        <v>785</v>
      </c>
    </row>
    <row r="7856" spans="2:3" x14ac:dyDescent="0.25">
      <c r="B7856" s="28" t="str">
        <f t="shared" si="252"/>
        <v/>
      </c>
      <c r="C7856" s="28">
        <f t="shared" si="253"/>
        <v>785</v>
      </c>
    </row>
    <row r="7857" spans="2:3" x14ac:dyDescent="0.25">
      <c r="B7857" s="28" t="str">
        <f t="shared" si="252"/>
        <v/>
      </c>
      <c r="C7857" s="28">
        <f t="shared" si="253"/>
        <v>786</v>
      </c>
    </row>
    <row r="7858" spans="2:3" x14ac:dyDescent="0.25">
      <c r="B7858" s="28" t="str">
        <f t="shared" si="252"/>
        <v/>
      </c>
      <c r="C7858" s="28">
        <f t="shared" si="253"/>
        <v>786</v>
      </c>
    </row>
    <row r="7859" spans="2:3" x14ac:dyDescent="0.25">
      <c r="B7859" s="28" t="str">
        <f t="shared" si="252"/>
        <v/>
      </c>
      <c r="C7859" s="28">
        <f t="shared" si="253"/>
        <v>786</v>
      </c>
    </row>
    <row r="7860" spans="2:3" x14ac:dyDescent="0.25">
      <c r="B7860" s="28" t="str">
        <f t="shared" si="252"/>
        <v/>
      </c>
      <c r="C7860" s="28">
        <f t="shared" si="253"/>
        <v>786</v>
      </c>
    </row>
    <row r="7861" spans="2:3" x14ac:dyDescent="0.25">
      <c r="B7861" s="28" t="str">
        <f t="shared" si="252"/>
        <v/>
      </c>
      <c r="C7861" s="28">
        <f t="shared" si="253"/>
        <v>786</v>
      </c>
    </row>
    <row r="7862" spans="2:3" x14ac:dyDescent="0.25">
      <c r="B7862" s="28" t="str">
        <f t="shared" si="252"/>
        <v/>
      </c>
      <c r="C7862" s="28">
        <f t="shared" si="253"/>
        <v>786</v>
      </c>
    </row>
    <row r="7863" spans="2:3" x14ac:dyDescent="0.25">
      <c r="B7863" s="28" t="str">
        <f t="shared" si="252"/>
        <v/>
      </c>
      <c r="C7863" s="28">
        <f t="shared" si="253"/>
        <v>786</v>
      </c>
    </row>
    <row r="7864" spans="2:3" x14ac:dyDescent="0.25">
      <c r="B7864" s="28" t="str">
        <f t="shared" si="252"/>
        <v/>
      </c>
      <c r="C7864" s="28">
        <f t="shared" si="253"/>
        <v>786</v>
      </c>
    </row>
    <row r="7865" spans="2:3" x14ac:dyDescent="0.25">
      <c r="B7865" s="28" t="str">
        <f t="shared" si="252"/>
        <v/>
      </c>
      <c r="C7865" s="28">
        <f t="shared" si="253"/>
        <v>786</v>
      </c>
    </row>
    <row r="7866" spans="2:3" x14ac:dyDescent="0.25">
      <c r="B7866" s="28" t="str">
        <f t="shared" si="252"/>
        <v/>
      </c>
      <c r="C7866" s="28">
        <f t="shared" si="253"/>
        <v>786</v>
      </c>
    </row>
    <row r="7867" spans="2:3" x14ac:dyDescent="0.25">
      <c r="B7867" s="28" t="str">
        <f t="shared" si="252"/>
        <v/>
      </c>
      <c r="C7867" s="28">
        <f t="shared" si="253"/>
        <v>787</v>
      </c>
    </row>
    <row r="7868" spans="2:3" x14ac:dyDescent="0.25">
      <c r="B7868" s="28" t="str">
        <f t="shared" si="252"/>
        <v/>
      </c>
      <c r="C7868" s="28">
        <f t="shared" si="253"/>
        <v>787</v>
      </c>
    </row>
    <row r="7869" spans="2:3" x14ac:dyDescent="0.25">
      <c r="B7869" s="28" t="str">
        <f t="shared" si="252"/>
        <v/>
      </c>
      <c r="C7869" s="28">
        <f t="shared" si="253"/>
        <v>787</v>
      </c>
    </row>
    <row r="7870" spans="2:3" x14ac:dyDescent="0.25">
      <c r="B7870" s="28" t="str">
        <f t="shared" si="252"/>
        <v/>
      </c>
      <c r="C7870" s="28">
        <f t="shared" si="253"/>
        <v>787</v>
      </c>
    </row>
    <row r="7871" spans="2:3" x14ac:dyDescent="0.25">
      <c r="B7871" s="28" t="str">
        <f t="shared" si="252"/>
        <v/>
      </c>
      <c r="C7871" s="28">
        <f t="shared" si="253"/>
        <v>787</v>
      </c>
    </row>
    <row r="7872" spans="2:3" x14ac:dyDescent="0.25">
      <c r="B7872" s="28" t="str">
        <f t="shared" si="252"/>
        <v/>
      </c>
      <c r="C7872" s="28">
        <f t="shared" si="253"/>
        <v>787</v>
      </c>
    </row>
    <row r="7873" spans="2:3" x14ac:dyDescent="0.25">
      <c r="B7873" s="28" t="str">
        <f t="shared" si="252"/>
        <v/>
      </c>
      <c r="C7873" s="28">
        <f t="shared" si="253"/>
        <v>787</v>
      </c>
    </row>
    <row r="7874" spans="2:3" x14ac:dyDescent="0.25">
      <c r="B7874" s="28" t="str">
        <f t="shared" si="252"/>
        <v/>
      </c>
      <c r="C7874" s="28">
        <f t="shared" si="253"/>
        <v>787</v>
      </c>
    </row>
    <row r="7875" spans="2:3" x14ac:dyDescent="0.25">
      <c r="B7875" s="28" t="str">
        <f t="shared" si="252"/>
        <v/>
      </c>
      <c r="C7875" s="28">
        <f t="shared" si="253"/>
        <v>787</v>
      </c>
    </row>
    <row r="7876" spans="2:3" x14ac:dyDescent="0.25">
      <c r="B7876" s="28" t="str">
        <f t="shared" si="252"/>
        <v/>
      </c>
      <c r="C7876" s="28">
        <f t="shared" si="253"/>
        <v>787</v>
      </c>
    </row>
    <row r="7877" spans="2:3" x14ac:dyDescent="0.25">
      <c r="B7877" s="28" t="str">
        <f t="shared" si="252"/>
        <v/>
      </c>
      <c r="C7877" s="28">
        <f t="shared" si="253"/>
        <v>788</v>
      </c>
    </row>
    <row r="7878" spans="2:3" x14ac:dyDescent="0.25">
      <c r="B7878" s="28" t="str">
        <f t="shared" si="252"/>
        <v/>
      </c>
      <c r="C7878" s="28">
        <f t="shared" si="253"/>
        <v>788</v>
      </c>
    </row>
    <row r="7879" spans="2:3" x14ac:dyDescent="0.25">
      <c r="B7879" s="28" t="str">
        <f t="shared" si="252"/>
        <v/>
      </c>
      <c r="C7879" s="28">
        <f t="shared" si="253"/>
        <v>788</v>
      </c>
    </row>
    <row r="7880" spans="2:3" x14ac:dyDescent="0.25">
      <c r="B7880" s="28" t="str">
        <f t="shared" si="252"/>
        <v/>
      </c>
      <c r="C7880" s="28">
        <f t="shared" si="253"/>
        <v>788</v>
      </c>
    </row>
    <row r="7881" spans="2:3" x14ac:dyDescent="0.25">
      <c r="B7881" s="28" t="str">
        <f t="shared" si="252"/>
        <v/>
      </c>
      <c r="C7881" s="28">
        <f t="shared" si="253"/>
        <v>788</v>
      </c>
    </row>
    <row r="7882" spans="2:3" x14ac:dyDescent="0.25">
      <c r="B7882" s="28" t="str">
        <f t="shared" si="252"/>
        <v/>
      </c>
      <c r="C7882" s="28">
        <f t="shared" si="253"/>
        <v>788</v>
      </c>
    </row>
    <row r="7883" spans="2:3" x14ac:dyDescent="0.25">
      <c r="B7883" s="28" t="str">
        <f t="shared" si="252"/>
        <v/>
      </c>
      <c r="C7883" s="28">
        <f t="shared" si="253"/>
        <v>788</v>
      </c>
    </row>
    <row r="7884" spans="2:3" x14ac:dyDescent="0.25">
      <c r="B7884" s="28" t="str">
        <f t="shared" si="252"/>
        <v/>
      </c>
      <c r="C7884" s="28">
        <f t="shared" si="253"/>
        <v>788</v>
      </c>
    </row>
    <row r="7885" spans="2:3" x14ac:dyDescent="0.25">
      <c r="B7885" s="28" t="str">
        <f t="shared" si="252"/>
        <v/>
      </c>
      <c r="C7885" s="28">
        <f t="shared" si="253"/>
        <v>788</v>
      </c>
    </row>
    <row r="7886" spans="2:3" x14ac:dyDescent="0.25">
      <c r="B7886" s="28" t="str">
        <f t="shared" si="252"/>
        <v/>
      </c>
      <c r="C7886" s="28">
        <f t="shared" si="253"/>
        <v>788</v>
      </c>
    </row>
    <row r="7887" spans="2:3" x14ac:dyDescent="0.25">
      <c r="B7887" s="28" t="str">
        <f t="shared" si="252"/>
        <v/>
      </c>
      <c r="C7887" s="28">
        <f t="shared" si="253"/>
        <v>789</v>
      </c>
    </row>
    <row r="7888" spans="2:3" x14ac:dyDescent="0.25">
      <c r="B7888" s="28" t="str">
        <f t="shared" si="252"/>
        <v/>
      </c>
      <c r="C7888" s="28">
        <f t="shared" si="253"/>
        <v>789</v>
      </c>
    </row>
    <row r="7889" spans="2:3" x14ac:dyDescent="0.25">
      <c r="B7889" s="28" t="str">
        <f t="shared" si="252"/>
        <v/>
      </c>
      <c r="C7889" s="28">
        <f t="shared" si="253"/>
        <v>789</v>
      </c>
    </row>
    <row r="7890" spans="2:3" x14ac:dyDescent="0.25">
      <c r="B7890" s="28" t="str">
        <f t="shared" si="252"/>
        <v/>
      </c>
      <c r="C7890" s="28">
        <f t="shared" si="253"/>
        <v>789</v>
      </c>
    </row>
    <row r="7891" spans="2:3" x14ac:dyDescent="0.25">
      <c r="B7891" s="28" t="str">
        <f t="shared" si="252"/>
        <v/>
      </c>
      <c r="C7891" s="28">
        <f t="shared" si="253"/>
        <v>789</v>
      </c>
    </row>
    <row r="7892" spans="2:3" x14ac:dyDescent="0.25">
      <c r="B7892" s="28" t="str">
        <f t="shared" si="252"/>
        <v/>
      </c>
      <c r="C7892" s="28">
        <f t="shared" si="253"/>
        <v>789</v>
      </c>
    </row>
    <row r="7893" spans="2:3" x14ac:dyDescent="0.25">
      <c r="B7893" s="28" t="str">
        <f t="shared" ref="B7893:B7956" si="254">IF(C7893&lt; $D$4+1,MOD(((ROW(B7893)-ROW(B$7))),$C$5)+1,"")</f>
        <v/>
      </c>
      <c r="C7893" s="28">
        <f t="shared" si="253"/>
        <v>789</v>
      </c>
    </row>
    <row r="7894" spans="2:3" x14ac:dyDescent="0.25">
      <c r="B7894" s="28" t="str">
        <f t="shared" si="254"/>
        <v/>
      </c>
      <c r="C7894" s="28">
        <f t="shared" si="253"/>
        <v>789</v>
      </c>
    </row>
    <row r="7895" spans="2:3" x14ac:dyDescent="0.25">
      <c r="B7895" s="28" t="str">
        <f t="shared" si="254"/>
        <v/>
      </c>
      <c r="C7895" s="28">
        <f t="shared" si="253"/>
        <v>789</v>
      </c>
    </row>
    <row r="7896" spans="2:3" x14ac:dyDescent="0.25">
      <c r="B7896" s="28" t="str">
        <f t="shared" si="254"/>
        <v/>
      </c>
      <c r="C7896" s="28">
        <f t="shared" si="253"/>
        <v>789</v>
      </c>
    </row>
    <row r="7897" spans="2:3" x14ac:dyDescent="0.25">
      <c r="B7897" s="28" t="str">
        <f t="shared" si="254"/>
        <v/>
      </c>
      <c r="C7897" s="28">
        <f t="shared" si="253"/>
        <v>790</v>
      </c>
    </row>
    <row r="7898" spans="2:3" x14ac:dyDescent="0.25">
      <c r="B7898" s="28" t="str">
        <f t="shared" si="254"/>
        <v/>
      </c>
      <c r="C7898" s="28">
        <f t="shared" si="253"/>
        <v>790</v>
      </c>
    </row>
    <row r="7899" spans="2:3" x14ac:dyDescent="0.25">
      <c r="B7899" s="28" t="str">
        <f t="shared" si="254"/>
        <v/>
      </c>
      <c r="C7899" s="28">
        <f t="shared" si="253"/>
        <v>790</v>
      </c>
    </row>
    <row r="7900" spans="2:3" x14ac:dyDescent="0.25">
      <c r="B7900" s="28" t="str">
        <f t="shared" si="254"/>
        <v/>
      </c>
      <c r="C7900" s="28">
        <f t="shared" si="253"/>
        <v>790</v>
      </c>
    </row>
    <row r="7901" spans="2:3" x14ac:dyDescent="0.25">
      <c r="B7901" s="28" t="str">
        <f t="shared" si="254"/>
        <v/>
      </c>
      <c r="C7901" s="28">
        <f t="shared" si="253"/>
        <v>790</v>
      </c>
    </row>
    <row r="7902" spans="2:3" x14ac:dyDescent="0.25">
      <c r="B7902" s="28" t="str">
        <f t="shared" si="254"/>
        <v/>
      </c>
      <c r="C7902" s="28">
        <f t="shared" si="253"/>
        <v>790</v>
      </c>
    </row>
    <row r="7903" spans="2:3" x14ac:dyDescent="0.25">
      <c r="B7903" s="28" t="str">
        <f t="shared" si="254"/>
        <v/>
      </c>
      <c r="C7903" s="28">
        <f t="shared" si="253"/>
        <v>790</v>
      </c>
    </row>
    <row r="7904" spans="2:3" x14ac:dyDescent="0.25">
      <c r="B7904" s="28" t="str">
        <f t="shared" si="254"/>
        <v/>
      </c>
      <c r="C7904" s="28">
        <f t="shared" si="253"/>
        <v>790</v>
      </c>
    </row>
    <row r="7905" spans="2:3" x14ac:dyDescent="0.25">
      <c r="B7905" s="28" t="str">
        <f t="shared" si="254"/>
        <v/>
      </c>
      <c r="C7905" s="28">
        <f t="shared" si="253"/>
        <v>790</v>
      </c>
    </row>
    <row r="7906" spans="2:3" x14ac:dyDescent="0.25">
      <c r="B7906" s="28" t="str">
        <f t="shared" si="254"/>
        <v/>
      </c>
      <c r="C7906" s="28">
        <f t="shared" si="253"/>
        <v>790</v>
      </c>
    </row>
    <row r="7907" spans="2:3" x14ac:dyDescent="0.25">
      <c r="B7907" s="28" t="str">
        <f t="shared" si="254"/>
        <v/>
      </c>
      <c r="C7907" s="28">
        <f t="shared" si="253"/>
        <v>791</v>
      </c>
    </row>
    <row r="7908" spans="2:3" x14ac:dyDescent="0.25">
      <c r="B7908" s="28" t="str">
        <f t="shared" si="254"/>
        <v/>
      </c>
      <c r="C7908" s="28">
        <f t="shared" si="253"/>
        <v>791</v>
      </c>
    </row>
    <row r="7909" spans="2:3" x14ac:dyDescent="0.25">
      <c r="B7909" s="28" t="str">
        <f t="shared" si="254"/>
        <v/>
      </c>
      <c r="C7909" s="28">
        <f t="shared" si="253"/>
        <v>791</v>
      </c>
    </row>
    <row r="7910" spans="2:3" x14ac:dyDescent="0.25">
      <c r="B7910" s="28" t="str">
        <f t="shared" si="254"/>
        <v/>
      </c>
      <c r="C7910" s="28">
        <f t="shared" si="253"/>
        <v>791</v>
      </c>
    </row>
    <row r="7911" spans="2:3" x14ac:dyDescent="0.25">
      <c r="B7911" s="28" t="str">
        <f t="shared" si="254"/>
        <v/>
      </c>
      <c r="C7911" s="28">
        <f t="shared" si="253"/>
        <v>791</v>
      </c>
    </row>
    <row r="7912" spans="2:3" x14ac:dyDescent="0.25">
      <c r="B7912" s="28" t="str">
        <f t="shared" si="254"/>
        <v/>
      </c>
      <c r="C7912" s="28">
        <f t="shared" si="253"/>
        <v>791</v>
      </c>
    </row>
    <row r="7913" spans="2:3" x14ac:dyDescent="0.25">
      <c r="B7913" s="28" t="str">
        <f t="shared" si="254"/>
        <v/>
      </c>
      <c r="C7913" s="28">
        <f t="shared" si="253"/>
        <v>791</v>
      </c>
    </row>
    <row r="7914" spans="2:3" x14ac:dyDescent="0.25">
      <c r="B7914" s="28" t="str">
        <f t="shared" si="254"/>
        <v/>
      </c>
      <c r="C7914" s="28">
        <f t="shared" si="253"/>
        <v>791</v>
      </c>
    </row>
    <row r="7915" spans="2:3" x14ac:dyDescent="0.25">
      <c r="B7915" s="28" t="str">
        <f t="shared" si="254"/>
        <v/>
      </c>
      <c r="C7915" s="28">
        <f t="shared" si="253"/>
        <v>791</v>
      </c>
    </row>
    <row r="7916" spans="2:3" x14ac:dyDescent="0.25">
      <c r="B7916" s="28" t="str">
        <f t="shared" si="254"/>
        <v/>
      </c>
      <c r="C7916" s="28">
        <f t="shared" si="253"/>
        <v>791</v>
      </c>
    </row>
    <row r="7917" spans="2:3" x14ac:dyDescent="0.25">
      <c r="B7917" s="28" t="str">
        <f t="shared" si="254"/>
        <v/>
      </c>
      <c r="C7917" s="28">
        <f t="shared" si="253"/>
        <v>792</v>
      </c>
    </row>
    <row r="7918" spans="2:3" x14ac:dyDescent="0.25">
      <c r="B7918" s="28" t="str">
        <f t="shared" si="254"/>
        <v/>
      </c>
      <c r="C7918" s="28">
        <f t="shared" si="253"/>
        <v>792</v>
      </c>
    </row>
    <row r="7919" spans="2:3" x14ac:dyDescent="0.25">
      <c r="B7919" s="28" t="str">
        <f t="shared" si="254"/>
        <v/>
      </c>
      <c r="C7919" s="28">
        <f t="shared" ref="C7919:C7982" si="255">ROUNDDOWN(((ROW(C7919)-ROW(C$7))/C$5)+1,0)</f>
        <v>792</v>
      </c>
    </row>
    <row r="7920" spans="2:3" x14ac:dyDescent="0.25">
      <c r="B7920" s="28" t="str">
        <f t="shared" si="254"/>
        <v/>
      </c>
      <c r="C7920" s="28">
        <f t="shared" si="255"/>
        <v>792</v>
      </c>
    </row>
    <row r="7921" spans="2:3" x14ac:dyDescent="0.25">
      <c r="B7921" s="28" t="str">
        <f t="shared" si="254"/>
        <v/>
      </c>
      <c r="C7921" s="28">
        <f t="shared" si="255"/>
        <v>792</v>
      </c>
    </row>
    <row r="7922" spans="2:3" x14ac:dyDescent="0.25">
      <c r="B7922" s="28" t="str">
        <f t="shared" si="254"/>
        <v/>
      </c>
      <c r="C7922" s="28">
        <f t="shared" si="255"/>
        <v>792</v>
      </c>
    </row>
    <row r="7923" spans="2:3" x14ac:dyDescent="0.25">
      <c r="B7923" s="28" t="str">
        <f t="shared" si="254"/>
        <v/>
      </c>
      <c r="C7923" s="28">
        <f t="shared" si="255"/>
        <v>792</v>
      </c>
    </row>
    <row r="7924" spans="2:3" x14ac:dyDescent="0.25">
      <c r="B7924" s="28" t="str">
        <f t="shared" si="254"/>
        <v/>
      </c>
      <c r="C7924" s="28">
        <f t="shared" si="255"/>
        <v>792</v>
      </c>
    </row>
    <row r="7925" spans="2:3" x14ac:dyDescent="0.25">
      <c r="B7925" s="28" t="str">
        <f t="shared" si="254"/>
        <v/>
      </c>
      <c r="C7925" s="28">
        <f t="shared" si="255"/>
        <v>792</v>
      </c>
    </row>
    <row r="7926" spans="2:3" x14ac:dyDescent="0.25">
      <c r="B7926" s="28" t="str">
        <f t="shared" si="254"/>
        <v/>
      </c>
      <c r="C7926" s="28">
        <f t="shared" si="255"/>
        <v>792</v>
      </c>
    </row>
    <row r="7927" spans="2:3" x14ac:dyDescent="0.25">
      <c r="B7927" s="28" t="str">
        <f t="shared" si="254"/>
        <v/>
      </c>
      <c r="C7927" s="28">
        <f t="shared" si="255"/>
        <v>793</v>
      </c>
    </row>
    <row r="7928" spans="2:3" x14ac:dyDescent="0.25">
      <c r="B7928" s="28" t="str">
        <f t="shared" si="254"/>
        <v/>
      </c>
      <c r="C7928" s="28">
        <f t="shared" si="255"/>
        <v>793</v>
      </c>
    </row>
    <row r="7929" spans="2:3" x14ac:dyDescent="0.25">
      <c r="B7929" s="28" t="str">
        <f t="shared" si="254"/>
        <v/>
      </c>
      <c r="C7929" s="28">
        <f t="shared" si="255"/>
        <v>793</v>
      </c>
    </row>
    <row r="7930" spans="2:3" x14ac:dyDescent="0.25">
      <c r="B7930" s="28" t="str">
        <f t="shared" si="254"/>
        <v/>
      </c>
      <c r="C7930" s="28">
        <f t="shared" si="255"/>
        <v>793</v>
      </c>
    </row>
    <row r="7931" spans="2:3" x14ac:dyDescent="0.25">
      <c r="B7931" s="28" t="str">
        <f t="shared" si="254"/>
        <v/>
      </c>
      <c r="C7931" s="28">
        <f t="shared" si="255"/>
        <v>793</v>
      </c>
    </row>
    <row r="7932" spans="2:3" x14ac:dyDescent="0.25">
      <c r="B7932" s="28" t="str">
        <f t="shared" si="254"/>
        <v/>
      </c>
      <c r="C7932" s="28">
        <f t="shared" si="255"/>
        <v>793</v>
      </c>
    </row>
    <row r="7933" spans="2:3" x14ac:dyDescent="0.25">
      <c r="B7933" s="28" t="str">
        <f t="shared" si="254"/>
        <v/>
      </c>
      <c r="C7933" s="28">
        <f t="shared" si="255"/>
        <v>793</v>
      </c>
    </row>
    <row r="7934" spans="2:3" x14ac:dyDescent="0.25">
      <c r="B7934" s="28" t="str">
        <f t="shared" si="254"/>
        <v/>
      </c>
      <c r="C7934" s="28">
        <f t="shared" si="255"/>
        <v>793</v>
      </c>
    </row>
    <row r="7935" spans="2:3" x14ac:dyDescent="0.25">
      <c r="B7935" s="28" t="str">
        <f t="shared" si="254"/>
        <v/>
      </c>
      <c r="C7935" s="28">
        <f t="shared" si="255"/>
        <v>793</v>
      </c>
    </row>
    <row r="7936" spans="2:3" x14ac:dyDescent="0.25">
      <c r="B7936" s="28" t="str">
        <f t="shared" si="254"/>
        <v/>
      </c>
      <c r="C7936" s="28">
        <f t="shared" si="255"/>
        <v>793</v>
      </c>
    </row>
    <row r="7937" spans="2:3" x14ac:dyDescent="0.25">
      <c r="B7937" s="28" t="str">
        <f t="shared" si="254"/>
        <v/>
      </c>
      <c r="C7937" s="28">
        <f t="shared" si="255"/>
        <v>794</v>
      </c>
    </row>
    <row r="7938" spans="2:3" x14ac:dyDescent="0.25">
      <c r="B7938" s="28" t="str">
        <f t="shared" si="254"/>
        <v/>
      </c>
      <c r="C7938" s="28">
        <f t="shared" si="255"/>
        <v>794</v>
      </c>
    </row>
    <row r="7939" spans="2:3" x14ac:dyDescent="0.25">
      <c r="B7939" s="28" t="str">
        <f t="shared" si="254"/>
        <v/>
      </c>
      <c r="C7939" s="28">
        <f t="shared" si="255"/>
        <v>794</v>
      </c>
    </row>
    <row r="7940" spans="2:3" x14ac:dyDescent="0.25">
      <c r="B7940" s="28" t="str">
        <f t="shared" si="254"/>
        <v/>
      </c>
      <c r="C7940" s="28">
        <f t="shared" si="255"/>
        <v>794</v>
      </c>
    </row>
    <row r="7941" spans="2:3" x14ac:dyDescent="0.25">
      <c r="B7941" s="28" t="str">
        <f t="shared" si="254"/>
        <v/>
      </c>
      <c r="C7941" s="28">
        <f t="shared" si="255"/>
        <v>794</v>
      </c>
    </row>
    <row r="7942" spans="2:3" x14ac:dyDescent="0.25">
      <c r="B7942" s="28" t="str">
        <f t="shared" si="254"/>
        <v/>
      </c>
      <c r="C7942" s="28">
        <f t="shared" si="255"/>
        <v>794</v>
      </c>
    </row>
    <row r="7943" spans="2:3" x14ac:dyDescent="0.25">
      <c r="B7943" s="28" t="str">
        <f t="shared" si="254"/>
        <v/>
      </c>
      <c r="C7943" s="28">
        <f t="shared" si="255"/>
        <v>794</v>
      </c>
    </row>
    <row r="7944" spans="2:3" x14ac:dyDescent="0.25">
      <c r="B7944" s="28" t="str">
        <f t="shared" si="254"/>
        <v/>
      </c>
      <c r="C7944" s="28">
        <f t="shared" si="255"/>
        <v>794</v>
      </c>
    </row>
    <row r="7945" spans="2:3" x14ac:dyDescent="0.25">
      <c r="B7945" s="28" t="str">
        <f t="shared" si="254"/>
        <v/>
      </c>
      <c r="C7945" s="28">
        <f t="shared" si="255"/>
        <v>794</v>
      </c>
    </row>
    <row r="7946" spans="2:3" x14ac:dyDescent="0.25">
      <c r="B7946" s="28" t="str">
        <f t="shared" si="254"/>
        <v/>
      </c>
      <c r="C7946" s="28">
        <f t="shared" si="255"/>
        <v>794</v>
      </c>
    </row>
    <row r="7947" spans="2:3" x14ac:dyDescent="0.25">
      <c r="B7947" s="28" t="str">
        <f t="shared" si="254"/>
        <v/>
      </c>
      <c r="C7947" s="28">
        <f t="shared" si="255"/>
        <v>795</v>
      </c>
    </row>
    <row r="7948" spans="2:3" x14ac:dyDescent="0.25">
      <c r="B7948" s="28" t="str">
        <f t="shared" si="254"/>
        <v/>
      </c>
      <c r="C7948" s="28">
        <f t="shared" si="255"/>
        <v>795</v>
      </c>
    </row>
    <row r="7949" spans="2:3" x14ac:dyDescent="0.25">
      <c r="B7949" s="28" t="str">
        <f t="shared" si="254"/>
        <v/>
      </c>
      <c r="C7949" s="28">
        <f t="shared" si="255"/>
        <v>795</v>
      </c>
    </row>
    <row r="7950" spans="2:3" x14ac:dyDescent="0.25">
      <c r="B7950" s="28" t="str">
        <f t="shared" si="254"/>
        <v/>
      </c>
      <c r="C7950" s="28">
        <f t="shared" si="255"/>
        <v>795</v>
      </c>
    </row>
    <row r="7951" spans="2:3" x14ac:dyDescent="0.25">
      <c r="B7951" s="28" t="str">
        <f t="shared" si="254"/>
        <v/>
      </c>
      <c r="C7951" s="28">
        <f t="shared" si="255"/>
        <v>795</v>
      </c>
    </row>
    <row r="7952" spans="2:3" x14ac:dyDescent="0.25">
      <c r="B7952" s="28" t="str">
        <f t="shared" si="254"/>
        <v/>
      </c>
      <c r="C7952" s="28">
        <f t="shared" si="255"/>
        <v>795</v>
      </c>
    </row>
    <row r="7953" spans="2:3" x14ac:dyDescent="0.25">
      <c r="B7953" s="28" t="str">
        <f t="shared" si="254"/>
        <v/>
      </c>
      <c r="C7953" s="28">
        <f t="shared" si="255"/>
        <v>795</v>
      </c>
    </row>
    <row r="7954" spans="2:3" x14ac:dyDescent="0.25">
      <c r="B7954" s="28" t="str">
        <f t="shared" si="254"/>
        <v/>
      </c>
      <c r="C7954" s="28">
        <f t="shared" si="255"/>
        <v>795</v>
      </c>
    </row>
    <row r="7955" spans="2:3" x14ac:dyDescent="0.25">
      <c r="B7955" s="28" t="str">
        <f t="shared" si="254"/>
        <v/>
      </c>
      <c r="C7955" s="28">
        <f t="shared" si="255"/>
        <v>795</v>
      </c>
    </row>
    <row r="7956" spans="2:3" x14ac:dyDescent="0.25">
      <c r="B7956" s="28" t="str">
        <f t="shared" si="254"/>
        <v/>
      </c>
      <c r="C7956" s="28">
        <f t="shared" si="255"/>
        <v>795</v>
      </c>
    </row>
    <row r="7957" spans="2:3" x14ac:dyDescent="0.25">
      <c r="B7957" s="28" t="str">
        <f t="shared" ref="B7957:B8020" si="256">IF(C7957&lt; $D$4+1,MOD(((ROW(B7957)-ROW(B$7))),$C$5)+1,"")</f>
        <v/>
      </c>
      <c r="C7957" s="28">
        <f t="shared" si="255"/>
        <v>796</v>
      </c>
    </row>
    <row r="7958" spans="2:3" x14ac:dyDescent="0.25">
      <c r="B7958" s="28" t="str">
        <f t="shared" si="256"/>
        <v/>
      </c>
      <c r="C7958" s="28">
        <f t="shared" si="255"/>
        <v>796</v>
      </c>
    </row>
    <row r="7959" spans="2:3" x14ac:dyDescent="0.25">
      <c r="B7959" s="28" t="str">
        <f t="shared" si="256"/>
        <v/>
      </c>
      <c r="C7959" s="28">
        <f t="shared" si="255"/>
        <v>796</v>
      </c>
    </row>
    <row r="7960" spans="2:3" x14ac:dyDescent="0.25">
      <c r="B7960" s="28" t="str">
        <f t="shared" si="256"/>
        <v/>
      </c>
      <c r="C7960" s="28">
        <f t="shared" si="255"/>
        <v>796</v>
      </c>
    </row>
    <row r="7961" spans="2:3" x14ac:dyDescent="0.25">
      <c r="B7961" s="28" t="str">
        <f t="shared" si="256"/>
        <v/>
      </c>
      <c r="C7961" s="28">
        <f t="shared" si="255"/>
        <v>796</v>
      </c>
    </row>
    <row r="7962" spans="2:3" x14ac:dyDescent="0.25">
      <c r="B7962" s="28" t="str">
        <f t="shared" si="256"/>
        <v/>
      </c>
      <c r="C7962" s="28">
        <f t="shared" si="255"/>
        <v>796</v>
      </c>
    </row>
    <row r="7963" spans="2:3" x14ac:dyDescent="0.25">
      <c r="B7963" s="28" t="str">
        <f t="shared" si="256"/>
        <v/>
      </c>
      <c r="C7963" s="28">
        <f t="shared" si="255"/>
        <v>796</v>
      </c>
    </row>
    <row r="7964" spans="2:3" x14ac:dyDescent="0.25">
      <c r="B7964" s="28" t="str">
        <f t="shared" si="256"/>
        <v/>
      </c>
      <c r="C7964" s="28">
        <f t="shared" si="255"/>
        <v>796</v>
      </c>
    </row>
    <row r="7965" spans="2:3" x14ac:dyDescent="0.25">
      <c r="B7965" s="28" t="str">
        <f t="shared" si="256"/>
        <v/>
      </c>
      <c r="C7965" s="28">
        <f t="shared" si="255"/>
        <v>796</v>
      </c>
    </row>
    <row r="7966" spans="2:3" x14ac:dyDescent="0.25">
      <c r="B7966" s="28" t="str">
        <f t="shared" si="256"/>
        <v/>
      </c>
      <c r="C7966" s="28">
        <f t="shared" si="255"/>
        <v>796</v>
      </c>
    </row>
    <row r="7967" spans="2:3" x14ac:dyDescent="0.25">
      <c r="B7967" s="28" t="str">
        <f t="shared" si="256"/>
        <v/>
      </c>
      <c r="C7967" s="28">
        <f t="shared" si="255"/>
        <v>797</v>
      </c>
    </row>
    <row r="7968" spans="2:3" x14ac:dyDescent="0.25">
      <c r="B7968" s="28" t="str">
        <f t="shared" si="256"/>
        <v/>
      </c>
      <c r="C7968" s="28">
        <f t="shared" si="255"/>
        <v>797</v>
      </c>
    </row>
    <row r="7969" spans="2:3" x14ac:dyDescent="0.25">
      <c r="B7969" s="28" t="str">
        <f t="shared" si="256"/>
        <v/>
      </c>
      <c r="C7969" s="28">
        <f t="shared" si="255"/>
        <v>797</v>
      </c>
    </row>
    <row r="7970" spans="2:3" x14ac:dyDescent="0.25">
      <c r="B7970" s="28" t="str">
        <f t="shared" si="256"/>
        <v/>
      </c>
      <c r="C7970" s="28">
        <f t="shared" si="255"/>
        <v>797</v>
      </c>
    </row>
    <row r="7971" spans="2:3" x14ac:dyDescent="0.25">
      <c r="B7971" s="28" t="str">
        <f t="shared" si="256"/>
        <v/>
      </c>
      <c r="C7971" s="28">
        <f t="shared" si="255"/>
        <v>797</v>
      </c>
    </row>
    <row r="7972" spans="2:3" x14ac:dyDescent="0.25">
      <c r="B7972" s="28" t="str">
        <f t="shared" si="256"/>
        <v/>
      </c>
      <c r="C7972" s="28">
        <f t="shared" si="255"/>
        <v>797</v>
      </c>
    </row>
    <row r="7973" spans="2:3" x14ac:dyDescent="0.25">
      <c r="B7973" s="28" t="str">
        <f t="shared" si="256"/>
        <v/>
      </c>
      <c r="C7973" s="28">
        <f t="shared" si="255"/>
        <v>797</v>
      </c>
    </row>
    <row r="7974" spans="2:3" x14ac:dyDescent="0.25">
      <c r="B7974" s="28" t="str">
        <f t="shared" si="256"/>
        <v/>
      </c>
      <c r="C7974" s="28">
        <f t="shared" si="255"/>
        <v>797</v>
      </c>
    </row>
    <row r="7975" spans="2:3" x14ac:dyDescent="0.25">
      <c r="B7975" s="28" t="str">
        <f t="shared" si="256"/>
        <v/>
      </c>
      <c r="C7975" s="28">
        <f t="shared" si="255"/>
        <v>797</v>
      </c>
    </row>
    <row r="7976" spans="2:3" x14ac:dyDescent="0.25">
      <c r="B7976" s="28" t="str">
        <f t="shared" si="256"/>
        <v/>
      </c>
      <c r="C7976" s="28">
        <f t="shared" si="255"/>
        <v>797</v>
      </c>
    </row>
    <row r="7977" spans="2:3" x14ac:dyDescent="0.25">
      <c r="B7977" s="28" t="str">
        <f t="shared" si="256"/>
        <v/>
      </c>
      <c r="C7977" s="28">
        <f t="shared" si="255"/>
        <v>798</v>
      </c>
    </row>
    <row r="7978" spans="2:3" x14ac:dyDescent="0.25">
      <c r="B7978" s="28" t="str">
        <f t="shared" si="256"/>
        <v/>
      </c>
      <c r="C7978" s="28">
        <f t="shared" si="255"/>
        <v>798</v>
      </c>
    </row>
    <row r="7979" spans="2:3" x14ac:dyDescent="0.25">
      <c r="B7979" s="28" t="str">
        <f t="shared" si="256"/>
        <v/>
      </c>
      <c r="C7979" s="28">
        <f t="shared" si="255"/>
        <v>798</v>
      </c>
    </row>
    <row r="7980" spans="2:3" x14ac:dyDescent="0.25">
      <c r="B7980" s="28" t="str">
        <f t="shared" si="256"/>
        <v/>
      </c>
      <c r="C7980" s="28">
        <f t="shared" si="255"/>
        <v>798</v>
      </c>
    </row>
    <row r="7981" spans="2:3" x14ac:dyDescent="0.25">
      <c r="B7981" s="28" t="str">
        <f t="shared" si="256"/>
        <v/>
      </c>
      <c r="C7981" s="28">
        <f t="shared" si="255"/>
        <v>798</v>
      </c>
    </row>
    <row r="7982" spans="2:3" x14ac:dyDescent="0.25">
      <c r="B7982" s="28" t="str">
        <f t="shared" si="256"/>
        <v/>
      </c>
      <c r="C7982" s="28">
        <f t="shared" si="255"/>
        <v>798</v>
      </c>
    </row>
    <row r="7983" spans="2:3" x14ac:dyDescent="0.25">
      <c r="B7983" s="28" t="str">
        <f t="shared" si="256"/>
        <v/>
      </c>
      <c r="C7983" s="28">
        <f t="shared" ref="C7983:C8046" si="257">ROUNDDOWN(((ROW(C7983)-ROW(C$7))/C$5)+1,0)</f>
        <v>798</v>
      </c>
    </row>
    <row r="7984" spans="2:3" x14ac:dyDescent="0.25">
      <c r="B7984" s="28" t="str">
        <f t="shared" si="256"/>
        <v/>
      </c>
      <c r="C7984" s="28">
        <f t="shared" si="257"/>
        <v>798</v>
      </c>
    </row>
    <row r="7985" spans="2:3" x14ac:dyDescent="0.25">
      <c r="B7985" s="28" t="str">
        <f t="shared" si="256"/>
        <v/>
      </c>
      <c r="C7985" s="28">
        <f t="shared" si="257"/>
        <v>798</v>
      </c>
    </row>
    <row r="7986" spans="2:3" x14ac:dyDescent="0.25">
      <c r="B7986" s="28" t="str">
        <f t="shared" si="256"/>
        <v/>
      </c>
      <c r="C7986" s="28">
        <f t="shared" si="257"/>
        <v>798</v>
      </c>
    </row>
    <row r="7987" spans="2:3" x14ac:dyDescent="0.25">
      <c r="B7987" s="28" t="str">
        <f t="shared" si="256"/>
        <v/>
      </c>
      <c r="C7987" s="28">
        <f t="shared" si="257"/>
        <v>799</v>
      </c>
    </row>
    <row r="7988" spans="2:3" x14ac:dyDescent="0.25">
      <c r="B7988" s="28" t="str">
        <f t="shared" si="256"/>
        <v/>
      </c>
      <c r="C7988" s="28">
        <f t="shared" si="257"/>
        <v>799</v>
      </c>
    </row>
    <row r="7989" spans="2:3" x14ac:dyDescent="0.25">
      <c r="B7989" s="28" t="str">
        <f t="shared" si="256"/>
        <v/>
      </c>
      <c r="C7989" s="28">
        <f t="shared" si="257"/>
        <v>799</v>
      </c>
    </row>
    <row r="7990" spans="2:3" x14ac:dyDescent="0.25">
      <c r="B7990" s="28" t="str">
        <f t="shared" si="256"/>
        <v/>
      </c>
      <c r="C7990" s="28">
        <f t="shared" si="257"/>
        <v>799</v>
      </c>
    </row>
    <row r="7991" spans="2:3" x14ac:dyDescent="0.25">
      <c r="B7991" s="28" t="str">
        <f t="shared" si="256"/>
        <v/>
      </c>
      <c r="C7991" s="28">
        <f t="shared" si="257"/>
        <v>799</v>
      </c>
    </row>
    <row r="7992" spans="2:3" x14ac:dyDescent="0.25">
      <c r="B7992" s="28" t="str">
        <f t="shared" si="256"/>
        <v/>
      </c>
      <c r="C7992" s="28">
        <f t="shared" si="257"/>
        <v>799</v>
      </c>
    </row>
    <row r="7993" spans="2:3" x14ac:dyDescent="0.25">
      <c r="B7993" s="28" t="str">
        <f t="shared" si="256"/>
        <v/>
      </c>
      <c r="C7993" s="28">
        <f t="shared" si="257"/>
        <v>799</v>
      </c>
    </row>
    <row r="7994" spans="2:3" x14ac:dyDescent="0.25">
      <c r="B7994" s="28" t="str">
        <f t="shared" si="256"/>
        <v/>
      </c>
      <c r="C7994" s="28">
        <f t="shared" si="257"/>
        <v>799</v>
      </c>
    </row>
    <row r="7995" spans="2:3" x14ac:dyDescent="0.25">
      <c r="B7995" s="28" t="str">
        <f t="shared" si="256"/>
        <v/>
      </c>
      <c r="C7995" s="28">
        <f t="shared" si="257"/>
        <v>799</v>
      </c>
    </row>
    <row r="7996" spans="2:3" x14ac:dyDescent="0.25">
      <c r="B7996" s="28" t="str">
        <f t="shared" si="256"/>
        <v/>
      </c>
      <c r="C7996" s="28">
        <f t="shared" si="257"/>
        <v>799</v>
      </c>
    </row>
    <row r="7997" spans="2:3" x14ac:dyDescent="0.25">
      <c r="B7997" s="28" t="str">
        <f t="shared" si="256"/>
        <v/>
      </c>
      <c r="C7997" s="28">
        <f t="shared" si="257"/>
        <v>800</v>
      </c>
    </row>
    <row r="7998" spans="2:3" x14ac:dyDescent="0.25">
      <c r="B7998" s="28" t="str">
        <f t="shared" si="256"/>
        <v/>
      </c>
      <c r="C7998" s="28">
        <f t="shared" si="257"/>
        <v>800</v>
      </c>
    </row>
    <row r="7999" spans="2:3" x14ac:dyDescent="0.25">
      <c r="B7999" s="28" t="str">
        <f t="shared" si="256"/>
        <v/>
      </c>
      <c r="C7999" s="28">
        <f t="shared" si="257"/>
        <v>800</v>
      </c>
    </row>
    <row r="8000" spans="2:3" x14ac:dyDescent="0.25">
      <c r="B8000" s="28" t="str">
        <f t="shared" si="256"/>
        <v/>
      </c>
      <c r="C8000" s="28">
        <f t="shared" si="257"/>
        <v>800</v>
      </c>
    </row>
    <row r="8001" spans="2:3" x14ac:dyDescent="0.25">
      <c r="B8001" s="28" t="str">
        <f t="shared" si="256"/>
        <v/>
      </c>
      <c r="C8001" s="28">
        <f t="shared" si="257"/>
        <v>800</v>
      </c>
    </row>
    <row r="8002" spans="2:3" x14ac:dyDescent="0.25">
      <c r="B8002" s="28" t="str">
        <f t="shared" si="256"/>
        <v/>
      </c>
      <c r="C8002" s="28">
        <f t="shared" si="257"/>
        <v>800</v>
      </c>
    </row>
    <row r="8003" spans="2:3" x14ac:dyDescent="0.25">
      <c r="B8003" s="28" t="str">
        <f t="shared" si="256"/>
        <v/>
      </c>
      <c r="C8003" s="28">
        <f t="shared" si="257"/>
        <v>800</v>
      </c>
    </row>
    <row r="8004" spans="2:3" x14ac:dyDescent="0.25">
      <c r="B8004" s="28" t="str">
        <f t="shared" si="256"/>
        <v/>
      </c>
      <c r="C8004" s="28">
        <f t="shared" si="257"/>
        <v>800</v>
      </c>
    </row>
    <row r="8005" spans="2:3" x14ac:dyDescent="0.25">
      <c r="B8005" s="28" t="str">
        <f t="shared" si="256"/>
        <v/>
      </c>
      <c r="C8005" s="28">
        <f t="shared" si="257"/>
        <v>800</v>
      </c>
    </row>
    <row r="8006" spans="2:3" x14ac:dyDescent="0.25">
      <c r="B8006" s="28" t="str">
        <f t="shared" si="256"/>
        <v/>
      </c>
      <c r="C8006" s="28">
        <f t="shared" si="257"/>
        <v>800</v>
      </c>
    </row>
    <row r="8007" spans="2:3" x14ac:dyDescent="0.25">
      <c r="B8007" s="28" t="str">
        <f t="shared" si="256"/>
        <v/>
      </c>
      <c r="C8007" s="28">
        <f t="shared" si="257"/>
        <v>801</v>
      </c>
    </row>
    <row r="8008" spans="2:3" x14ac:dyDescent="0.25">
      <c r="B8008" s="28" t="str">
        <f t="shared" si="256"/>
        <v/>
      </c>
      <c r="C8008" s="28">
        <f t="shared" si="257"/>
        <v>801</v>
      </c>
    </row>
    <row r="8009" spans="2:3" x14ac:dyDescent="0.25">
      <c r="B8009" s="28" t="str">
        <f t="shared" si="256"/>
        <v/>
      </c>
      <c r="C8009" s="28">
        <f t="shared" si="257"/>
        <v>801</v>
      </c>
    </row>
    <row r="8010" spans="2:3" x14ac:dyDescent="0.25">
      <c r="B8010" s="28" t="str">
        <f t="shared" si="256"/>
        <v/>
      </c>
      <c r="C8010" s="28">
        <f t="shared" si="257"/>
        <v>801</v>
      </c>
    </row>
    <row r="8011" spans="2:3" x14ac:dyDescent="0.25">
      <c r="B8011" s="28" t="str">
        <f t="shared" si="256"/>
        <v/>
      </c>
      <c r="C8011" s="28">
        <f t="shared" si="257"/>
        <v>801</v>
      </c>
    </row>
    <row r="8012" spans="2:3" x14ac:dyDescent="0.25">
      <c r="B8012" s="28" t="str">
        <f t="shared" si="256"/>
        <v/>
      </c>
      <c r="C8012" s="28">
        <f t="shared" si="257"/>
        <v>801</v>
      </c>
    </row>
    <row r="8013" spans="2:3" x14ac:dyDescent="0.25">
      <c r="B8013" s="28" t="str">
        <f t="shared" si="256"/>
        <v/>
      </c>
      <c r="C8013" s="28">
        <f t="shared" si="257"/>
        <v>801</v>
      </c>
    </row>
    <row r="8014" spans="2:3" x14ac:dyDescent="0.25">
      <c r="B8014" s="28" t="str">
        <f t="shared" si="256"/>
        <v/>
      </c>
      <c r="C8014" s="28">
        <f t="shared" si="257"/>
        <v>801</v>
      </c>
    </row>
    <row r="8015" spans="2:3" x14ac:dyDescent="0.25">
      <c r="B8015" s="28" t="str">
        <f t="shared" si="256"/>
        <v/>
      </c>
      <c r="C8015" s="28">
        <f t="shared" si="257"/>
        <v>801</v>
      </c>
    </row>
    <row r="8016" spans="2:3" x14ac:dyDescent="0.25">
      <c r="B8016" s="28" t="str">
        <f t="shared" si="256"/>
        <v/>
      </c>
      <c r="C8016" s="28">
        <f t="shared" si="257"/>
        <v>801</v>
      </c>
    </row>
    <row r="8017" spans="2:3" x14ac:dyDescent="0.25">
      <c r="B8017" s="28" t="str">
        <f t="shared" si="256"/>
        <v/>
      </c>
      <c r="C8017" s="28">
        <f t="shared" si="257"/>
        <v>802</v>
      </c>
    </row>
    <row r="8018" spans="2:3" x14ac:dyDescent="0.25">
      <c r="B8018" s="28" t="str">
        <f t="shared" si="256"/>
        <v/>
      </c>
      <c r="C8018" s="28">
        <f t="shared" si="257"/>
        <v>802</v>
      </c>
    </row>
    <row r="8019" spans="2:3" x14ac:dyDescent="0.25">
      <c r="B8019" s="28" t="str">
        <f t="shared" si="256"/>
        <v/>
      </c>
      <c r="C8019" s="28">
        <f t="shared" si="257"/>
        <v>802</v>
      </c>
    </row>
    <row r="8020" spans="2:3" x14ac:dyDescent="0.25">
      <c r="B8020" s="28" t="str">
        <f t="shared" si="256"/>
        <v/>
      </c>
      <c r="C8020" s="28">
        <f t="shared" si="257"/>
        <v>802</v>
      </c>
    </row>
    <row r="8021" spans="2:3" x14ac:dyDescent="0.25">
      <c r="B8021" s="28" t="str">
        <f t="shared" ref="B8021:B8084" si="258">IF(C8021&lt; $D$4+1,MOD(((ROW(B8021)-ROW(B$7))),$C$5)+1,"")</f>
        <v/>
      </c>
      <c r="C8021" s="28">
        <f t="shared" si="257"/>
        <v>802</v>
      </c>
    </row>
    <row r="8022" spans="2:3" x14ac:dyDescent="0.25">
      <c r="B8022" s="28" t="str">
        <f t="shared" si="258"/>
        <v/>
      </c>
      <c r="C8022" s="28">
        <f t="shared" si="257"/>
        <v>802</v>
      </c>
    </row>
    <row r="8023" spans="2:3" x14ac:dyDescent="0.25">
      <c r="B8023" s="28" t="str">
        <f t="shared" si="258"/>
        <v/>
      </c>
      <c r="C8023" s="28">
        <f t="shared" si="257"/>
        <v>802</v>
      </c>
    </row>
    <row r="8024" spans="2:3" x14ac:dyDescent="0.25">
      <c r="B8024" s="28" t="str">
        <f t="shared" si="258"/>
        <v/>
      </c>
      <c r="C8024" s="28">
        <f t="shared" si="257"/>
        <v>802</v>
      </c>
    </row>
    <row r="8025" spans="2:3" x14ac:dyDescent="0.25">
      <c r="B8025" s="28" t="str">
        <f t="shared" si="258"/>
        <v/>
      </c>
      <c r="C8025" s="28">
        <f t="shared" si="257"/>
        <v>802</v>
      </c>
    </row>
    <row r="8026" spans="2:3" x14ac:dyDescent="0.25">
      <c r="B8026" s="28" t="str">
        <f t="shared" si="258"/>
        <v/>
      </c>
      <c r="C8026" s="28">
        <f t="shared" si="257"/>
        <v>802</v>
      </c>
    </row>
    <row r="8027" spans="2:3" x14ac:dyDescent="0.25">
      <c r="B8027" s="28" t="str">
        <f t="shared" si="258"/>
        <v/>
      </c>
      <c r="C8027" s="28">
        <f t="shared" si="257"/>
        <v>803</v>
      </c>
    </row>
    <row r="8028" spans="2:3" x14ac:dyDescent="0.25">
      <c r="B8028" s="28" t="str">
        <f t="shared" si="258"/>
        <v/>
      </c>
      <c r="C8028" s="28">
        <f t="shared" si="257"/>
        <v>803</v>
      </c>
    </row>
    <row r="8029" spans="2:3" x14ac:dyDescent="0.25">
      <c r="B8029" s="28" t="str">
        <f t="shared" si="258"/>
        <v/>
      </c>
      <c r="C8029" s="28">
        <f t="shared" si="257"/>
        <v>803</v>
      </c>
    </row>
    <row r="8030" spans="2:3" x14ac:dyDescent="0.25">
      <c r="B8030" s="28" t="str">
        <f t="shared" si="258"/>
        <v/>
      </c>
      <c r="C8030" s="28">
        <f t="shared" si="257"/>
        <v>803</v>
      </c>
    </row>
    <row r="8031" spans="2:3" x14ac:dyDescent="0.25">
      <c r="B8031" s="28" t="str">
        <f t="shared" si="258"/>
        <v/>
      </c>
      <c r="C8031" s="28">
        <f t="shared" si="257"/>
        <v>803</v>
      </c>
    </row>
    <row r="8032" spans="2:3" x14ac:dyDescent="0.25">
      <c r="B8032" s="28" t="str">
        <f t="shared" si="258"/>
        <v/>
      </c>
      <c r="C8032" s="28">
        <f t="shared" si="257"/>
        <v>803</v>
      </c>
    </row>
    <row r="8033" spans="2:3" x14ac:dyDescent="0.25">
      <c r="B8033" s="28" t="str">
        <f t="shared" si="258"/>
        <v/>
      </c>
      <c r="C8033" s="28">
        <f t="shared" si="257"/>
        <v>803</v>
      </c>
    </row>
    <row r="8034" spans="2:3" x14ac:dyDescent="0.25">
      <c r="B8034" s="28" t="str">
        <f t="shared" si="258"/>
        <v/>
      </c>
      <c r="C8034" s="28">
        <f t="shared" si="257"/>
        <v>803</v>
      </c>
    </row>
    <row r="8035" spans="2:3" x14ac:dyDescent="0.25">
      <c r="B8035" s="28" t="str">
        <f t="shared" si="258"/>
        <v/>
      </c>
      <c r="C8035" s="28">
        <f t="shared" si="257"/>
        <v>803</v>
      </c>
    </row>
    <row r="8036" spans="2:3" x14ac:dyDescent="0.25">
      <c r="B8036" s="28" t="str">
        <f t="shared" si="258"/>
        <v/>
      </c>
      <c r="C8036" s="28">
        <f t="shared" si="257"/>
        <v>803</v>
      </c>
    </row>
    <row r="8037" spans="2:3" x14ac:dyDescent="0.25">
      <c r="B8037" s="28" t="str">
        <f t="shared" si="258"/>
        <v/>
      </c>
      <c r="C8037" s="28">
        <f t="shared" si="257"/>
        <v>804</v>
      </c>
    </row>
    <row r="8038" spans="2:3" x14ac:dyDescent="0.25">
      <c r="B8038" s="28" t="str">
        <f t="shared" si="258"/>
        <v/>
      </c>
      <c r="C8038" s="28">
        <f t="shared" si="257"/>
        <v>804</v>
      </c>
    </row>
    <row r="8039" spans="2:3" x14ac:dyDescent="0.25">
      <c r="B8039" s="28" t="str">
        <f t="shared" si="258"/>
        <v/>
      </c>
      <c r="C8039" s="28">
        <f t="shared" si="257"/>
        <v>804</v>
      </c>
    </row>
    <row r="8040" spans="2:3" x14ac:dyDescent="0.25">
      <c r="B8040" s="28" t="str">
        <f t="shared" si="258"/>
        <v/>
      </c>
      <c r="C8040" s="28">
        <f t="shared" si="257"/>
        <v>804</v>
      </c>
    </row>
    <row r="8041" spans="2:3" x14ac:dyDescent="0.25">
      <c r="B8041" s="28" t="str">
        <f t="shared" si="258"/>
        <v/>
      </c>
      <c r="C8041" s="28">
        <f t="shared" si="257"/>
        <v>804</v>
      </c>
    </row>
    <row r="8042" spans="2:3" x14ac:dyDescent="0.25">
      <c r="B8042" s="28" t="str">
        <f t="shared" si="258"/>
        <v/>
      </c>
      <c r="C8042" s="28">
        <f t="shared" si="257"/>
        <v>804</v>
      </c>
    </row>
    <row r="8043" spans="2:3" x14ac:dyDescent="0.25">
      <c r="B8043" s="28" t="str">
        <f t="shared" si="258"/>
        <v/>
      </c>
      <c r="C8043" s="28">
        <f t="shared" si="257"/>
        <v>804</v>
      </c>
    </row>
    <row r="8044" spans="2:3" x14ac:dyDescent="0.25">
      <c r="B8044" s="28" t="str">
        <f t="shared" si="258"/>
        <v/>
      </c>
      <c r="C8044" s="28">
        <f t="shared" si="257"/>
        <v>804</v>
      </c>
    </row>
    <row r="8045" spans="2:3" x14ac:dyDescent="0.25">
      <c r="B8045" s="28" t="str">
        <f t="shared" si="258"/>
        <v/>
      </c>
      <c r="C8045" s="28">
        <f t="shared" si="257"/>
        <v>804</v>
      </c>
    </row>
    <row r="8046" spans="2:3" x14ac:dyDescent="0.25">
      <c r="B8046" s="28" t="str">
        <f t="shared" si="258"/>
        <v/>
      </c>
      <c r="C8046" s="28">
        <f t="shared" si="257"/>
        <v>804</v>
      </c>
    </row>
    <row r="8047" spans="2:3" x14ac:dyDescent="0.25">
      <c r="B8047" s="28" t="str">
        <f t="shared" si="258"/>
        <v/>
      </c>
      <c r="C8047" s="28">
        <f t="shared" ref="C8047:C8110" si="259">ROUNDDOWN(((ROW(C8047)-ROW(C$7))/C$5)+1,0)</f>
        <v>805</v>
      </c>
    </row>
    <row r="8048" spans="2:3" x14ac:dyDescent="0.25">
      <c r="B8048" s="28" t="str">
        <f t="shared" si="258"/>
        <v/>
      </c>
      <c r="C8048" s="28">
        <f t="shared" si="259"/>
        <v>805</v>
      </c>
    </row>
    <row r="8049" spans="2:3" x14ac:dyDescent="0.25">
      <c r="B8049" s="28" t="str">
        <f t="shared" si="258"/>
        <v/>
      </c>
      <c r="C8049" s="28">
        <f t="shared" si="259"/>
        <v>805</v>
      </c>
    </row>
    <row r="8050" spans="2:3" x14ac:dyDescent="0.25">
      <c r="B8050" s="28" t="str">
        <f t="shared" si="258"/>
        <v/>
      </c>
      <c r="C8050" s="28">
        <f t="shared" si="259"/>
        <v>805</v>
      </c>
    </row>
    <row r="8051" spans="2:3" x14ac:dyDescent="0.25">
      <c r="B8051" s="28" t="str">
        <f t="shared" si="258"/>
        <v/>
      </c>
      <c r="C8051" s="28">
        <f t="shared" si="259"/>
        <v>805</v>
      </c>
    </row>
    <row r="8052" spans="2:3" x14ac:dyDescent="0.25">
      <c r="B8052" s="28" t="str">
        <f t="shared" si="258"/>
        <v/>
      </c>
      <c r="C8052" s="28">
        <f t="shared" si="259"/>
        <v>805</v>
      </c>
    </row>
    <row r="8053" spans="2:3" x14ac:dyDescent="0.25">
      <c r="B8053" s="28" t="str">
        <f t="shared" si="258"/>
        <v/>
      </c>
      <c r="C8053" s="28">
        <f t="shared" si="259"/>
        <v>805</v>
      </c>
    </row>
    <row r="8054" spans="2:3" x14ac:dyDescent="0.25">
      <c r="B8054" s="28" t="str">
        <f t="shared" si="258"/>
        <v/>
      </c>
      <c r="C8054" s="28">
        <f t="shared" si="259"/>
        <v>805</v>
      </c>
    </row>
    <row r="8055" spans="2:3" x14ac:dyDescent="0.25">
      <c r="B8055" s="28" t="str">
        <f t="shared" si="258"/>
        <v/>
      </c>
      <c r="C8055" s="28">
        <f t="shared" si="259"/>
        <v>805</v>
      </c>
    </row>
    <row r="8056" spans="2:3" x14ac:dyDescent="0.25">
      <c r="B8056" s="28" t="str">
        <f t="shared" si="258"/>
        <v/>
      </c>
      <c r="C8056" s="28">
        <f t="shared" si="259"/>
        <v>805</v>
      </c>
    </row>
    <row r="8057" spans="2:3" x14ac:dyDescent="0.25">
      <c r="B8057" s="28" t="str">
        <f t="shared" si="258"/>
        <v/>
      </c>
      <c r="C8057" s="28">
        <f t="shared" si="259"/>
        <v>806</v>
      </c>
    </row>
    <row r="8058" spans="2:3" x14ac:dyDescent="0.25">
      <c r="B8058" s="28" t="str">
        <f t="shared" si="258"/>
        <v/>
      </c>
      <c r="C8058" s="28">
        <f t="shared" si="259"/>
        <v>806</v>
      </c>
    </row>
    <row r="8059" spans="2:3" x14ac:dyDescent="0.25">
      <c r="B8059" s="28" t="str">
        <f t="shared" si="258"/>
        <v/>
      </c>
      <c r="C8059" s="28">
        <f t="shared" si="259"/>
        <v>806</v>
      </c>
    </row>
    <row r="8060" spans="2:3" x14ac:dyDescent="0.25">
      <c r="B8060" s="28" t="str">
        <f t="shared" si="258"/>
        <v/>
      </c>
      <c r="C8060" s="28">
        <f t="shared" si="259"/>
        <v>806</v>
      </c>
    </row>
    <row r="8061" spans="2:3" x14ac:dyDescent="0.25">
      <c r="B8061" s="28" t="str">
        <f t="shared" si="258"/>
        <v/>
      </c>
      <c r="C8061" s="28">
        <f t="shared" si="259"/>
        <v>806</v>
      </c>
    </row>
    <row r="8062" spans="2:3" x14ac:dyDescent="0.25">
      <c r="B8062" s="28" t="str">
        <f t="shared" si="258"/>
        <v/>
      </c>
      <c r="C8062" s="28">
        <f t="shared" si="259"/>
        <v>806</v>
      </c>
    </row>
    <row r="8063" spans="2:3" x14ac:dyDescent="0.25">
      <c r="B8063" s="28" t="str">
        <f t="shared" si="258"/>
        <v/>
      </c>
      <c r="C8063" s="28">
        <f t="shared" si="259"/>
        <v>806</v>
      </c>
    </row>
    <row r="8064" spans="2:3" x14ac:dyDescent="0.25">
      <c r="B8064" s="28" t="str">
        <f t="shared" si="258"/>
        <v/>
      </c>
      <c r="C8064" s="28">
        <f t="shared" si="259"/>
        <v>806</v>
      </c>
    </row>
    <row r="8065" spans="2:3" x14ac:dyDescent="0.25">
      <c r="B8065" s="28" t="str">
        <f t="shared" si="258"/>
        <v/>
      </c>
      <c r="C8065" s="28">
        <f t="shared" si="259"/>
        <v>806</v>
      </c>
    </row>
    <row r="8066" spans="2:3" x14ac:dyDescent="0.25">
      <c r="B8066" s="28" t="str">
        <f t="shared" si="258"/>
        <v/>
      </c>
      <c r="C8066" s="28">
        <f t="shared" si="259"/>
        <v>806</v>
      </c>
    </row>
    <row r="8067" spans="2:3" x14ac:dyDescent="0.25">
      <c r="B8067" s="28" t="str">
        <f t="shared" si="258"/>
        <v/>
      </c>
      <c r="C8067" s="28">
        <f t="shared" si="259"/>
        <v>807</v>
      </c>
    </row>
    <row r="8068" spans="2:3" x14ac:dyDescent="0.25">
      <c r="B8068" s="28" t="str">
        <f t="shared" si="258"/>
        <v/>
      </c>
      <c r="C8068" s="28">
        <f t="shared" si="259"/>
        <v>807</v>
      </c>
    </row>
    <row r="8069" spans="2:3" x14ac:dyDescent="0.25">
      <c r="B8069" s="28" t="str">
        <f t="shared" si="258"/>
        <v/>
      </c>
      <c r="C8069" s="28">
        <f t="shared" si="259"/>
        <v>807</v>
      </c>
    </row>
    <row r="8070" spans="2:3" x14ac:dyDescent="0.25">
      <c r="B8070" s="28" t="str">
        <f t="shared" si="258"/>
        <v/>
      </c>
      <c r="C8070" s="28">
        <f t="shared" si="259"/>
        <v>807</v>
      </c>
    </row>
    <row r="8071" spans="2:3" x14ac:dyDescent="0.25">
      <c r="B8071" s="28" t="str">
        <f t="shared" si="258"/>
        <v/>
      </c>
      <c r="C8071" s="28">
        <f t="shared" si="259"/>
        <v>807</v>
      </c>
    </row>
    <row r="8072" spans="2:3" x14ac:dyDescent="0.25">
      <c r="B8072" s="28" t="str">
        <f t="shared" si="258"/>
        <v/>
      </c>
      <c r="C8072" s="28">
        <f t="shared" si="259"/>
        <v>807</v>
      </c>
    </row>
    <row r="8073" spans="2:3" x14ac:dyDescent="0.25">
      <c r="B8073" s="28" t="str">
        <f t="shared" si="258"/>
        <v/>
      </c>
      <c r="C8073" s="28">
        <f t="shared" si="259"/>
        <v>807</v>
      </c>
    </row>
    <row r="8074" spans="2:3" x14ac:dyDescent="0.25">
      <c r="B8074" s="28" t="str">
        <f t="shared" si="258"/>
        <v/>
      </c>
      <c r="C8074" s="28">
        <f t="shared" si="259"/>
        <v>807</v>
      </c>
    </row>
    <row r="8075" spans="2:3" x14ac:dyDescent="0.25">
      <c r="B8075" s="28" t="str">
        <f t="shared" si="258"/>
        <v/>
      </c>
      <c r="C8075" s="28">
        <f t="shared" si="259"/>
        <v>807</v>
      </c>
    </row>
    <row r="8076" spans="2:3" x14ac:dyDescent="0.25">
      <c r="B8076" s="28" t="str">
        <f t="shared" si="258"/>
        <v/>
      </c>
      <c r="C8076" s="28">
        <f t="shared" si="259"/>
        <v>807</v>
      </c>
    </row>
    <row r="8077" spans="2:3" x14ac:dyDescent="0.25">
      <c r="B8077" s="28" t="str">
        <f t="shared" si="258"/>
        <v/>
      </c>
      <c r="C8077" s="28">
        <f t="shared" si="259"/>
        <v>808</v>
      </c>
    </row>
    <row r="8078" spans="2:3" x14ac:dyDescent="0.25">
      <c r="B8078" s="28" t="str">
        <f t="shared" si="258"/>
        <v/>
      </c>
      <c r="C8078" s="28">
        <f t="shared" si="259"/>
        <v>808</v>
      </c>
    </row>
    <row r="8079" spans="2:3" x14ac:dyDescent="0.25">
      <c r="B8079" s="28" t="str">
        <f t="shared" si="258"/>
        <v/>
      </c>
      <c r="C8079" s="28">
        <f t="shared" si="259"/>
        <v>808</v>
      </c>
    </row>
    <row r="8080" spans="2:3" x14ac:dyDescent="0.25">
      <c r="B8080" s="28" t="str">
        <f t="shared" si="258"/>
        <v/>
      </c>
      <c r="C8080" s="28">
        <f t="shared" si="259"/>
        <v>808</v>
      </c>
    </row>
    <row r="8081" spans="2:3" x14ac:dyDescent="0.25">
      <c r="B8081" s="28" t="str">
        <f t="shared" si="258"/>
        <v/>
      </c>
      <c r="C8081" s="28">
        <f t="shared" si="259"/>
        <v>808</v>
      </c>
    </row>
    <row r="8082" spans="2:3" x14ac:dyDescent="0.25">
      <c r="B8082" s="28" t="str">
        <f t="shared" si="258"/>
        <v/>
      </c>
      <c r="C8082" s="28">
        <f t="shared" si="259"/>
        <v>808</v>
      </c>
    </row>
    <row r="8083" spans="2:3" x14ac:dyDescent="0.25">
      <c r="B8083" s="28" t="str">
        <f t="shared" si="258"/>
        <v/>
      </c>
      <c r="C8083" s="28">
        <f t="shared" si="259"/>
        <v>808</v>
      </c>
    </row>
    <row r="8084" spans="2:3" x14ac:dyDescent="0.25">
      <c r="B8084" s="28" t="str">
        <f t="shared" si="258"/>
        <v/>
      </c>
      <c r="C8084" s="28">
        <f t="shared" si="259"/>
        <v>808</v>
      </c>
    </row>
    <row r="8085" spans="2:3" x14ac:dyDescent="0.25">
      <c r="B8085" s="28" t="str">
        <f t="shared" ref="B8085:B8148" si="260">IF(C8085&lt; $D$4+1,MOD(((ROW(B8085)-ROW(B$7))),$C$5)+1,"")</f>
        <v/>
      </c>
      <c r="C8085" s="28">
        <f t="shared" si="259"/>
        <v>808</v>
      </c>
    </row>
    <row r="8086" spans="2:3" x14ac:dyDescent="0.25">
      <c r="B8086" s="28" t="str">
        <f t="shared" si="260"/>
        <v/>
      </c>
      <c r="C8086" s="28">
        <f t="shared" si="259"/>
        <v>808</v>
      </c>
    </row>
    <row r="8087" spans="2:3" x14ac:dyDescent="0.25">
      <c r="B8087" s="28" t="str">
        <f t="shared" si="260"/>
        <v/>
      </c>
      <c r="C8087" s="28">
        <f t="shared" si="259"/>
        <v>809</v>
      </c>
    </row>
    <row r="8088" spans="2:3" x14ac:dyDescent="0.25">
      <c r="B8088" s="28" t="str">
        <f t="shared" si="260"/>
        <v/>
      </c>
      <c r="C8088" s="28">
        <f t="shared" si="259"/>
        <v>809</v>
      </c>
    </row>
    <row r="8089" spans="2:3" x14ac:dyDescent="0.25">
      <c r="B8089" s="28" t="str">
        <f t="shared" si="260"/>
        <v/>
      </c>
      <c r="C8089" s="28">
        <f t="shared" si="259"/>
        <v>809</v>
      </c>
    </row>
    <row r="8090" spans="2:3" x14ac:dyDescent="0.25">
      <c r="B8090" s="28" t="str">
        <f t="shared" si="260"/>
        <v/>
      </c>
      <c r="C8090" s="28">
        <f t="shared" si="259"/>
        <v>809</v>
      </c>
    </row>
    <row r="8091" spans="2:3" x14ac:dyDescent="0.25">
      <c r="B8091" s="28" t="str">
        <f t="shared" si="260"/>
        <v/>
      </c>
      <c r="C8091" s="28">
        <f t="shared" si="259"/>
        <v>809</v>
      </c>
    </row>
    <row r="8092" spans="2:3" x14ac:dyDescent="0.25">
      <c r="B8092" s="28" t="str">
        <f t="shared" si="260"/>
        <v/>
      </c>
      <c r="C8092" s="28">
        <f t="shared" si="259"/>
        <v>809</v>
      </c>
    </row>
    <row r="8093" spans="2:3" x14ac:dyDescent="0.25">
      <c r="B8093" s="28" t="str">
        <f t="shared" si="260"/>
        <v/>
      </c>
      <c r="C8093" s="28">
        <f t="shared" si="259"/>
        <v>809</v>
      </c>
    </row>
    <row r="8094" spans="2:3" x14ac:dyDescent="0.25">
      <c r="B8094" s="28" t="str">
        <f t="shared" si="260"/>
        <v/>
      </c>
      <c r="C8094" s="28">
        <f t="shared" si="259"/>
        <v>809</v>
      </c>
    </row>
    <row r="8095" spans="2:3" x14ac:dyDescent="0.25">
      <c r="B8095" s="28" t="str">
        <f t="shared" si="260"/>
        <v/>
      </c>
      <c r="C8095" s="28">
        <f t="shared" si="259"/>
        <v>809</v>
      </c>
    </row>
    <row r="8096" spans="2:3" x14ac:dyDescent="0.25">
      <c r="B8096" s="28" t="str">
        <f t="shared" si="260"/>
        <v/>
      </c>
      <c r="C8096" s="28">
        <f t="shared" si="259"/>
        <v>809</v>
      </c>
    </row>
    <row r="8097" spans="2:3" x14ac:dyDescent="0.25">
      <c r="B8097" s="28" t="str">
        <f t="shared" si="260"/>
        <v/>
      </c>
      <c r="C8097" s="28">
        <f t="shared" si="259"/>
        <v>810</v>
      </c>
    </row>
    <row r="8098" spans="2:3" x14ac:dyDescent="0.25">
      <c r="B8098" s="28" t="str">
        <f t="shared" si="260"/>
        <v/>
      </c>
      <c r="C8098" s="28">
        <f t="shared" si="259"/>
        <v>810</v>
      </c>
    </row>
    <row r="8099" spans="2:3" x14ac:dyDescent="0.25">
      <c r="B8099" s="28" t="str">
        <f t="shared" si="260"/>
        <v/>
      </c>
      <c r="C8099" s="28">
        <f t="shared" si="259"/>
        <v>810</v>
      </c>
    </row>
    <row r="8100" spans="2:3" x14ac:dyDescent="0.25">
      <c r="B8100" s="28" t="str">
        <f t="shared" si="260"/>
        <v/>
      </c>
      <c r="C8100" s="28">
        <f t="shared" si="259"/>
        <v>810</v>
      </c>
    </row>
    <row r="8101" spans="2:3" x14ac:dyDescent="0.25">
      <c r="B8101" s="28" t="str">
        <f t="shared" si="260"/>
        <v/>
      </c>
      <c r="C8101" s="28">
        <f t="shared" si="259"/>
        <v>810</v>
      </c>
    </row>
    <row r="8102" spans="2:3" x14ac:dyDescent="0.25">
      <c r="B8102" s="28" t="str">
        <f t="shared" si="260"/>
        <v/>
      </c>
      <c r="C8102" s="28">
        <f t="shared" si="259"/>
        <v>810</v>
      </c>
    </row>
    <row r="8103" spans="2:3" x14ac:dyDescent="0.25">
      <c r="B8103" s="28" t="str">
        <f t="shared" si="260"/>
        <v/>
      </c>
      <c r="C8103" s="28">
        <f t="shared" si="259"/>
        <v>810</v>
      </c>
    </row>
    <row r="8104" spans="2:3" x14ac:dyDescent="0.25">
      <c r="B8104" s="28" t="str">
        <f t="shared" si="260"/>
        <v/>
      </c>
      <c r="C8104" s="28">
        <f t="shared" si="259"/>
        <v>810</v>
      </c>
    </row>
    <row r="8105" spans="2:3" x14ac:dyDescent="0.25">
      <c r="B8105" s="28" t="str">
        <f t="shared" si="260"/>
        <v/>
      </c>
      <c r="C8105" s="28">
        <f t="shared" si="259"/>
        <v>810</v>
      </c>
    </row>
    <row r="8106" spans="2:3" x14ac:dyDescent="0.25">
      <c r="B8106" s="28" t="str">
        <f t="shared" si="260"/>
        <v/>
      </c>
      <c r="C8106" s="28">
        <f t="shared" si="259"/>
        <v>810</v>
      </c>
    </row>
    <row r="8107" spans="2:3" x14ac:dyDescent="0.25">
      <c r="B8107" s="28" t="str">
        <f t="shared" si="260"/>
        <v/>
      </c>
      <c r="C8107" s="28">
        <f t="shared" si="259"/>
        <v>811</v>
      </c>
    </row>
    <row r="8108" spans="2:3" x14ac:dyDescent="0.25">
      <c r="B8108" s="28" t="str">
        <f t="shared" si="260"/>
        <v/>
      </c>
      <c r="C8108" s="28">
        <f t="shared" si="259"/>
        <v>811</v>
      </c>
    </row>
    <row r="8109" spans="2:3" x14ac:dyDescent="0.25">
      <c r="B8109" s="28" t="str">
        <f t="shared" si="260"/>
        <v/>
      </c>
      <c r="C8109" s="28">
        <f t="shared" si="259"/>
        <v>811</v>
      </c>
    </row>
    <row r="8110" spans="2:3" x14ac:dyDescent="0.25">
      <c r="B8110" s="28" t="str">
        <f t="shared" si="260"/>
        <v/>
      </c>
      <c r="C8110" s="28">
        <f t="shared" si="259"/>
        <v>811</v>
      </c>
    </row>
    <row r="8111" spans="2:3" x14ac:dyDescent="0.25">
      <c r="B8111" s="28" t="str">
        <f t="shared" si="260"/>
        <v/>
      </c>
      <c r="C8111" s="28">
        <f t="shared" ref="C8111:C8174" si="261">ROUNDDOWN(((ROW(C8111)-ROW(C$7))/C$5)+1,0)</f>
        <v>811</v>
      </c>
    </row>
    <row r="8112" spans="2:3" x14ac:dyDescent="0.25">
      <c r="B8112" s="28" t="str">
        <f t="shared" si="260"/>
        <v/>
      </c>
      <c r="C8112" s="28">
        <f t="shared" si="261"/>
        <v>811</v>
      </c>
    </row>
    <row r="8113" spans="2:3" x14ac:dyDescent="0.25">
      <c r="B8113" s="28" t="str">
        <f t="shared" si="260"/>
        <v/>
      </c>
      <c r="C8113" s="28">
        <f t="shared" si="261"/>
        <v>811</v>
      </c>
    </row>
    <row r="8114" spans="2:3" x14ac:dyDescent="0.25">
      <c r="B8114" s="28" t="str">
        <f t="shared" si="260"/>
        <v/>
      </c>
      <c r="C8114" s="28">
        <f t="shared" si="261"/>
        <v>811</v>
      </c>
    </row>
    <row r="8115" spans="2:3" x14ac:dyDescent="0.25">
      <c r="B8115" s="28" t="str">
        <f t="shared" si="260"/>
        <v/>
      </c>
      <c r="C8115" s="28">
        <f t="shared" si="261"/>
        <v>811</v>
      </c>
    </row>
    <row r="8116" spans="2:3" x14ac:dyDescent="0.25">
      <c r="B8116" s="28" t="str">
        <f t="shared" si="260"/>
        <v/>
      </c>
      <c r="C8116" s="28">
        <f t="shared" si="261"/>
        <v>811</v>
      </c>
    </row>
    <row r="8117" spans="2:3" x14ac:dyDescent="0.25">
      <c r="B8117" s="28" t="str">
        <f t="shared" si="260"/>
        <v/>
      </c>
      <c r="C8117" s="28">
        <f t="shared" si="261"/>
        <v>812</v>
      </c>
    </row>
    <row r="8118" spans="2:3" x14ac:dyDescent="0.25">
      <c r="B8118" s="28" t="str">
        <f t="shared" si="260"/>
        <v/>
      </c>
      <c r="C8118" s="28">
        <f t="shared" si="261"/>
        <v>812</v>
      </c>
    </row>
    <row r="8119" spans="2:3" x14ac:dyDescent="0.25">
      <c r="B8119" s="28" t="str">
        <f t="shared" si="260"/>
        <v/>
      </c>
      <c r="C8119" s="28">
        <f t="shared" si="261"/>
        <v>812</v>
      </c>
    </row>
    <row r="8120" spans="2:3" x14ac:dyDescent="0.25">
      <c r="B8120" s="28" t="str">
        <f t="shared" si="260"/>
        <v/>
      </c>
      <c r="C8120" s="28">
        <f t="shared" si="261"/>
        <v>812</v>
      </c>
    </row>
    <row r="8121" spans="2:3" x14ac:dyDescent="0.25">
      <c r="B8121" s="28" t="str">
        <f t="shared" si="260"/>
        <v/>
      </c>
      <c r="C8121" s="28">
        <f t="shared" si="261"/>
        <v>812</v>
      </c>
    </row>
    <row r="8122" spans="2:3" x14ac:dyDescent="0.25">
      <c r="B8122" s="28" t="str">
        <f t="shared" si="260"/>
        <v/>
      </c>
      <c r="C8122" s="28">
        <f t="shared" si="261"/>
        <v>812</v>
      </c>
    </row>
    <row r="8123" spans="2:3" x14ac:dyDescent="0.25">
      <c r="B8123" s="28" t="str">
        <f t="shared" si="260"/>
        <v/>
      </c>
      <c r="C8123" s="28">
        <f t="shared" si="261"/>
        <v>812</v>
      </c>
    </row>
    <row r="8124" spans="2:3" x14ac:dyDescent="0.25">
      <c r="B8124" s="28" t="str">
        <f t="shared" si="260"/>
        <v/>
      </c>
      <c r="C8124" s="28">
        <f t="shared" si="261"/>
        <v>812</v>
      </c>
    </row>
    <row r="8125" spans="2:3" x14ac:dyDescent="0.25">
      <c r="B8125" s="28" t="str">
        <f t="shared" si="260"/>
        <v/>
      </c>
      <c r="C8125" s="28">
        <f t="shared" si="261"/>
        <v>812</v>
      </c>
    </row>
    <row r="8126" spans="2:3" x14ac:dyDescent="0.25">
      <c r="B8126" s="28" t="str">
        <f t="shared" si="260"/>
        <v/>
      </c>
      <c r="C8126" s="28">
        <f t="shared" si="261"/>
        <v>812</v>
      </c>
    </row>
    <row r="8127" spans="2:3" x14ac:dyDescent="0.25">
      <c r="B8127" s="28" t="str">
        <f t="shared" si="260"/>
        <v/>
      </c>
      <c r="C8127" s="28">
        <f t="shared" si="261"/>
        <v>813</v>
      </c>
    </row>
    <row r="8128" spans="2:3" x14ac:dyDescent="0.25">
      <c r="B8128" s="28" t="str">
        <f t="shared" si="260"/>
        <v/>
      </c>
      <c r="C8128" s="28">
        <f t="shared" si="261"/>
        <v>813</v>
      </c>
    </row>
    <row r="8129" spans="2:3" x14ac:dyDescent="0.25">
      <c r="B8129" s="28" t="str">
        <f t="shared" si="260"/>
        <v/>
      </c>
      <c r="C8129" s="28">
        <f t="shared" si="261"/>
        <v>813</v>
      </c>
    </row>
    <row r="8130" spans="2:3" x14ac:dyDescent="0.25">
      <c r="B8130" s="28" t="str">
        <f t="shared" si="260"/>
        <v/>
      </c>
      <c r="C8130" s="28">
        <f t="shared" si="261"/>
        <v>813</v>
      </c>
    </row>
    <row r="8131" spans="2:3" x14ac:dyDescent="0.25">
      <c r="B8131" s="28" t="str">
        <f t="shared" si="260"/>
        <v/>
      </c>
      <c r="C8131" s="28">
        <f t="shared" si="261"/>
        <v>813</v>
      </c>
    </row>
    <row r="8132" spans="2:3" x14ac:dyDescent="0.25">
      <c r="B8132" s="28" t="str">
        <f t="shared" si="260"/>
        <v/>
      </c>
      <c r="C8132" s="28">
        <f t="shared" si="261"/>
        <v>813</v>
      </c>
    </row>
    <row r="8133" spans="2:3" x14ac:dyDescent="0.25">
      <c r="B8133" s="28" t="str">
        <f t="shared" si="260"/>
        <v/>
      </c>
      <c r="C8133" s="28">
        <f t="shared" si="261"/>
        <v>813</v>
      </c>
    </row>
    <row r="8134" spans="2:3" x14ac:dyDescent="0.25">
      <c r="B8134" s="28" t="str">
        <f t="shared" si="260"/>
        <v/>
      </c>
      <c r="C8134" s="28">
        <f t="shared" si="261"/>
        <v>813</v>
      </c>
    </row>
    <row r="8135" spans="2:3" x14ac:dyDescent="0.25">
      <c r="B8135" s="28" t="str">
        <f t="shared" si="260"/>
        <v/>
      </c>
      <c r="C8135" s="28">
        <f t="shared" si="261"/>
        <v>813</v>
      </c>
    </row>
    <row r="8136" spans="2:3" x14ac:dyDescent="0.25">
      <c r="B8136" s="28" t="str">
        <f t="shared" si="260"/>
        <v/>
      </c>
      <c r="C8136" s="28">
        <f t="shared" si="261"/>
        <v>813</v>
      </c>
    </row>
    <row r="8137" spans="2:3" x14ac:dyDescent="0.25">
      <c r="B8137" s="28" t="str">
        <f t="shared" si="260"/>
        <v/>
      </c>
      <c r="C8137" s="28">
        <f t="shared" si="261"/>
        <v>814</v>
      </c>
    </row>
    <row r="8138" spans="2:3" x14ac:dyDescent="0.25">
      <c r="B8138" s="28" t="str">
        <f t="shared" si="260"/>
        <v/>
      </c>
      <c r="C8138" s="28">
        <f t="shared" si="261"/>
        <v>814</v>
      </c>
    </row>
    <row r="8139" spans="2:3" x14ac:dyDescent="0.25">
      <c r="B8139" s="28" t="str">
        <f t="shared" si="260"/>
        <v/>
      </c>
      <c r="C8139" s="28">
        <f t="shared" si="261"/>
        <v>814</v>
      </c>
    </row>
    <row r="8140" spans="2:3" x14ac:dyDescent="0.25">
      <c r="B8140" s="28" t="str">
        <f t="shared" si="260"/>
        <v/>
      </c>
      <c r="C8140" s="28">
        <f t="shared" si="261"/>
        <v>814</v>
      </c>
    </row>
    <row r="8141" spans="2:3" x14ac:dyDescent="0.25">
      <c r="B8141" s="28" t="str">
        <f t="shared" si="260"/>
        <v/>
      </c>
      <c r="C8141" s="28">
        <f t="shared" si="261"/>
        <v>814</v>
      </c>
    </row>
    <row r="8142" spans="2:3" x14ac:dyDescent="0.25">
      <c r="B8142" s="28" t="str">
        <f t="shared" si="260"/>
        <v/>
      </c>
      <c r="C8142" s="28">
        <f t="shared" si="261"/>
        <v>814</v>
      </c>
    </row>
    <row r="8143" spans="2:3" x14ac:dyDescent="0.25">
      <c r="B8143" s="28" t="str">
        <f t="shared" si="260"/>
        <v/>
      </c>
      <c r="C8143" s="28">
        <f t="shared" si="261"/>
        <v>814</v>
      </c>
    </row>
    <row r="8144" spans="2:3" x14ac:dyDescent="0.25">
      <c r="B8144" s="28" t="str">
        <f t="shared" si="260"/>
        <v/>
      </c>
      <c r="C8144" s="28">
        <f t="shared" si="261"/>
        <v>814</v>
      </c>
    </row>
    <row r="8145" spans="2:3" x14ac:dyDescent="0.25">
      <c r="B8145" s="28" t="str">
        <f t="shared" si="260"/>
        <v/>
      </c>
      <c r="C8145" s="28">
        <f t="shared" si="261"/>
        <v>814</v>
      </c>
    </row>
    <row r="8146" spans="2:3" x14ac:dyDescent="0.25">
      <c r="B8146" s="28" t="str">
        <f t="shared" si="260"/>
        <v/>
      </c>
      <c r="C8146" s="28">
        <f t="shared" si="261"/>
        <v>814</v>
      </c>
    </row>
    <row r="8147" spans="2:3" x14ac:dyDescent="0.25">
      <c r="B8147" s="28" t="str">
        <f t="shared" si="260"/>
        <v/>
      </c>
      <c r="C8147" s="28">
        <f t="shared" si="261"/>
        <v>815</v>
      </c>
    </row>
    <row r="8148" spans="2:3" x14ac:dyDescent="0.25">
      <c r="B8148" s="28" t="str">
        <f t="shared" si="260"/>
        <v/>
      </c>
      <c r="C8148" s="28">
        <f t="shared" si="261"/>
        <v>815</v>
      </c>
    </row>
    <row r="8149" spans="2:3" x14ac:dyDescent="0.25">
      <c r="B8149" s="28" t="str">
        <f t="shared" ref="B8149:B8212" si="262">IF(C8149&lt; $D$4+1,MOD(((ROW(B8149)-ROW(B$7))),$C$5)+1,"")</f>
        <v/>
      </c>
      <c r="C8149" s="28">
        <f t="shared" si="261"/>
        <v>815</v>
      </c>
    </row>
    <row r="8150" spans="2:3" x14ac:dyDescent="0.25">
      <c r="B8150" s="28" t="str">
        <f t="shared" si="262"/>
        <v/>
      </c>
      <c r="C8150" s="28">
        <f t="shared" si="261"/>
        <v>815</v>
      </c>
    </row>
    <row r="8151" spans="2:3" x14ac:dyDescent="0.25">
      <c r="B8151" s="28" t="str">
        <f t="shared" si="262"/>
        <v/>
      </c>
      <c r="C8151" s="28">
        <f t="shared" si="261"/>
        <v>815</v>
      </c>
    </row>
    <row r="8152" spans="2:3" x14ac:dyDescent="0.25">
      <c r="B8152" s="28" t="str">
        <f t="shared" si="262"/>
        <v/>
      </c>
      <c r="C8152" s="28">
        <f t="shared" si="261"/>
        <v>815</v>
      </c>
    </row>
    <row r="8153" spans="2:3" x14ac:dyDescent="0.25">
      <c r="B8153" s="28" t="str">
        <f t="shared" si="262"/>
        <v/>
      </c>
      <c r="C8153" s="28">
        <f t="shared" si="261"/>
        <v>815</v>
      </c>
    </row>
    <row r="8154" spans="2:3" x14ac:dyDescent="0.25">
      <c r="B8154" s="28" t="str">
        <f t="shared" si="262"/>
        <v/>
      </c>
      <c r="C8154" s="28">
        <f t="shared" si="261"/>
        <v>815</v>
      </c>
    </row>
    <row r="8155" spans="2:3" x14ac:dyDescent="0.25">
      <c r="B8155" s="28" t="str">
        <f t="shared" si="262"/>
        <v/>
      </c>
      <c r="C8155" s="28">
        <f t="shared" si="261"/>
        <v>815</v>
      </c>
    </row>
    <row r="8156" spans="2:3" x14ac:dyDescent="0.25">
      <c r="B8156" s="28" t="str">
        <f t="shared" si="262"/>
        <v/>
      </c>
      <c r="C8156" s="28">
        <f t="shared" si="261"/>
        <v>815</v>
      </c>
    </row>
    <row r="8157" spans="2:3" x14ac:dyDescent="0.25">
      <c r="B8157" s="28" t="str">
        <f t="shared" si="262"/>
        <v/>
      </c>
      <c r="C8157" s="28">
        <f t="shared" si="261"/>
        <v>816</v>
      </c>
    </row>
    <row r="8158" spans="2:3" x14ac:dyDescent="0.25">
      <c r="B8158" s="28" t="str">
        <f t="shared" si="262"/>
        <v/>
      </c>
      <c r="C8158" s="28">
        <f t="shared" si="261"/>
        <v>816</v>
      </c>
    </row>
    <row r="8159" spans="2:3" x14ac:dyDescent="0.25">
      <c r="B8159" s="28" t="str">
        <f t="shared" si="262"/>
        <v/>
      </c>
      <c r="C8159" s="28">
        <f t="shared" si="261"/>
        <v>816</v>
      </c>
    </row>
    <row r="8160" spans="2:3" x14ac:dyDescent="0.25">
      <c r="B8160" s="28" t="str">
        <f t="shared" si="262"/>
        <v/>
      </c>
      <c r="C8160" s="28">
        <f t="shared" si="261"/>
        <v>816</v>
      </c>
    </row>
    <row r="8161" spans="2:3" x14ac:dyDescent="0.25">
      <c r="B8161" s="28" t="str">
        <f t="shared" si="262"/>
        <v/>
      </c>
      <c r="C8161" s="28">
        <f t="shared" si="261"/>
        <v>816</v>
      </c>
    </row>
    <row r="8162" spans="2:3" x14ac:dyDescent="0.25">
      <c r="B8162" s="28" t="str">
        <f t="shared" si="262"/>
        <v/>
      </c>
      <c r="C8162" s="28">
        <f t="shared" si="261"/>
        <v>816</v>
      </c>
    </row>
    <row r="8163" spans="2:3" x14ac:dyDescent="0.25">
      <c r="B8163" s="28" t="str">
        <f t="shared" si="262"/>
        <v/>
      </c>
      <c r="C8163" s="28">
        <f t="shared" si="261"/>
        <v>816</v>
      </c>
    </row>
    <row r="8164" spans="2:3" x14ac:dyDescent="0.25">
      <c r="B8164" s="28" t="str">
        <f t="shared" si="262"/>
        <v/>
      </c>
      <c r="C8164" s="28">
        <f t="shared" si="261"/>
        <v>816</v>
      </c>
    </row>
    <row r="8165" spans="2:3" x14ac:dyDescent="0.25">
      <c r="B8165" s="28" t="str">
        <f t="shared" si="262"/>
        <v/>
      </c>
      <c r="C8165" s="28">
        <f t="shared" si="261"/>
        <v>816</v>
      </c>
    </row>
    <row r="8166" spans="2:3" x14ac:dyDescent="0.25">
      <c r="B8166" s="28" t="str">
        <f t="shared" si="262"/>
        <v/>
      </c>
      <c r="C8166" s="28">
        <f t="shared" si="261"/>
        <v>816</v>
      </c>
    </row>
    <row r="8167" spans="2:3" x14ac:dyDescent="0.25">
      <c r="B8167" s="28" t="str">
        <f t="shared" si="262"/>
        <v/>
      </c>
      <c r="C8167" s="28">
        <f t="shared" si="261"/>
        <v>817</v>
      </c>
    </row>
    <row r="8168" spans="2:3" x14ac:dyDescent="0.25">
      <c r="B8168" s="28" t="str">
        <f t="shared" si="262"/>
        <v/>
      </c>
      <c r="C8168" s="28">
        <f t="shared" si="261"/>
        <v>817</v>
      </c>
    </row>
    <row r="8169" spans="2:3" x14ac:dyDescent="0.25">
      <c r="B8169" s="28" t="str">
        <f t="shared" si="262"/>
        <v/>
      </c>
      <c r="C8169" s="28">
        <f t="shared" si="261"/>
        <v>817</v>
      </c>
    </row>
    <row r="8170" spans="2:3" x14ac:dyDescent="0.25">
      <c r="B8170" s="28" t="str">
        <f t="shared" si="262"/>
        <v/>
      </c>
      <c r="C8170" s="28">
        <f t="shared" si="261"/>
        <v>817</v>
      </c>
    </row>
    <row r="8171" spans="2:3" x14ac:dyDescent="0.25">
      <c r="B8171" s="28" t="str">
        <f t="shared" si="262"/>
        <v/>
      </c>
      <c r="C8171" s="28">
        <f t="shared" si="261"/>
        <v>817</v>
      </c>
    </row>
    <row r="8172" spans="2:3" x14ac:dyDescent="0.25">
      <c r="B8172" s="28" t="str">
        <f t="shared" si="262"/>
        <v/>
      </c>
      <c r="C8172" s="28">
        <f t="shared" si="261"/>
        <v>817</v>
      </c>
    </row>
    <row r="8173" spans="2:3" x14ac:dyDescent="0.25">
      <c r="B8173" s="28" t="str">
        <f t="shared" si="262"/>
        <v/>
      </c>
      <c r="C8173" s="28">
        <f t="shared" si="261"/>
        <v>817</v>
      </c>
    </row>
    <row r="8174" spans="2:3" x14ac:dyDescent="0.25">
      <c r="B8174" s="28" t="str">
        <f t="shared" si="262"/>
        <v/>
      </c>
      <c r="C8174" s="28">
        <f t="shared" si="261"/>
        <v>817</v>
      </c>
    </row>
    <row r="8175" spans="2:3" x14ac:dyDescent="0.25">
      <c r="B8175" s="28" t="str">
        <f t="shared" si="262"/>
        <v/>
      </c>
      <c r="C8175" s="28">
        <f t="shared" ref="C8175:C8238" si="263">ROUNDDOWN(((ROW(C8175)-ROW(C$7))/C$5)+1,0)</f>
        <v>817</v>
      </c>
    </row>
    <row r="8176" spans="2:3" x14ac:dyDescent="0.25">
      <c r="B8176" s="28" t="str">
        <f t="shared" si="262"/>
        <v/>
      </c>
      <c r="C8176" s="28">
        <f t="shared" si="263"/>
        <v>817</v>
      </c>
    </row>
    <row r="8177" spans="2:3" x14ac:dyDescent="0.25">
      <c r="B8177" s="28" t="str">
        <f t="shared" si="262"/>
        <v/>
      </c>
      <c r="C8177" s="28">
        <f t="shared" si="263"/>
        <v>818</v>
      </c>
    </row>
    <row r="8178" spans="2:3" x14ac:dyDescent="0.25">
      <c r="B8178" s="28" t="str">
        <f t="shared" si="262"/>
        <v/>
      </c>
      <c r="C8178" s="28">
        <f t="shared" si="263"/>
        <v>818</v>
      </c>
    </row>
    <row r="8179" spans="2:3" x14ac:dyDescent="0.25">
      <c r="B8179" s="28" t="str">
        <f t="shared" si="262"/>
        <v/>
      </c>
      <c r="C8179" s="28">
        <f t="shared" si="263"/>
        <v>818</v>
      </c>
    </row>
    <row r="8180" spans="2:3" x14ac:dyDescent="0.25">
      <c r="B8180" s="28" t="str">
        <f t="shared" si="262"/>
        <v/>
      </c>
      <c r="C8180" s="28">
        <f t="shared" si="263"/>
        <v>818</v>
      </c>
    </row>
    <row r="8181" spans="2:3" x14ac:dyDescent="0.25">
      <c r="B8181" s="28" t="str">
        <f t="shared" si="262"/>
        <v/>
      </c>
      <c r="C8181" s="28">
        <f t="shared" si="263"/>
        <v>818</v>
      </c>
    </row>
    <row r="8182" spans="2:3" x14ac:dyDescent="0.25">
      <c r="B8182" s="28" t="str">
        <f t="shared" si="262"/>
        <v/>
      </c>
      <c r="C8182" s="28">
        <f t="shared" si="263"/>
        <v>818</v>
      </c>
    </row>
    <row r="8183" spans="2:3" x14ac:dyDescent="0.25">
      <c r="B8183" s="28" t="str">
        <f t="shared" si="262"/>
        <v/>
      </c>
      <c r="C8183" s="28">
        <f t="shared" si="263"/>
        <v>818</v>
      </c>
    </row>
    <row r="8184" spans="2:3" x14ac:dyDescent="0.25">
      <c r="B8184" s="28" t="str">
        <f t="shared" si="262"/>
        <v/>
      </c>
      <c r="C8184" s="28">
        <f t="shared" si="263"/>
        <v>818</v>
      </c>
    </row>
    <row r="8185" spans="2:3" x14ac:dyDescent="0.25">
      <c r="B8185" s="28" t="str">
        <f t="shared" si="262"/>
        <v/>
      </c>
      <c r="C8185" s="28">
        <f t="shared" si="263"/>
        <v>818</v>
      </c>
    </row>
    <row r="8186" spans="2:3" x14ac:dyDescent="0.25">
      <c r="B8186" s="28" t="str">
        <f t="shared" si="262"/>
        <v/>
      </c>
      <c r="C8186" s="28">
        <f t="shared" si="263"/>
        <v>818</v>
      </c>
    </row>
    <row r="8187" spans="2:3" x14ac:dyDescent="0.25">
      <c r="B8187" s="28" t="str">
        <f t="shared" si="262"/>
        <v/>
      </c>
      <c r="C8187" s="28">
        <f t="shared" si="263"/>
        <v>819</v>
      </c>
    </row>
    <row r="8188" spans="2:3" x14ac:dyDescent="0.25">
      <c r="B8188" s="28" t="str">
        <f t="shared" si="262"/>
        <v/>
      </c>
      <c r="C8188" s="28">
        <f t="shared" si="263"/>
        <v>819</v>
      </c>
    </row>
    <row r="8189" spans="2:3" x14ac:dyDescent="0.25">
      <c r="B8189" s="28" t="str">
        <f t="shared" si="262"/>
        <v/>
      </c>
      <c r="C8189" s="28">
        <f t="shared" si="263"/>
        <v>819</v>
      </c>
    </row>
    <row r="8190" spans="2:3" x14ac:dyDescent="0.25">
      <c r="B8190" s="28" t="str">
        <f t="shared" si="262"/>
        <v/>
      </c>
      <c r="C8190" s="28">
        <f t="shared" si="263"/>
        <v>819</v>
      </c>
    </row>
    <row r="8191" spans="2:3" x14ac:dyDescent="0.25">
      <c r="B8191" s="28" t="str">
        <f t="shared" si="262"/>
        <v/>
      </c>
      <c r="C8191" s="28">
        <f t="shared" si="263"/>
        <v>819</v>
      </c>
    </row>
    <row r="8192" spans="2:3" x14ac:dyDescent="0.25">
      <c r="B8192" s="28" t="str">
        <f t="shared" si="262"/>
        <v/>
      </c>
      <c r="C8192" s="28">
        <f t="shared" si="263"/>
        <v>819</v>
      </c>
    </row>
    <row r="8193" spans="2:3" x14ac:dyDescent="0.25">
      <c r="B8193" s="28" t="str">
        <f t="shared" si="262"/>
        <v/>
      </c>
      <c r="C8193" s="28">
        <f t="shared" si="263"/>
        <v>819</v>
      </c>
    </row>
    <row r="8194" spans="2:3" x14ac:dyDescent="0.25">
      <c r="B8194" s="28" t="str">
        <f t="shared" si="262"/>
        <v/>
      </c>
      <c r="C8194" s="28">
        <f t="shared" si="263"/>
        <v>819</v>
      </c>
    </row>
    <row r="8195" spans="2:3" x14ac:dyDescent="0.25">
      <c r="B8195" s="28" t="str">
        <f t="shared" si="262"/>
        <v/>
      </c>
      <c r="C8195" s="28">
        <f t="shared" si="263"/>
        <v>819</v>
      </c>
    </row>
    <row r="8196" spans="2:3" x14ac:dyDescent="0.25">
      <c r="B8196" s="28" t="str">
        <f t="shared" si="262"/>
        <v/>
      </c>
      <c r="C8196" s="28">
        <f t="shared" si="263"/>
        <v>819</v>
      </c>
    </row>
    <row r="8197" spans="2:3" x14ac:dyDescent="0.25">
      <c r="B8197" s="28" t="str">
        <f t="shared" si="262"/>
        <v/>
      </c>
      <c r="C8197" s="28">
        <f t="shared" si="263"/>
        <v>820</v>
      </c>
    </row>
    <row r="8198" spans="2:3" x14ac:dyDescent="0.25">
      <c r="B8198" s="28" t="str">
        <f t="shared" si="262"/>
        <v/>
      </c>
      <c r="C8198" s="28">
        <f t="shared" si="263"/>
        <v>820</v>
      </c>
    </row>
    <row r="8199" spans="2:3" x14ac:dyDescent="0.25">
      <c r="B8199" s="28" t="str">
        <f t="shared" si="262"/>
        <v/>
      </c>
      <c r="C8199" s="28">
        <f t="shared" si="263"/>
        <v>820</v>
      </c>
    </row>
    <row r="8200" spans="2:3" x14ac:dyDescent="0.25">
      <c r="B8200" s="28" t="str">
        <f t="shared" si="262"/>
        <v/>
      </c>
      <c r="C8200" s="28">
        <f t="shared" si="263"/>
        <v>820</v>
      </c>
    </row>
    <row r="8201" spans="2:3" x14ac:dyDescent="0.25">
      <c r="B8201" s="28" t="str">
        <f t="shared" si="262"/>
        <v/>
      </c>
      <c r="C8201" s="28">
        <f t="shared" si="263"/>
        <v>820</v>
      </c>
    </row>
    <row r="8202" spans="2:3" x14ac:dyDescent="0.25">
      <c r="B8202" s="28" t="str">
        <f t="shared" si="262"/>
        <v/>
      </c>
      <c r="C8202" s="28">
        <f t="shared" si="263"/>
        <v>820</v>
      </c>
    </row>
    <row r="8203" spans="2:3" x14ac:dyDescent="0.25">
      <c r="B8203" s="28" t="str">
        <f t="shared" si="262"/>
        <v/>
      </c>
      <c r="C8203" s="28">
        <f t="shared" si="263"/>
        <v>820</v>
      </c>
    </row>
    <row r="8204" spans="2:3" x14ac:dyDescent="0.25">
      <c r="B8204" s="28" t="str">
        <f t="shared" si="262"/>
        <v/>
      </c>
      <c r="C8204" s="28">
        <f t="shared" si="263"/>
        <v>820</v>
      </c>
    </row>
    <row r="8205" spans="2:3" x14ac:dyDescent="0.25">
      <c r="B8205" s="28" t="str">
        <f t="shared" si="262"/>
        <v/>
      </c>
      <c r="C8205" s="28">
        <f t="shared" si="263"/>
        <v>820</v>
      </c>
    </row>
    <row r="8206" spans="2:3" x14ac:dyDescent="0.25">
      <c r="B8206" s="28" t="str">
        <f t="shared" si="262"/>
        <v/>
      </c>
      <c r="C8206" s="28">
        <f t="shared" si="263"/>
        <v>820</v>
      </c>
    </row>
    <row r="8207" spans="2:3" x14ac:dyDescent="0.25">
      <c r="B8207" s="28" t="str">
        <f t="shared" si="262"/>
        <v/>
      </c>
      <c r="C8207" s="28">
        <f t="shared" si="263"/>
        <v>821</v>
      </c>
    </row>
    <row r="8208" spans="2:3" x14ac:dyDescent="0.25">
      <c r="B8208" s="28" t="str">
        <f t="shared" si="262"/>
        <v/>
      </c>
      <c r="C8208" s="28">
        <f t="shared" si="263"/>
        <v>821</v>
      </c>
    </row>
    <row r="8209" spans="2:3" x14ac:dyDescent="0.25">
      <c r="B8209" s="28" t="str">
        <f t="shared" si="262"/>
        <v/>
      </c>
      <c r="C8209" s="28">
        <f t="shared" si="263"/>
        <v>821</v>
      </c>
    </row>
    <row r="8210" spans="2:3" x14ac:dyDescent="0.25">
      <c r="B8210" s="28" t="str">
        <f t="shared" si="262"/>
        <v/>
      </c>
      <c r="C8210" s="28">
        <f t="shared" si="263"/>
        <v>821</v>
      </c>
    </row>
    <row r="8211" spans="2:3" x14ac:dyDescent="0.25">
      <c r="B8211" s="28" t="str">
        <f t="shared" si="262"/>
        <v/>
      </c>
      <c r="C8211" s="28">
        <f t="shared" si="263"/>
        <v>821</v>
      </c>
    </row>
    <row r="8212" spans="2:3" x14ac:dyDescent="0.25">
      <c r="B8212" s="28" t="str">
        <f t="shared" si="262"/>
        <v/>
      </c>
      <c r="C8212" s="28">
        <f t="shared" si="263"/>
        <v>821</v>
      </c>
    </row>
    <row r="8213" spans="2:3" x14ac:dyDescent="0.25">
      <c r="B8213" s="28" t="str">
        <f t="shared" ref="B8213:B8276" si="264">IF(C8213&lt; $D$4+1,MOD(((ROW(B8213)-ROW(B$7))),$C$5)+1,"")</f>
        <v/>
      </c>
      <c r="C8213" s="28">
        <f t="shared" si="263"/>
        <v>821</v>
      </c>
    </row>
    <row r="8214" spans="2:3" x14ac:dyDescent="0.25">
      <c r="B8214" s="28" t="str">
        <f t="shared" si="264"/>
        <v/>
      </c>
      <c r="C8214" s="28">
        <f t="shared" si="263"/>
        <v>821</v>
      </c>
    </row>
    <row r="8215" spans="2:3" x14ac:dyDescent="0.25">
      <c r="B8215" s="28" t="str">
        <f t="shared" si="264"/>
        <v/>
      </c>
      <c r="C8215" s="28">
        <f t="shared" si="263"/>
        <v>821</v>
      </c>
    </row>
    <row r="8216" spans="2:3" x14ac:dyDescent="0.25">
      <c r="B8216" s="28" t="str">
        <f t="shared" si="264"/>
        <v/>
      </c>
      <c r="C8216" s="28">
        <f t="shared" si="263"/>
        <v>821</v>
      </c>
    </row>
    <row r="8217" spans="2:3" x14ac:dyDescent="0.25">
      <c r="B8217" s="28" t="str">
        <f t="shared" si="264"/>
        <v/>
      </c>
      <c r="C8217" s="28">
        <f t="shared" si="263"/>
        <v>822</v>
      </c>
    </row>
    <row r="8218" spans="2:3" x14ac:dyDescent="0.25">
      <c r="B8218" s="28" t="str">
        <f t="shared" si="264"/>
        <v/>
      </c>
      <c r="C8218" s="28">
        <f t="shared" si="263"/>
        <v>822</v>
      </c>
    </row>
    <row r="8219" spans="2:3" x14ac:dyDescent="0.25">
      <c r="B8219" s="28" t="str">
        <f t="shared" si="264"/>
        <v/>
      </c>
      <c r="C8219" s="28">
        <f t="shared" si="263"/>
        <v>822</v>
      </c>
    </row>
    <row r="8220" spans="2:3" x14ac:dyDescent="0.25">
      <c r="B8220" s="28" t="str">
        <f t="shared" si="264"/>
        <v/>
      </c>
      <c r="C8220" s="28">
        <f t="shared" si="263"/>
        <v>822</v>
      </c>
    </row>
    <row r="8221" spans="2:3" x14ac:dyDescent="0.25">
      <c r="B8221" s="28" t="str">
        <f t="shared" si="264"/>
        <v/>
      </c>
      <c r="C8221" s="28">
        <f t="shared" si="263"/>
        <v>822</v>
      </c>
    </row>
    <row r="8222" spans="2:3" x14ac:dyDescent="0.25">
      <c r="B8222" s="28" t="str">
        <f t="shared" si="264"/>
        <v/>
      </c>
      <c r="C8222" s="28">
        <f t="shared" si="263"/>
        <v>822</v>
      </c>
    </row>
    <row r="8223" spans="2:3" x14ac:dyDescent="0.25">
      <c r="B8223" s="28" t="str">
        <f t="shared" si="264"/>
        <v/>
      </c>
      <c r="C8223" s="28">
        <f t="shared" si="263"/>
        <v>822</v>
      </c>
    </row>
    <row r="8224" spans="2:3" x14ac:dyDescent="0.25">
      <c r="B8224" s="28" t="str">
        <f t="shared" si="264"/>
        <v/>
      </c>
      <c r="C8224" s="28">
        <f t="shared" si="263"/>
        <v>822</v>
      </c>
    </row>
    <row r="8225" spans="2:3" x14ac:dyDescent="0.25">
      <c r="B8225" s="28" t="str">
        <f t="shared" si="264"/>
        <v/>
      </c>
      <c r="C8225" s="28">
        <f t="shared" si="263"/>
        <v>822</v>
      </c>
    </row>
    <row r="8226" spans="2:3" x14ac:dyDescent="0.25">
      <c r="B8226" s="28" t="str">
        <f t="shared" si="264"/>
        <v/>
      </c>
      <c r="C8226" s="28">
        <f t="shared" si="263"/>
        <v>822</v>
      </c>
    </row>
    <row r="8227" spans="2:3" x14ac:dyDescent="0.25">
      <c r="B8227" s="28" t="str">
        <f t="shared" si="264"/>
        <v/>
      </c>
      <c r="C8227" s="28">
        <f t="shared" si="263"/>
        <v>823</v>
      </c>
    </row>
    <row r="8228" spans="2:3" x14ac:dyDescent="0.25">
      <c r="B8228" s="28" t="str">
        <f t="shared" si="264"/>
        <v/>
      </c>
      <c r="C8228" s="28">
        <f t="shared" si="263"/>
        <v>823</v>
      </c>
    </row>
    <row r="8229" spans="2:3" x14ac:dyDescent="0.25">
      <c r="B8229" s="28" t="str">
        <f t="shared" si="264"/>
        <v/>
      </c>
      <c r="C8229" s="28">
        <f t="shared" si="263"/>
        <v>823</v>
      </c>
    </row>
    <row r="8230" spans="2:3" x14ac:dyDescent="0.25">
      <c r="B8230" s="28" t="str">
        <f t="shared" si="264"/>
        <v/>
      </c>
      <c r="C8230" s="28">
        <f t="shared" si="263"/>
        <v>823</v>
      </c>
    </row>
    <row r="8231" spans="2:3" x14ac:dyDescent="0.25">
      <c r="B8231" s="28" t="str">
        <f t="shared" si="264"/>
        <v/>
      </c>
      <c r="C8231" s="28">
        <f t="shared" si="263"/>
        <v>823</v>
      </c>
    </row>
    <row r="8232" spans="2:3" x14ac:dyDescent="0.25">
      <c r="B8232" s="28" t="str">
        <f t="shared" si="264"/>
        <v/>
      </c>
      <c r="C8232" s="28">
        <f t="shared" si="263"/>
        <v>823</v>
      </c>
    </row>
    <row r="8233" spans="2:3" x14ac:dyDescent="0.25">
      <c r="B8233" s="28" t="str">
        <f t="shared" si="264"/>
        <v/>
      </c>
      <c r="C8233" s="28">
        <f t="shared" si="263"/>
        <v>823</v>
      </c>
    </row>
    <row r="8234" spans="2:3" x14ac:dyDescent="0.25">
      <c r="B8234" s="28" t="str">
        <f t="shared" si="264"/>
        <v/>
      </c>
      <c r="C8234" s="28">
        <f t="shared" si="263"/>
        <v>823</v>
      </c>
    </row>
    <row r="8235" spans="2:3" x14ac:dyDescent="0.25">
      <c r="B8235" s="28" t="str">
        <f t="shared" si="264"/>
        <v/>
      </c>
      <c r="C8235" s="28">
        <f t="shared" si="263"/>
        <v>823</v>
      </c>
    </row>
    <row r="8236" spans="2:3" x14ac:dyDescent="0.25">
      <c r="B8236" s="28" t="str">
        <f t="shared" si="264"/>
        <v/>
      </c>
      <c r="C8236" s="28">
        <f t="shared" si="263"/>
        <v>823</v>
      </c>
    </row>
    <row r="8237" spans="2:3" x14ac:dyDescent="0.25">
      <c r="B8237" s="28" t="str">
        <f t="shared" si="264"/>
        <v/>
      </c>
      <c r="C8237" s="28">
        <f t="shared" si="263"/>
        <v>824</v>
      </c>
    </row>
    <row r="8238" spans="2:3" x14ac:dyDescent="0.25">
      <c r="B8238" s="28" t="str">
        <f t="shared" si="264"/>
        <v/>
      </c>
      <c r="C8238" s="28">
        <f t="shared" si="263"/>
        <v>824</v>
      </c>
    </row>
    <row r="8239" spans="2:3" x14ac:dyDescent="0.25">
      <c r="B8239" s="28" t="str">
        <f t="shared" si="264"/>
        <v/>
      </c>
      <c r="C8239" s="28">
        <f t="shared" ref="C8239:C8302" si="265">ROUNDDOWN(((ROW(C8239)-ROW(C$7))/C$5)+1,0)</f>
        <v>824</v>
      </c>
    </row>
    <row r="8240" spans="2:3" x14ac:dyDescent="0.25">
      <c r="B8240" s="28" t="str">
        <f t="shared" si="264"/>
        <v/>
      </c>
      <c r="C8240" s="28">
        <f t="shared" si="265"/>
        <v>824</v>
      </c>
    </row>
    <row r="8241" spans="2:3" x14ac:dyDescent="0.25">
      <c r="B8241" s="28" t="str">
        <f t="shared" si="264"/>
        <v/>
      </c>
      <c r="C8241" s="28">
        <f t="shared" si="265"/>
        <v>824</v>
      </c>
    </row>
    <row r="8242" spans="2:3" x14ac:dyDescent="0.25">
      <c r="B8242" s="28" t="str">
        <f t="shared" si="264"/>
        <v/>
      </c>
      <c r="C8242" s="28">
        <f t="shared" si="265"/>
        <v>824</v>
      </c>
    </row>
    <row r="8243" spans="2:3" x14ac:dyDescent="0.25">
      <c r="B8243" s="28" t="str">
        <f t="shared" si="264"/>
        <v/>
      </c>
      <c r="C8243" s="28">
        <f t="shared" si="265"/>
        <v>824</v>
      </c>
    </row>
    <row r="8244" spans="2:3" x14ac:dyDescent="0.25">
      <c r="B8244" s="28" t="str">
        <f t="shared" si="264"/>
        <v/>
      </c>
      <c r="C8244" s="28">
        <f t="shared" si="265"/>
        <v>824</v>
      </c>
    </row>
    <row r="8245" spans="2:3" x14ac:dyDescent="0.25">
      <c r="B8245" s="28" t="str">
        <f t="shared" si="264"/>
        <v/>
      </c>
      <c r="C8245" s="28">
        <f t="shared" si="265"/>
        <v>824</v>
      </c>
    </row>
    <row r="8246" spans="2:3" x14ac:dyDescent="0.25">
      <c r="B8246" s="28" t="str">
        <f t="shared" si="264"/>
        <v/>
      </c>
      <c r="C8246" s="28">
        <f t="shared" si="265"/>
        <v>824</v>
      </c>
    </row>
    <row r="8247" spans="2:3" x14ac:dyDescent="0.25">
      <c r="B8247" s="28" t="str">
        <f t="shared" si="264"/>
        <v/>
      </c>
      <c r="C8247" s="28">
        <f t="shared" si="265"/>
        <v>825</v>
      </c>
    </row>
    <row r="8248" spans="2:3" x14ac:dyDescent="0.25">
      <c r="B8248" s="28" t="str">
        <f t="shared" si="264"/>
        <v/>
      </c>
      <c r="C8248" s="28">
        <f t="shared" si="265"/>
        <v>825</v>
      </c>
    </row>
    <row r="8249" spans="2:3" x14ac:dyDescent="0.25">
      <c r="B8249" s="28" t="str">
        <f t="shared" si="264"/>
        <v/>
      </c>
      <c r="C8249" s="28">
        <f t="shared" si="265"/>
        <v>825</v>
      </c>
    </row>
    <row r="8250" spans="2:3" x14ac:dyDescent="0.25">
      <c r="B8250" s="28" t="str">
        <f t="shared" si="264"/>
        <v/>
      </c>
      <c r="C8250" s="28">
        <f t="shared" si="265"/>
        <v>825</v>
      </c>
    </row>
    <row r="8251" spans="2:3" x14ac:dyDescent="0.25">
      <c r="B8251" s="28" t="str">
        <f t="shared" si="264"/>
        <v/>
      </c>
      <c r="C8251" s="28">
        <f t="shared" si="265"/>
        <v>825</v>
      </c>
    </row>
    <row r="8252" spans="2:3" x14ac:dyDescent="0.25">
      <c r="B8252" s="28" t="str">
        <f t="shared" si="264"/>
        <v/>
      </c>
      <c r="C8252" s="28">
        <f t="shared" si="265"/>
        <v>825</v>
      </c>
    </row>
    <row r="8253" spans="2:3" x14ac:dyDescent="0.25">
      <c r="B8253" s="28" t="str">
        <f t="shared" si="264"/>
        <v/>
      </c>
      <c r="C8253" s="28">
        <f t="shared" si="265"/>
        <v>825</v>
      </c>
    </row>
    <row r="8254" spans="2:3" x14ac:dyDescent="0.25">
      <c r="B8254" s="28" t="str">
        <f t="shared" si="264"/>
        <v/>
      </c>
      <c r="C8254" s="28">
        <f t="shared" si="265"/>
        <v>825</v>
      </c>
    </row>
    <row r="8255" spans="2:3" x14ac:dyDescent="0.25">
      <c r="B8255" s="28" t="str">
        <f t="shared" si="264"/>
        <v/>
      </c>
      <c r="C8255" s="28">
        <f t="shared" si="265"/>
        <v>825</v>
      </c>
    </row>
    <row r="8256" spans="2:3" x14ac:dyDescent="0.25">
      <c r="B8256" s="28" t="str">
        <f t="shared" si="264"/>
        <v/>
      </c>
      <c r="C8256" s="28">
        <f t="shared" si="265"/>
        <v>825</v>
      </c>
    </row>
    <row r="8257" spans="2:3" x14ac:dyDescent="0.25">
      <c r="B8257" s="28" t="str">
        <f t="shared" si="264"/>
        <v/>
      </c>
      <c r="C8257" s="28">
        <f t="shared" si="265"/>
        <v>826</v>
      </c>
    </row>
    <row r="8258" spans="2:3" x14ac:dyDescent="0.25">
      <c r="B8258" s="28" t="str">
        <f t="shared" si="264"/>
        <v/>
      </c>
      <c r="C8258" s="28">
        <f t="shared" si="265"/>
        <v>826</v>
      </c>
    </row>
    <row r="8259" spans="2:3" x14ac:dyDescent="0.25">
      <c r="B8259" s="28" t="str">
        <f t="shared" si="264"/>
        <v/>
      </c>
      <c r="C8259" s="28">
        <f t="shared" si="265"/>
        <v>826</v>
      </c>
    </row>
    <row r="8260" spans="2:3" x14ac:dyDescent="0.25">
      <c r="B8260" s="28" t="str">
        <f t="shared" si="264"/>
        <v/>
      </c>
      <c r="C8260" s="28">
        <f t="shared" si="265"/>
        <v>826</v>
      </c>
    </row>
    <row r="8261" spans="2:3" x14ac:dyDescent="0.25">
      <c r="B8261" s="28" t="str">
        <f t="shared" si="264"/>
        <v/>
      </c>
      <c r="C8261" s="28">
        <f t="shared" si="265"/>
        <v>826</v>
      </c>
    </row>
    <row r="8262" spans="2:3" x14ac:dyDescent="0.25">
      <c r="B8262" s="28" t="str">
        <f t="shared" si="264"/>
        <v/>
      </c>
      <c r="C8262" s="28">
        <f t="shared" si="265"/>
        <v>826</v>
      </c>
    </row>
    <row r="8263" spans="2:3" x14ac:dyDescent="0.25">
      <c r="B8263" s="28" t="str">
        <f t="shared" si="264"/>
        <v/>
      </c>
      <c r="C8263" s="28">
        <f t="shared" si="265"/>
        <v>826</v>
      </c>
    </row>
    <row r="8264" spans="2:3" x14ac:dyDescent="0.25">
      <c r="B8264" s="28" t="str">
        <f t="shared" si="264"/>
        <v/>
      </c>
      <c r="C8264" s="28">
        <f t="shared" si="265"/>
        <v>826</v>
      </c>
    </row>
    <row r="8265" spans="2:3" x14ac:dyDescent="0.25">
      <c r="B8265" s="28" t="str">
        <f t="shared" si="264"/>
        <v/>
      </c>
      <c r="C8265" s="28">
        <f t="shared" si="265"/>
        <v>826</v>
      </c>
    </row>
    <row r="8266" spans="2:3" x14ac:dyDescent="0.25">
      <c r="B8266" s="28" t="str">
        <f t="shared" si="264"/>
        <v/>
      </c>
      <c r="C8266" s="28">
        <f t="shared" si="265"/>
        <v>826</v>
      </c>
    </row>
    <row r="8267" spans="2:3" x14ac:dyDescent="0.25">
      <c r="B8267" s="28" t="str">
        <f t="shared" si="264"/>
        <v/>
      </c>
      <c r="C8267" s="28">
        <f t="shared" si="265"/>
        <v>827</v>
      </c>
    </row>
    <row r="8268" spans="2:3" x14ac:dyDescent="0.25">
      <c r="B8268" s="28" t="str">
        <f t="shared" si="264"/>
        <v/>
      </c>
      <c r="C8268" s="28">
        <f t="shared" si="265"/>
        <v>827</v>
      </c>
    </row>
    <row r="8269" spans="2:3" x14ac:dyDescent="0.25">
      <c r="B8269" s="28" t="str">
        <f t="shared" si="264"/>
        <v/>
      </c>
      <c r="C8269" s="28">
        <f t="shared" si="265"/>
        <v>827</v>
      </c>
    </row>
    <row r="8270" spans="2:3" x14ac:dyDescent="0.25">
      <c r="B8270" s="28" t="str">
        <f t="shared" si="264"/>
        <v/>
      </c>
      <c r="C8270" s="28">
        <f t="shared" si="265"/>
        <v>827</v>
      </c>
    </row>
    <row r="8271" spans="2:3" x14ac:dyDescent="0.25">
      <c r="B8271" s="28" t="str">
        <f t="shared" si="264"/>
        <v/>
      </c>
      <c r="C8271" s="28">
        <f t="shared" si="265"/>
        <v>827</v>
      </c>
    </row>
    <row r="8272" spans="2:3" x14ac:dyDescent="0.25">
      <c r="B8272" s="28" t="str">
        <f t="shared" si="264"/>
        <v/>
      </c>
      <c r="C8272" s="28">
        <f t="shared" si="265"/>
        <v>827</v>
      </c>
    </row>
    <row r="8273" spans="2:3" x14ac:dyDescent="0.25">
      <c r="B8273" s="28" t="str">
        <f t="shared" si="264"/>
        <v/>
      </c>
      <c r="C8273" s="28">
        <f t="shared" si="265"/>
        <v>827</v>
      </c>
    </row>
    <row r="8274" spans="2:3" x14ac:dyDescent="0.25">
      <c r="B8274" s="28" t="str">
        <f t="shared" si="264"/>
        <v/>
      </c>
      <c r="C8274" s="28">
        <f t="shared" si="265"/>
        <v>827</v>
      </c>
    </row>
    <row r="8275" spans="2:3" x14ac:dyDescent="0.25">
      <c r="B8275" s="28" t="str">
        <f t="shared" si="264"/>
        <v/>
      </c>
      <c r="C8275" s="28">
        <f t="shared" si="265"/>
        <v>827</v>
      </c>
    </row>
    <row r="8276" spans="2:3" x14ac:dyDescent="0.25">
      <c r="B8276" s="28" t="str">
        <f t="shared" si="264"/>
        <v/>
      </c>
      <c r="C8276" s="28">
        <f t="shared" si="265"/>
        <v>827</v>
      </c>
    </row>
    <row r="8277" spans="2:3" x14ac:dyDescent="0.25">
      <c r="B8277" s="28" t="str">
        <f t="shared" ref="B8277:B8340" si="266">IF(C8277&lt; $D$4+1,MOD(((ROW(B8277)-ROW(B$7))),$C$5)+1,"")</f>
        <v/>
      </c>
      <c r="C8277" s="28">
        <f t="shared" si="265"/>
        <v>828</v>
      </c>
    </row>
    <row r="8278" spans="2:3" x14ac:dyDescent="0.25">
      <c r="B8278" s="28" t="str">
        <f t="shared" si="266"/>
        <v/>
      </c>
      <c r="C8278" s="28">
        <f t="shared" si="265"/>
        <v>828</v>
      </c>
    </row>
    <row r="8279" spans="2:3" x14ac:dyDescent="0.25">
      <c r="B8279" s="28" t="str">
        <f t="shared" si="266"/>
        <v/>
      </c>
      <c r="C8279" s="28">
        <f t="shared" si="265"/>
        <v>828</v>
      </c>
    </row>
    <row r="8280" spans="2:3" x14ac:dyDescent="0.25">
      <c r="B8280" s="28" t="str">
        <f t="shared" si="266"/>
        <v/>
      </c>
      <c r="C8280" s="28">
        <f t="shared" si="265"/>
        <v>828</v>
      </c>
    </row>
    <row r="8281" spans="2:3" x14ac:dyDescent="0.25">
      <c r="B8281" s="28" t="str">
        <f t="shared" si="266"/>
        <v/>
      </c>
      <c r="C8281" s="28">
        <f t="shared" si="265"/>
        <v>828</v>
      </c>
    </row>
    <row r="8282" spans="2:3" x14ac:dyDescent="0.25">
      <c r="B8282" s="28" t="str">
        <f t="shared" si="266"/>
        <v/>
      </c>
      <c r="C8282" s="28">
        <f t="shared" si="265"/>
        <v>828</v>
      </c>
    </row>
    <row r="8283" spans="2:3" x14ac:dyDescent="0.25">
      <c r="B8283" s="28" t="str">
        <f t="shared" si="266"/>
        <v/>
      </c>
      <c r="C8283" s="28">
        <f t="shared" si="265"/>
        <v>828</v>
      </c>
    </row>
    <row r="8284" spans="2:3" x14ac:dyDescent="0.25">
      <c r="B8284" s="28" t="str">
        <f t="shared" si="266"/>
        <v/>
      </c>
      <c r="C8284" s="28">
        <f t="shared" si="265"/>
        <v>828</v>
      </c>
    </row>
    <row r="8285" spans="2:3" x14ac:dyDescent="0.25">
      <c r="B8285" s="28" t="str">
        <f t="shared" si="266"/>
        <v/>
      </c>
      <c r="C8285" s="28">
        <f t="shared" si="265"/>
        <v>828</v>
      </c>
    </row>
    <row r="8286" spans="2:3" x14ac:dyDescent="0.25">
      <c r="B8286" s="28" t="str">
        <f t="shared" si="266"/>
        <v/>
      </c>
      <c r="C8286" s="28">
        <f t="shared" si="265"/>
        <v>828</v>
      </c>
    </row>
    <row r="8287" spans="2:3" x14ac:dyDescent="0.25">
      <c r="B8287" s="28" t="str">
        <f t="shared" si="266"/>
        <v/>
      </c>
      <c r="C8287" s="28">
        <f t="shared" si="265"/>
        <v>829</v>
      </c>
    </row>
    <row r="8288" spans="2:3" x14ac:dyDescent="0.25">
      <c r="B8288" s="28" t="str">
        <f t="shared" si="266"/>
        <v/>
      </c>
      <c r="C8288" s="28">
        <f t="shared" si="265"/>
        <v>829</v>
      </c>
    </row>
    <row r="8289" spans="2:3" x14ac:dyDescent="0.25">
      <c r="B8289" s="28" t="str">
        <f t="shared" si="266"/>
        <v/>
      </c>
      <c r="C8289" s="28">
        <f t="shared" si="265"/>
        <v>829</v>
      </c>
    </row>
    <row r="8290" spans="2:3" x14ac:dyDescent="0.25">
      <c r="B8290" s="28" t="str">
        <f t="shared" si="266"/>
        <v/>
      </c>
      <c r="C8290" s="28">
        <f t="shared" si="265"/>
        <v>829</v>
      </c>
    </row>
    <row r="8291" spans="2:3" x14ac:dyDescent="0.25">
      <c r="B8291" s="28" t="str">
        <f t="shared" si="266"/>
        <v/>
      </c>
      <c r="C8291" s="28">
        <f t="shared" si="265"/>
        <v>829</v>
      </c>
    </row>
    <row r="8292" spans="2:3" x14ac:dyDescent="0.25">
      <c r="B8292" s="28" t="str">
        <f t="shared" si="266"/>
        <v/>
      </c>
      <c r="C8292" s="28">
        <f t="shared" si="265"/>
        <v>829</v>
      </c>
    </row>
    <row r="8293" spans="2:3" x14ac:dyDescent="0.25">
      <c r="B8293" s="28" t="str">
        <f t="shared" si="266"/>
        <v/>
      </c>
      <c r="C8293" s="28">
        <f t="shared" si="265"/>
        <v>829</v>
      </c>
    </row>
    <row r="8294" spans="2:3" x14ac:dyDescent="0.25">
      <c r="B8294" s="28" t="str">
        <f t="shared" si="266"/>
        <v/>
      </c>
      <c r="C8294" s="28">
        <f t="shared" si="265"/>
        <v>829</v>
      </c>
    </row>
    <row r="8295" spans="2:3" x14ac:dyDescent="0.25">
      <c r="B8295" s="28" t="str">
        <f t="shared" si="266"/>
        <v/>
      </c>
      <c r="C8295" s="28">
        <f t="shared" si="265"/>
        <v>829</v>
      </c>
    </row>
    <row r="8296" spans="2:3" x14ac:dyDescent="0.25">
      <c r="B8296" s="28" t="str">
        <f t="shared" si="266"/>
        <v/>
      </c>
      <c r="C8296" s="28">
        <f t="shared" si="265"/>
        <v>829</v>
      </c>
    </row>
    <row r="8297" spans="2:3" x14ac:dyDescent="0.25">
      <c r="B8297" s="28" t="str">
        <f t="shared" si="266"/>
        <v/>
      </c>
      <c r="C8297" s="28">
        <f t="shared" si="265"/>
        <v>830</v>
      </c>
    </row>
    <row r="8298" spans="2:3" x14ac:dyDescent="0.25">
      <c r="B8298" s="28" t="str">
        <f t="shared" si="266"/>
        <v/>
      </c>
      <c r="C8298" s="28">
        <f t="shared" si="265"/>
        <v>830</v>
      </c>
    </row>
    <row r="8299" spans="2:3" x14ac:dyDescent="0.25">
      <c r="B8299" s="28" t="str">
        <f t="shared" si="266"/>
        <v/>
      </c>
      <c r="C8299" s="28">
        <f t="shared" si="265"/>
        <v>830</v>
      </c>
    </row>
    <row r="8300" spans="2:3" x14ac:dyDescent="0.25">
      <c r="B8300" s="28" t="str">
        <f t="shared" si="266"/>
        <v/>
      </c>
      <c r="C8300" s="28">
        <f t="shared" si="265"/>
        <v>830</v>
      </c>
    </row>
    <row r="8301" spans="2:3" x14ac:dyDescent="0.25">
      <c r="B8301" s="28" t="str">
        <f t="shared" si="266"/>
        <v/>
      </c>
      <c r="C8301" s="28">
        <f t="shared" si="265"/>
        <v>830</v>
      </c>
    </row>
    <row r="8302" spans="2:3" x14ac:dyDescent="0.25">
      <c r="B8302" s="28" t="str">
        <f t="shared" si="266"/>
        <v/>
      </c>
      <c r="C8302" s="28">
        <f t="shared" si="265"/>
        <v>830</v>
      </c>
    </row>
    <row r="8303" spans="2:3" x14ac:dyDescent="0.25">
      <c r="B8303" s="28" t="str">
        <f t="shared" si="266"/>
        <v/>
      </c>
      <c r="C8303" s="28">
        <f t="shared" ref="C8303:C8366" si="267">ROUNDDOWN(((ROW(C8303)-ROW(C$7))/C$5)+1,0)</f>
        <v>830</v>
      </c>
    </row>
    <row r="8304" spans="2:3" x14ac:dyDescent="0.25">
      <c r="B8304" s="28" t="str">
        <f t="shared" si="266"/>
        <v/>
      </c>
      <c r="C8304" s="28">
        <f t="shared" si="267"/>
        <v>830</v>
      </c>
    </row>
    <row r="8305" spans="2:3" x14ac:dyDescent="0.25">
      <c r="B8305" s="28" t="str">
        <f t="shared" si="266"/>
        <v/>
      </c>
      <c r="C8305" s="28">
        <f t="shared" si="267"/>
        <v>830</v>
      </c>
    </row>
    <row r="8306" spans="2:3" x14ac:dyDescent="0.25">
      <c r="B8306" s="28" t="str">
        <f t="shared" si="266"/>
        <v/>
      </c>
      <c r="C8306" s="28">
        <f t="shared" si="267"/>
        <v>830</v>
      </c>
    </row>
    <row r="8307" spans="2:3" x14ac:dyDescent="0.25">
      <c r="B8307" s="28" t="str">
        <f t="shared" si="266"/>
        <v/>
      </c>
      <c r="C8307" s="28">
        <f t="shared" si="267"/>
        <v>831</v>
      </c>
    </row>
    <row r="8308" spans="2:3" x14ac:dyDescent="0.25">
      <c r="B8308" s="28" t="str">
        <f t="shared" si="266"/>
        <v/>
      </c>
      <c r="C8308" s="28">
        <f t="shared" si="267"/>
        <v>831</v>
      </c>
    </row>
    <row r="8309" spans="2:3" x14ac:dyDescent="0.25">
      <c r="B8309" s="28" t="str">
        <f t="shared" si="266"/>
        <v/>
      </c>
      <c r="C8309" s="28">
        <f t="shared" si="267"/>
        <v>831</v>
      </c>
    </row>
    <row r="8310" spans="2:3" x14ac:dyDescent="0.25">
      <c r="B8310" s="28" t="str">
        <f t="shared" si="266"/>
        <v/>
      </c>
      <c r="C8310" s="28">
        <f t="shared" si="267"/>
        <v>831</v>
      </c>
    </row>
    <row r="8311" spans="2:3" x14ac:dyDescent="0.25">
      <c r="B8311" s="28" t="str">
        <f t="shared" si="266"/>
        <v/>
      </c>
      <c r="C8311" s="28">
        <f t="shared" si="267"/>
        <v>831</v>
      </c>
    </row>
    <row r="8312" spans="2:3" x14ac:dyDescent="0.25">
      <c r="B8312" s="28" t="str">
        <f t="shared" si="266"/>
        <v/>
      </c>
      <c r="C8312" s="28">
        <f t="shared" si="267"/>
        <v>831</v>
      </c>
    </row>
    <row r="8313" spans="2:3" x14ac:dyDescent="0.25">
      <c r="B8313" s="28" t="str">
        <f t="shared" si="266"/>
        <v/>
      </c>
      <c r="C8313" s="28">
        <f t="shared" si="267"/>
        <v>831</v>
      </c>
    </row>
    <row r="8314" spans="2:3" x14ac:dyDescent="0.25">
      <c r="B8314" s="28" t="str">
        <f t="shared" si="266"/>
        <v/>
      </c>
      <c r="C8314" s="28">
        <f t="shared" si="267"/>
        <v>831</v>
      </c>
    </row>
    <row r="8315" spans="2:3" x14ac:dyDescent="0.25">
      <c r="B8315" s="28" t="str">
        <f t="shared" si="266"/>
        <v/>
      </c>
      <c r="C8315" s="28">
        <f t="shared" si="267"/>
        <v>831</v>
      </c>
    </row>
    <row r="8316" spans="2:3" x14ac:dyDescent="0.25">
      <c r="B8316" s="28" t="str">
        <f t="shared" si="266"/>
        <v/>
      </c>
      <c r="C8316" s="28">
        <f t="shared" si="267"/>
        <v>831</v>
      </c>
    </row>
    <row r="8317" spans="2:3" x14ac:dyDescent="0.25">
      <c r="B8317" s="28" t="str">
        <f t="shared" si="266"/>
        <v/>
      </c>
      <c r="C8317" s="28">
        <f t="shared" si="267"/>
        <v>832</v>
      </c>
    </row>
    <row r="8318" spans="2:3" x14ac:dyDescent="0.25">
      <c r="B8318" s="28" t="str">
        <f t="shared" si="266"/>
        <v/>
      </c>
      <c r="C8318" s="28">
        <f t="shared" si="267"/>
        <v>832</v>
      </c>
    </row>
    <row r="8319" spans="2:3" x14ac:dyDescent="0.25">
      <c r="B8319" s="28" t="str">
        <f t="shared" si="266"/>
        <v/>
      </c>
      <c r="C8319" s="28">
        <f t="shared" si="267"/>
        <v>832</v>
      </c>
    </row>
    <row r="8320" spans="2:3" x14ac:dyDescent="0.25">
      <c r="B8320" s="28" t="str">
        <f t="shared" si="266"/>
        <v/>
      </c>
      <c r="C8320" s="28">
        <f t="shared" si="267"/>
        <v>832</v>
      </c>
    </row>
    <row r="8321" spans="2:3" x14ac:dyDescent="0.25">
      <c r="B8321" s="28" t="str">
        <f t="shared" si="266"/>
        <v/>
      </c>
      <c r="C8321" s="28">
        <f t="shared" si="267"/>
        <v>832</v>
      </c>
    </row>
    <row r="8322" spans="2:3" x14ac:dyDescent="0.25">
      <c r="B8322" s="28" t="str">
        <f t="shared" si="266"/>
        <v/>
      </c>
      <c r="C8322" s="28">
        <f t="shared" si="267"/>
        <v>832</v>
      </c>
    </row>
    <row r="8323" spans="2:3" x14ac:dyDescent="0.25">
      <c r="B8323" s="28" t="str">
        <f t="shared" si="266"/>
        <v/>
      </c>
      <c r="C8323" s="28">
        <f t="shared" si="267"/>
        <v>832</v>
      </c>
    </row>
    <row r="8324" spans="2:3" x14ac:dyDescent="0.25">
      <c r="B8324" s="28" t="str">
        <f t="shared" si="266"/>
        <v/>
      </c>
      <c r="C8324" s="28">
        <f t="shared" si="267"/>
        <v>832</v>
      </c>
    </row>
    <row r="8325" spans="2:3" x14ac:dyDescent="0.25">
      <c r="B8325" s="28" t="str">
        <f t="shared" si="266"/>
        <v/>
      </c>
      <c r="C8325" s="28">
        <f t="shared" si="267"/>
        <v>832</v>
      </c>
    </row>
    <row r="8326" spans="2:3" x14ac:dyDescent="0.25">
      <c r="B8326" s="28" t="str">
        <f t="shared" si="266"/>
        <v/>
      </c>
      <c r="C8326" s="28">
        <f t="shared" si="267"/>
        <v>832</v>
      </c>
    </row>
    <row r="8327" spans="2:3" x14ac:dyDescent="0.25">
      <c r="B8327" s="28" t="str">
        <f t="shared" si="266"/>
        <v/>
      </c>
      <c r="C8327" s="28">
        <f t="shared" si="267"/>
        <v>833</v>
      </c>
    </row>
    <row r="8328" spans="2:3" x14ac:dyDescent="0.25">
      <c r="B8328" s="28" t="str">
        <f t="shared" si="266"/>
        <v/>
      </c>
      <c r="C8328" s="28">
        <f t="shared" si="267"/>
        <v>833</v>
      </c>
    </row>
    <row r="8329" spans="2:3" x14ac:dyDescent="0.25">
      <c r="B8329" s="28" t="str">
        <f t="shared" si="266"/>
        <v/>
      </c>
      <c r="C8329" s="28">
        <f t="shared" si="267"/>
        <v>833</v>
      </c>
    </row>
    <row r="8330" spans="2:3" x14ac:dyDescent="0.25">
      <c r="B8330" s="28" t="str">
        <f t="shared" si="266"/>
        <v/>
      </c>
      <c r="C8330" s="28">
        <f t="shared" si="267"/>
        <v>833</v>
      </c>
    </row>
    <row r="8331" spans="2:3" x14ac:dyDescent="0.25">
      <c r="B8331" s="28" t="str">
        <f t="shared" si="266"/>
        <v/>
      </c>
      <c r="C8331" s="28">
        <f t="shared" si="267"/>
        <v>833</v>
      </c>
    </row>
    <row r="8332" spans="2:3" x14ac:dyDescent="0.25">
      <c r="B8332" s="28" t="str">
        <f t="shared" si="266"/>
        <v/>
      </c>
      <c r="C8332" s="28">
        <f t="shared" si="267"/>
        <v>833</v>
      </c>
    </row>
    <row r="8333" spans="2:3" x14ac:dyDescent="0.25">
      <c r="B8333" s="28" t="str">
        <f t="shared" si="266"/>
        <v/>
      </c>
      <c r="C8333" s="28">
        <f t="shared" si="267"/>
        <v>833</v>
      </c>
    </row>
    <row r="8334" spans="2:3" x14ac:dyDescent="0.25">
      <c r="B8334" s="28" t="str">
        <f t="shared" si="266"/>
        <v/>
      </c>
      <c r="C8334" s="28">
        <f t="shared" si="267"/>
        <v>833</v>
      </c>
    </row>
    <row r="8335" spans="2:3" x14ac:dyDescent="0.25">
      <c r="B8335" s="28" t="str">
        <f t="shared" si="266"/>
        <v/>
      </c>
      <c r="C8335" s="28">
        <f t="shared" si="267"/>
        <v>833</v>
      </c>
    </row>
    <row r="8336" spans="2:3" x14ac:dyDescent="0.25">
      <c r="B8336" s="28" t="str">
        <f t="shared" si="266"/>
        <v/>
      </c>
      <c r="C8336" s="28">
        <f t="shared" si="267"/>
        <v>833</v>
      </c>
    </row>
    <row r="8337" spans="2:3" x14ac:dyDescent="0.25">
      <c r="B8337" s="28" t="str">
        <f t="shared" si="266"/>
        <v/>
      </c>
      <c r="C8337" s="28">
        <f t="shared" si="267"/>
        <v>834</v>
      </c>
    </row>
    <row r="8338" spans="2:3" x14ac:dyDescent="0.25">
      <c r="B8338" s="28" t="str">
        <f t="shared" si="266"/>
        <v/>
      </c>
      <c r="C8338" s="28">
        <f t="shared" si="267"/>
        <v>834</v>
      </c>
    </row>
    <row r="8339" spans="2:3" x14ac:dyDescent="0.25">
      <c r="B8339" s="28" t="str">
        <f t="shared" si="266"/>
        <v/>
      </c>
      <c r="C8339" s="28">
        <f t="shared" si="267"/>
        <v>834</v>
      </c>
    </row>
    <row r="8340" spans="2:3" x14ac:dyDescent="0.25">
      <c r="B8340" s="28" t="str">
        <f t="shared" si="266"/>
        <v/>
      </c>
      <c r="C8340" s="28">
        <f t="shared" si="267"/>
        <v>834</v>
      </c>
    </row>
    <row r="8341" spans="2:3" x14ac:dyDescent="0.25">
      <c r="B8341" s="28" t="str">
        <f t="shared" ref="B8341:B8404" si="268">IF(C8341&lt; $D$4+1,MOD(((ROW(B8341)-ROW(B$7))),$C$5)+1,"")</f>
        <v/>
      </c>
      <c r="C8341" s="28">
        <f t="shared" si="267"/>
        <v>834</v>
      </c>
    </row>
    <row r="8342" spans="2:3" x14ac:dyDescent="0.25">
      <c r="B8342" s="28" t="str">
        <f t="shared" si="268"/>
        <v/>
      </c>
      <c r="C8342" s="28">
        <f t="shared" si="267"/>
        <v>834</v>
      </c>
    </row>
    <row r="8343" spans="2:3" x14ac:dyDescent="0.25">
      <c r="B8343" s="28" t="str">
        <f t="shared" si="268"/>
        <v/>
      </c>
      <c r="C8343" s="28">
        <f t="shared" si="267"/>
        <v>834</v>
      </c>
    </row>
    <row r="8344" spans="2:3" x14ac:dyDescent="0.25">
      <c r="B8344" s="28" t="str">
        <f t="shared" si="268"/>
        <v/>
      </c>
      <c r="C8344" s="28">
        <f t="shared" si="267"/>
        <v>834</v>
      </c>
    </row>
    <row r="8345" spans="2:3" x14ac:dyDescent="0.25">
      <c r="B8345" s="28" t="str">
        <f t="shared" si="268"/>
        <v/>
      </c>
      <c r="C8345" s="28">
        <f t="shared" si="267"/>
        <v>834</v>
      </c>
    </row>
    <row r="8346" spans="2:3" x14ac:dyDescent="0.25">
      <c r="B8346" s="28" t="str">
        <f t="shared" si="268"/>
        <v/>
      </c>
      <c r="C8346" s="28">
        <f t="shared" si="267"/>
        <v>834</v>
      </c>
    </row>
    <row r="8347" spans="2:3" x14ac:dyDescent="0.25">
      <c r="B8347" s="28" t="str">
        <f t="shared" si="268"/>
        <v/>
      </c>
      <c r="C8347" s="28">
        <f t="shared" si="267"/>
        <v>835</v>
      </c>
    </row>
    <row r="8348" spans="2:3" x14ac:dyDescent="0.25">
      <c r="B8348" s="28" t="str">
        <f t="shared" si="268"/>
        <v/>
      </c>
      <c r="C8348" s="28">
        <f t="shared" si="267"/>
        <v>835</v>
      </c>
    </row>
    <row r="8349" spans="2:3" x14ac:dyDescent="0.25">
      <c r="B8349" s="28" t="str">
        <f t="shared" si="268"/>
        <v/>
      </c>
      <c r="C8349" s="28">
        <f t="shared" si="267"/>
        <v>835</v>
      </c>
    </row>
    <row r="8350" spans="2:3" x14ac:dyDescent="0.25">
      <c r="B8350" s="28" t="str">
        <f t="shared" si="268"/>
        <v/>
      </c>
      <c r="C8350" s="28">
        <f t="shared" si="267"/>
        <v>835</v>
      </c>
    </row>
    <row r="8351" spans="2:3" x14ac:dyDescent="0.25">
      <c r="B8351" s="28" t="str">
        <f t="shared" si="268"/>
        <v/>
      </c>
      <c r="C8351" s="28">
        <f t="shared" si="267"/>
        <v>835</v>
      </c>
    </row>
    <row r="8352" spans="2:3" x14ac:dyDescent="0.25">
      <c r="B8352" s="28" t="str">
        <f t="shared" si="268"/>
        <v/>
      </c>
      <c r="C8352" s="28">
        <f t="shared" si="267"/>
        <v>835</v>
      </c>
    </row>
    <row r="8353" spans="2:3" x14ac:dyDescent="0.25">
      <c r="B8353" s="28" t="str">
        <f t="shared" si="268"/>
        <v/>
      </c>
      <c r="C8353" s="28">
        <f t="shared" si="267"/>
        <v>835</v>
      </c>
    </row>
    <row r="8354" spans="2:3" x14ac:dyDescent="0.25">
      <c r="B8354" s="28" t="str">
        <f t="shared" si="268"/>
        <v/>
      </c>
      <c r="C8354" s="28">
        <f t="shared" si="267"/>
        <v>835</v>
      </c>
    </row>
    <row r="8355" spans="2:3" x14ac:dyDescent="0.25">
      <c r="B8355" s="28" t="str">
        <f t="shared" si="268"/>
        <v/>
      </c>
      <c r="C8355" s="28">
        <f t="shared" si="267"/>
        <v>835</v>
      </c>
    </row>
    <row r="8356" spans="2:3" x14ac:dyDescent="0.25">
      <c r="B8356" s="28" t="str">
        <f t="shared" si="268"/>
        <v/>
      </c>
      <c r="C8356" s="28">
        <f t="shared" si="267"/>
        <v>835</v>
      </c>
    </row>
    <row r="8357" spans="2:3" x14ac:dyDescent="0.25">
      <c r="B8357" s="28" t="str">
        <f t="shared" si="268"/>
        <v/>
      </c>
      <c r="C8357" s="28">
        <f t="shared" si="267"/>
        <v>836</v>
      </c>
    </row>
    <row r="8358" spans="2:3" x14ac:dyDescent="0.25">
      <c r="B8358" s="28" t="str">
        <f t="shared" si="268"/>
        <v/>
      </c>
      <c r="C8358" s="28">
        <f t="shared" si="267"/>
        <v>836</v>
      </c>
    </row>
    <row r="8359" spans="2:3" x14ac:dyDescent="0.25">
      <c r="B8359" s="28" t="str">
        <f t="shared" si="268"/>
        <v/>
      </c>
      <c r="C8359" s="28">
        <f t="shared" si="267"/>
        <v>836</v>
      </c>
    </row>
    <row r="8360" spans="2:3" x14ac:dyDescent="0.25">
      <c r="B8360" s="28" t="str">
        <f t="shared" si="268"/>
        <v/>
      </c>
      <c r="C8360" s="28">
        <f t="shared" si="267"/>
        <v>836</v>
      </c>
    </row>
    <row r="8361" spans="2:3" x14ac:dyDescent="0.25">
      <c r="B8361" s="28" t="str">
        <f t="shared" si="268"/>
        <v/>
      </c>
      <c r="C8361" s="28">
        <f t="shared" si="267"/>
        <v>836</v>
      </c>
    </row>
    <row r="8362" spans="2:3" x14ac:dyDescent="0.25">
      <c r="B8362" s="28" t="str">
        <f t="shared" si="268"/>
        <v/>
      </c>
      <c r="C8362" s="28">
        <f t="shared" si="267"/>
        <v>836</v>
      </c>
    </row>
    <row r="8363" spans="2:3" x14ac:dyDescent="0.25">
      <c r="B8363" s="28" t="str">
        <f t="shared" si="268"/>
        <v/>
      </c>
      <c r="C8363" s="28">
        <f t="shared" si="267"/>
        <v>836</v>
      </c>
    </row>
    <row r="8364" spans="2:3" x14ac:dyDescent="0.25">
      <c r="B8364" s="28" t="str">
        <f t="shared" si="268"/>
        <v/>
      </c>
      <c r="C8364" s="28">
        <f t="shared" si="267"/>
        <v>836</v>
      </c>
    </row>
    <row r="8365" spans="2:3" x14ac:dyDescent="0.25">
      <c r="B8365" s="28" t="str">
        <f t="shared" si="268"/>
        <v/>
      </c>
      <c r="C8365" s="28">
        <f t="shared" si="267"/>
        <v>836</v>
      </c>
    </row>
    <row r="8366" spans="2:3" x14ac:dyDescent="0.25">
      <c r="B8366" s="28" t="str">
        <f t="shared" si="268"/>
        <v/>
      </c>
      <c r="C8366" s="28">
        <f t="shared" si="267"/>
        <v>836</v>
      </c>
    </row>
    <row r="8367" spans="2:3" x14ac:dyDescent="0.25">
      <c r="B8367" s="28" t="str">
        <f t="shared" si="268"/>
        <v/>
      </c>
      <c r="C8367" s="28">
        <f t="shared" ref="C8367:C8430" si="269">ROUNDDOWN(((ROW(C8367)-ROW(C$7))/C$5)+1,0)</f>
        <v>837</v>
      </c>
    </row>
    <row r="8368" spans="2:3" x14ac:dyDescent="0.25">
      <c r="B8368" s="28" t="str">
        <f t="shared" si="268"/>
        <v/>
      </c>
      <c r="C8368" s="28">
        <f t="shared" si="269"/>
        <v>837</v>
      </c>
    </row>
    <row r="8369" spans="2:3" x14ac:dyDescent="0.25">
      <c r="B8369" s="28" t="str">
        <f t="shared" si="268"/>
        <v/>
      </c>
      <c r="C8369" s="28">
        <f t="shared" si="269"/>
        <v>837</v>
      </c>
    </row>
    <row r="8370" spans="2:3" x14ac:dyDescent="0.25">
      <c r="B8370" s="28" t="str">
        <f t="shared" si="268"/>
        <v/>
      </c>
      <c r="C8370" s="28">
        <f t="shared" si="269"/>
        <v>837</v>
      </c>
    </row>
    <row r="8371" spans="2:3" x14ac:dyDescent="0.25">
      <c r="B8371" s="28" t="str">
        <f t="shared" si="268"/>
        <v/>
      </c>
      <c r="C8371" s="28">
        <f t="shared" si="269"/>
        <v>837</v>
      </c>
    </row>
    <row r="8372" spans="2:3" x14ac:dyDescent="0.25">
      <c r="B8372" s="28" t="str">
        <f t="shared" si="268"/>
        <v/>
      </c>
      <c r="C8372" s="28">
        <f t="shared" si="269"/>
        <v>837</v>
      </c>
    </row>
    <row r="8373" spans="2:3" x14ac:dyDescent="0.25">
      <c r="B8373" s="28" t="str">
        <f t="shared" si="268"/>
        <v/>
      </c>
      <c r="C8373" s="28">
        <f t="shared" si="269"/>
        <v>837</v>
      </c>
    </row>
    <row r="8374" spans="2:3" x14ac:dyDescent="0.25">
      <c r="B8374" s="28" t="str">
        <f t="shared" si="268"/>
        <v/>
      </c>
      <c r="C8374" s="28">
        <f t="shared" si="269"/>
        <v>837</v>
      </c>
    </row>
    <row r="8375" spans="2:3" x14ac:dyDescent="0.25">
      <c r="B8375" s="28" t="str">
        <f t="shared" si="268"/>
        <v/>
      </c>
      <c r="C8375" s="28">
        <f t="shared" si="269"/>
        <v>837</v>
      </c>
    </row>
    <row r="8376" spans="2:3" x14ac:dyDescent="0.25">
      <c r="B8376" s="28" t="str">
        <f t="shared" si="268"/>
        <v/>
      </c>
      <c r="C8376" s="28">
        <f t="shared" si="269"/>
        <v>837</v>
      </c>
    </row>
    <row r="8377" spans="2:3" x14ac:dyDescent="0.25">
      <c r="B8377" s="28" t="str">
        <f t="shared" si="268"/>
        <v/>
      </c>
      <c r="C8377" s="28">
        <f t="shared" si="269"/>
        <v>838</v>
      </c>
    </row>
    <row r="8378" spans="2:3" x14ac:dyDescent="0.25">
      <c r="B8378" s="28" t="str">
        <f t="shared" si="268"/>
        <v/>
      </c>
      <c r="C8378" s="28">
        <f t="shared" si="269"/>
        <v>838</v>
      </c>
    </row>
    <row r="8379" spans="2:3" x14ac:dyDescent="0.25">
      <c r="B8379" s="28" t="str">
        <f t="shared" si="268"/>
        <v/>
      </c>
      <c r="C8379" s="28">
        <f t="shared" si="269"/>
        <v>838</v>
      </c>
    </row>
    <row r="8380" spans="2:3" x14ac:dyDescent="0.25">
      <c r="B8380" s="28" t="str">
        <f t="shared" si="268"/>
        <v/>
      </c>
      <c r="C8380" s="28">
        <f t="shared" si="269"/>
        <v>838</v>
      </c>
    </row>
    <row r="8381" spans="2:3" x14ac:dyDescent="0.25">
      <c r="B8381" s="28" t="str">
        <f t="shared" si="268"/>
        <v/>
      </c>
      <c r="C8381" s="28">
        <f t="shared" si="269"/>
        <v>838</v>
      </c>
    </row>
    <row r="8382" spans="2:3" x14ac:dyDescent="0.25">
      <c r="B8382" s="28" t="str">
        <f t="shared" si="268"/>
        <v/>
      </c>
      <c r="C8382" s="28">
        <f t="shared" si="269"/>
        <v>838</v>
      </c>
    </row>
    <row r="8383" spans="2:3" x14ac:dyDescent="0.25">
      <c r="B8383" s="28" t="str">
        <f t="shared" si="268"/>
        <v/>
      </c>
      <c r="C8383" s="28">
        <f t="shared" si="269"/>
        <v>838</v>
      </c>
    </row>
    <row r="8384" spans="2:3" x14ac:dyDescent="0.25">
      <c r="B8384" s="28" t="str">
        <f t="shared" si="268"/>
        <v/>
      </c>
      <c r="C8384" s="28">
        <f t="shared" si="269"/>
        <v>838</v>
      </c>
    </row>
    <row r="8385" spans="2:3" x14ac:dyDescent="0.25">
      <c r="B8385" s="28" t="str">
        <f t="shared" si="268"/>
        <v/>
      </c>
      <c r="C8385" s="28">
        <f t="shared" si="269"/>
        <v>838</v>
      </c>
    </row>
    <row r="8386" spans="2:3" x14ac:dyDescent="0.25">
      <c r="B8386" s="28" t="str">
        <f t="shared" si="268"/>
        <v/>
      </c>
      <c r="C8386" s="28">
        <f t="shared" si="269"/>
        <v>838</v>
      </c>
    </row>
    <row r="8387" spans="2:3" x14ac:dyDescent="0.25">
      <c r="B8387" s="28" t="str">
        <f t="shared" si="268"/>
        <v/>
      </c>
      <c r="C8387" s="28">
        <f t="shared" si="269"/>
        <v>839</v>
      </c>
    </row>
    <row r="8388" spans="2:3" x14ac:dyDescent="0.25">
      <c r="B8388" s="28" t="str">
        <f t="shared" si="268"/>
        <v/>
      </c>
      <c r="C8388" s="28">
        <f t="shared" si="269"/>
        <v>839</v>
      </c>
    </row>
    <row r="8389" spans="2:3" x14ac:dyDescent="0.25">
      <c r="B8389" s="28" t="str">
        <f t="shared" si="268"/>
        <v/>
      </c>
      <c r="C8389" s="28">
        <f t="shared" si="269"/>
        <v>839</v>
      </c>
    </row>
    <row r="8390" spans="2:3" x14ac:dyDescent="0.25">
      <c r="B8390" s="28" t="str">
        <f t="shared" si="268"/>
        <v/>
      </c>
      <c r="C8390" s="28">
        <f t="shared" si="269"/>
        <v>839</v>
      </c>
    </row>
    <row r="8391" spans="2:3" x14ac:dyDescent="0.25">
      <c r="B8391" s="28" t="str">
        <f t="shared" si="268"/>
        <v/>
      </c>
      <c r="C8391" s="28">
        <f t="shared" si="269"/>
        <v>839</v>
      </c>
    </row>
    <row r="8392" spans="2:3" x14ac:dyDescent="0.25">
      <c r="B8392" s="28" t="str">
        <f t="shared" si="268"/>
        <v/>
      </c>
      <c r="C8392" s="28">
        <f t="shared" si="269"/>
        <v>839</v>
      </c>
    </row>
    <row r="8393" spans="2:3" x14ac:dyDescent="0.25">
      <c r="B8393" s="28" t="str">
        <f t="shared" si="268"/>
        <v/>
      </c>
      <c r="C8393" s="28">
        <f t="shared" si="269"/>
        <v>839</v>
      </c>
    </row>
    <row r="8394" spans="2:3" x14ac:dyDescent="0.25">
      <c r="B8394" s="28" t="str">
        <f t="shared" si="268"/>
        <v/>
      </c>
      <c r="C8394" s="28">
        <f t="shared" si="269"/>
        <v>839</v>
      </c>
    </row>
    <row r="8395" spans="2:3" x14ac:dyDescent="0.25">
      <c r="B8395" s="28" t="str">
        <f t="shared" si="268"/>
        <v/>
      </c>
      <c r="C8395" s="28">
        <f t="shared" si="269"/>
        <v>839</v>
      </c>
    </row>
    <row r="8396" spans="2:3" x14ac:dyDescent="0.25">
      <c r="B8396" s="28" t="str">
        <f t="shared" si="268"/>
        <v/>
      </c>
      <c r="C8396" s="28">
        <f t="shared" si="269"/>
        <v>839</v>
      </c>
    </row>
    <row r="8397" spans="2:3" x14ac:dyDescent="0.25">
      <c r="B8397" s="28" t="str">
        <f t="shared" si="268"/>
        <v/>
      </c>
      <c r="C8397" s="28">
        <f t="shared" si="269"/>
        <v>840</v>
      </c>
    </row>
    <row r="8398" spans="2:3" x14ac:dyDescent="0.25">
      <c r="B8398" s="28" t="str">
        <f t="shared" si="268"/>
        <v/>
      </c>
      <c r="C8398" s="28">
        <f t="shared" si="269"/>
        <v>840</v>
      </c>
    </row>
    <row r="8399" spans="2:3" x14ac:dyDescent="0.25">
      <c r="B8399" s="28" t="str">
        <f t="shared" si="268"/>
        <v/>
      </c>
      <c r="C8399" s="28">
        <f t="shared" si="269"/>
        <v>840</v>
      </c>
    </row>
    <row r="8400" spans="2:3" x14ac:dyDescent="0.25">
      <c r="B8400" s="28" t="str">
        <f t="shared" si="268"/>
        <v/>
      </c>
      <c r="C8400" s="28">
        <f t="shared" si="269"/>
        <v>840</v>
      </c>
    </row>
    <row r="8401" spans="2:3" x14ac:dyDescent="0.25">
      <c r="B8401" s="28" t="str">
        <f t="shared" si="268"/>
        <v/>
      </c>
      <c r="C8401" s="28">
        <f t="shared" si="269"/>
        <v>840</v>
      </c>
    </row>
    <row r="8402" spans="2:3" x14ac:dyDescent="0.25">
      <c r="B8402" s="28" t="str">
        <f t="shared" si="268"/>
        <v/>
      </c>
      <c r="C8402" s="28">
        <f t="shared" si="269"/>
        <v>840</v>
      </c>
    </row>
    <row r="8403" spans="2:3" x14ac:dyDescent="0.25">
      <c r="B8403" s="28" t="str">
        <f t="shared" si="268"/>
        <v/>
      </c>
      <c r="C8403" s="28">
        <f t="shared" si="269"/>
        <v>840</v>
      </c>
    </row>
    <row r="8404" spans="2:3" x14ac:dyDescent="0.25">
      <c r="B8404" s="28" t="str">
        <f t="shared" si="268"/>
        <v/>
      </c>
      <c r="C8404" s="28">
        <f t="shared" si="269"/>
        <v>840</v>
      </c>
    </row>
    <row r="8405" spans="2:3" x14ac:dyDescent="0.25">
      <c r="B8405" s="28" t="str">
        <f t="shared" ref="B8405:B8468" si="270">IF(C8405&lt; $D$4+1,MOD(((ROW(B8405)-ROW(B$7))),$C$5)+1,"")</f>
        <v/>
      </c>
      <c r="C8405" s="28">
        <f t="shared" si="269"/>
        <v>840</v>
      </c>
    </row>
    <row r="8406" spans="2:3" x14ac:dyDescent="0.25">
      <c r="B8406" s="28" t="str">
        <f t="shared" si="270"/>
        <v/>
      </c>
      <c r="C8406" s="28">
        <f t="shared" si="269"/>
        <v>840</v>
      </c>
    </row>
    <row r="8407" spans="2:3" x14ac:dyDescent="0.25">
      <c r="B8407" s="28" t="str">
        <f t="shared" si="270"/>
        <v/>
      </c>
      <c r="C8407" s="28">
        <f t="shared" si="269"/>
        <v>841</v>
      </c>
    </row>
    <row r="8408" spans="2:3" x14ac:dyDescent="0.25">
      <c r="B8408" s="28" t="str">
        <f t="shared" si="270"/>
        <v/>
      </c>
      <c r="C8408" s="28">
        <f t="shared" si="269"/>
        <v>841</v>
      </c>
    </row>
    <row r="8409" spans="2:3" x14ac:dyDescent="0.25">
      <c r="B8409" s="28" t="str">
        <f t="shared" si="270"/>
        <v/>
      </c>
      <c r="C8409" s="28">
        <f t="shared" si="269"/>
        <v>841</v>
      </c>
    </row>
    <row r="8410" spans="2:3" x14ac:dyDescent="0.25">
      <c r="B8410" s="28" t="str">
        <f t="shared" si="270"/>
        <v/>
      </c>
      <c r="C8410" s="28">
        <f t="shared" si="269"/>
        <v>841</v>
      </c>
    </row>
    <row r="8411" spans="2:3" x14ac:dyDescent="0.25">
      <c r="B8411" s="28" t="str">
        <f t="shared" si="270"/>
        <v/>
      </c>
      <c r="C8411" s="28">
        <f t="shared" si="269"/>
        <v>841</v>
      </c>
    </row>
    <row r="8412" spans="2:3" x14ac:dyDescent="0.25">
      <c r="B8412" s="28" t="str">
        <f t="shared" si="270"/>
        <v/>
      </c>
      <c r="C8412" s="28">
        <f t="shared" si="269"/>
        <v>841</v>
      </c>
    </row>
    <row r="8413" spans="2:3" x14ac:dyDescent="0.25">
      <c r="B8413" s="28" t="str">
        <f t="shared" si="270"/>
        <v/>
      </c>
      <c r="C8413" s="28">
        <f t="shared" si="269"/>
        <v>841</v>
      </c>
    </row>
    <row r="8414" spans="2:3" x14ac:dyDescent="0.25">
      <c r="B8414" s="28" t="str">
        <f t="shared" si="270"/>
        <v/>
      </c>
      <c r="C8414" s="28">
        <f t="shared" si="269"/>
        <v>841</v>
      </c>
    </row>
    <row r="8415" spans="2:3" x14ac:dyDescent="0.25">
      <c r="B8415" s="28" t="str">
        <f t="shared" si="270"/>
        <v/>
      </c>
      <c r="C8415" s="28">
        <f t="shared" si="269"/>
        <v>841</v>
      </c>
    </row>
    <row r="8416" spans="2:3" x14ac:dyDescent="0.25">
      <c r="B8416" s="28" t="str">
        <f t="shared" si="270"/>
        <v/>
      </c>
      <c r="C8416" s="28">
        <f t="shared" si="269"/>
        <v>841</v>
      </c>
    </row>
    <row r="8417" spans="2:3" x14ac:dyDescent="0.25">
      <c r="B8417" s="28" t="str">
        <f t="shared" si="270"/>
        <v/>
      </c>
      <c r="C8417" s="28">
        <f t="shared" si="269"/>
        <v>842</v>
      </c>
    </row>
    <row r="8418" spans="2:3" x14ac:dyDescent="0.25">
      <c r="B8418" s="28" t="str">
        <f t="shared" si="270"/>
        <v/>
      </c>
      <c r="C8418" s="28">
        <f t="shared" si="269"/>
        <v>842</v>
      </c>
    </row>
    <row r="8419" spans="2:3" x14ac:dyDescent="0.25">
      <c r="B8419" s="28" t="str">
        <f t="shared" si="270"/>
        <v/>
      </c>
      <c r="C8419" s="28">
        <f t="shared" si="269"/>
        <v>842</v>
      </c>
    </row>
    <row r="8420" spans="2:3" x14ac:dyDescent="0.25">
      <c r="B8420" s="28" t="str">
        <f t="shared" si="270"/>
        <v/>
      </c>
      <c r="C8420" s="28">
        <f t="shared" si="269"/>
        <v>842</v>
      </c>
    </row>
    <row r="8421" spans="2:3" x14ac:dyDescent="0.25">
      <c r="B8421" s="28" t="str">
        <f t="shared" si="270"/>
        <v/>
      </c>
      <c r="C8421" s="28">
        <f t="shared" si="269"/>
        <v>842</v>
      </c>
    </row>
    <row r="8422" spans="2:3" x14ac:dyDescent="0.25">
      <c r="B8422" s="28" t="str">
        <f t="shared" si="270"/>
        <v/>
      </c>
      <c r="C8422" s="28">
        <f t="shared" si="269"/>
        <v>842</v>
      </c>
    </row>
    <row r="8423" spans="2:3" x14ac:dyDescent="0.25">
      <c r="B8423" s="28" t="str">
        <f t="shared" si="270"/>
        <v/>
      </c>
      <c r="C8423" s="28">
        <f t="shared" si="269"/>
        <v>842</v>
      </c>
    </row>
    <row r="8424" spans="2:3" x14ac:dyDescent="0.25">
      <c r="B8424" s="28" t="str">
        <f t="shared" si="270"/>
        <v/>
      </c>
      <c r="C8424" s="28">
        <f t="shared" si="269"/>
        <v>842</v>
      </c>
    </row>
    <row r="8425" spans="2:3" x14ac:dyDescent="0.25">
      <c r="B8425" s="28" t="str">
        <f t="shared" si="270"/>
        <v/>
      </c>
      <c r="C8425" s="28">
        <f t="shared" si="269"/>
        <v>842</v>
      </c>
    </row>
    <row r="8426" spans="2:3" x14ac:dyDescent="0.25">
      <c r="B8426" s="28" t="str">
        <f t="shared" si="270"/>
        <v/>
      </c>
      <c r="C8426" s="28">
        <f t="shared" si="269"/>
        <v>842</v>
      </c>
    </row>
    <row r="8427" spans="2:3" x14ac:dyDescent="0.25">
      <c r="B8427" s="28" t="str">
        <f t="shared" si="270"/>
        <v/>
      </c>
      <c r="C8427" s="28">
        <f t="shared" si="269"/>
        <v>843</v>
      </c>
    </row>
    <row r="8428" spans="2:3" x14ac:dyDescent="0.25">
      <c r="B8428" s="28" t="str">
        <f t="shared" si="270"/>
        <v/>
      </c>
      <c r="C8428" s="28">
        <f t="shared" si="269"/>
        <v>843</v>
      </c>
    </row>
    <row r="8429" spans="2:3" x14ac:dyDescent="0.25">
      <c r="B8429" s="28" t="str">
        <f t="shared" si="270"/>
        <v/>
      </c>
      <c r="C8429" s="28">
        <f t="shared" si="269"/>
        <v>843</v>
      </c>
    </row>
    <row r="8430" spans="2:3" x14ac:dyDescent="0.25">
      <c r="B8430" s="28" t="str">
        <f t="shared" si="270"/>
        <v/>
      </c>
      <c r="C8430" s="28">
        <f t="shared" si="269"/>
        <v>843</v>
      </c>
    </row>
    <row r="8431" spans="2:3" x14ac:dyDescent="0.25">
      <c r="B8431" s="28" t="str">
        <f t="shared" si="270"/>
        <v/>
      </c>
      <c r="C8431" s="28">
        <f t="shared" ref="C8431:C8494" si="271">ROUNDDOWN(((ROW(C8431)-ROW(C$7))/C$5)+1,0)</f>
        <v>843</v>
      </c>
    </row>
    <row r="8432" spans="2:3" x14ac:dyDescent="0.25">
      <c r="B8432" s="28" t="str">
        <f t="shared" si="270"/>
        <v/>
      </c>
      <c r="C8432" s="28">
        <f t="shared" si="271"/>
        <v>843</v>
      </c>
    </row>
    <row r="8433" spans="2:3" x14ac:dyDescent="0.25">
      <c r="B8433" s="28" t="str">
        <f t="shared" si="270"/>
        <v/>
      </c>
      <c r="C8433" s="28">
        <f t="shared" si="271"/>
        <v>843</v>
      </c>
    </row>
    <row r="8434" spans="2:3" x14ac:dyDescent="0.25">
      <c r="B8434" s="28" t="str">
        <f t="shared" si="270"/>
        <v/>
      </c>
      <c r="C8434" s="28">
        <f t="shared" si="271"/>
        <v>843</v>
      </c>
    </row>
    <row r="8435" spans="2:3" x14ac:dyDescent="0.25">
      <c r="B8435" s="28" t="str">
        <f t="shared" si="270"/>
        <v/>
      </c>
      <c r="C8435" s="28">
        <f t="shared" si="271"/>
        <v>843</v>
      </c>
    </row>
    <row r="8436" spans="2:3" x14ac:dyDescent="0.25">
      <c r="B8436" s="28" t="str">
        <f t="shared" si="270"/>
        <v/>
      </c>
      <c r="C8436" s="28">
        <f t="shared" si="271"/>
        <v>843</v>
      </c>
    </row>
    <row r="8437" spans="2:3" x14ac:dyDescent="0.25">
      <c r="B8437" s="28" t="str">
        <f t="shared" si="270"/>
        <v/>
      </c>
      <c r="C8437" s="28">
        <f t="shared" si="271"/>
        <v>844</v>
      </c>
    </row>
    <row r="8438" spans="2:3" x14ac:dyDescent="0.25">
      <c r="B8438" s="28" t="str">
        <f t="shared" si="270"/>
        <v/>
      </c>
      <c r="C8438" s="28">
        <f t="shared" si="271"/>
        <v>844</v>
      </c>
    </row>
    <row r="8439" spans="2:3" x14ac:dyDescent="0.25">
      <c r="B8439" s="28" t="str">
        <f t="shared" si="270"/>
        <v/>
      </c>
      <c r="C8439" s="28">
        <f t="shared" si="271"/>
        <v>844</v>
      </c>
    </row>
    <row r="8440" spans="2:3" x14ac:dyDescent="0.25">
      <c r="B8440" s="28" t="str">
        <f t="shared" si="270"/>
        <v/>
      </c>
      <c r="C8440" s="28">
        <f t="shared" si="271"/>
        <v>844</v>
      </c>
    </row>
    <row r="8441" spans="2:3" x14ac:dyDescent="0.25">
      <c r="B8441" s="28" t="str">
        <f t="shared" si="270"/>
        <v/>
      </c>
      <c r="C8441" s="28">
        <f t="shared" si="271"/>
        <v>844</v>
      </c>
    </row>
    <row r="8442" spans="2:3" x14ac:dyDescent="0.25">
      <c r="B8442" s="28" t="str">
        <f t="shared" si="270"/>
        <v/>
      </c>
      <c r="C8442" s="28">
        <f t="shared" si="271"/>
        <v>844</v>
      </c>
    </row>
    <row r="8443" spans="2:3" x14ac:dyDescent="0.25">
      <c r="B8443" s="28" t="str">
        <f t="shared" si="270"/>
        <v/>
      </c>
      <c r="C8443" s="28">
        <f t="shared" si="271"/>
        <v>844</v>
      </c>
    </row>
    <row r="8444" spans="2:3" x14ac:dyDescent="0.25">
      <c r="B8444" s="28" t="str">
        <f t="shared" si="270"/>
        <v/>
      </c>
      <c r="C8444" s="28">
        <f t="shared" si="271"/>
        <v>844</v>
      </c>
    </row>
    <row r="8445" spans="2:3" x14ac:dyDescent="0.25">
      <c r="B8445" s="28" t="str">
        <f t="shared" si="270"/>
        <v/>
      </c>
      <c r="C8445" s="28">
        <f t="shared" si="271"/>
        <v>844</v>
      </c>
    </row>
    <row r="8446" spans="2:3" x14ac:dyDescent="0.25">
      <c r="B8446" s="28" t="str">
        <f t="shared" si="270"/>
        <v/>
      </c>
      <c r="C8446" s="28">
        <f t="shared" si="271"/>
        <v>844</v>
      </c>
    </row>
    <row r="8447" spans="2:3" x14ac:dyDescent="0.25">
      <c r="B8447" s="28" t="str">
        <f t="shared" si="270"/>
        <v/>
      </c>
      <c r="C8447" s="28">
        <f t="shared" si="271"/>
        <v>845</v>
      </c>
    </row>
    <row r="8448" spans="2:3" x14ac:dyDescent="0.25">
      <c r="B8448" s="28" t="str">
        <f t="shared" si="270"/>
        <v/>
      </c>
      <c r="C8448" s="28">
        <f t="shared" si="271"/>
        <v>845</v>
      </c>
    </row>
    <row r="8449" spans="2:3" x14ac:dyDescent="0.25">
      <c r="B8449" s="28" t="str">
        <f t="shared" si="270"/>
        <v/>
      </c>
      <c r="C8449" s="28">
        <f t="shared" si="271"/>
        <v>845</v>
      </c>
    </row>
    <row r="8450" spans="2:3" x14ac:dyDescent="0.25">
      <c r="B8450" s="28" t="str">
        <f t="shared" si="270"/>
        <v/>
      </c>
      <c r="C8450" s="28">
        <f t="shared" si="271"/>
        <v>845</v>
      </c>
    </row>
    <row r="8451" spans="2:3" x14ac:dyDescent="0.25">
      <c r="B8451" s="28" t="str">
        <f t="shared" si="270"/>
        <v/>
      </c>
      <c r="C8451" s="28">
        <f t="shared" si="271"/>
        <v>845</v>
      </c>
    </row>
    <row r="8452" spans="2:3" x14ac:dyDescent="0.25">
      <c r="B8452" s="28" t="str">
        <f t="shared" si="270"/>
        <v/>
      </c>
      <c r="C8452" s="28">
        <f t="shared" si="271"/>
        <v>845</v>
      </c>
    </row>
    <row r="8453" spans="2:3" x14ac:dyDescent="0.25">
      <c r="B8453" s="28" t="str">
        <f t="shared" si="270"/>
        <v/>
      </c>
      <c r="C8453" s="28">
        <f t="shared" si="271"/>
        <v>845</v>
      </c>
    </row>
    <row r="8454" spans="2:3" x14ac:dyDescent="0.25">
      <c r="B8454" s="28" t="str">
        <f t="shared" si="270"/>
        <v/>
      </c>
      <c r="C8454" s="28">
        <f t="shared" si="271"/>
        <v>845</v>
      </c>
    </row>
    <row r="8455" spans="2:3" x14ac:dyDescent="0.25">
      <c r="B8455" s="28" t="str">
        <f t="shared" si="270"/>
        <v/>
      </c>
      <c r="C8455" s="28">
        <f t="shared" si="271"/>
        <v>845</v>
      </c>
    </row>
    <row r="8456" spans="2:3" x14ac:dyDescent="0.25">
      <c r="B8456" s="28" t="str">
        <f t="shared" si="270"/>
        <v/>
      </c>
      <c r="C8456" s="28">
        <f t="shared" si="271"/>
        <v>845</v>
      </c>
    </row>
    <row r="8457" spans="2:3" x14ac:dyDescent="0.25">
      <c r="B8457" s="28" t="str">
        <f t="shared" si="270"/>
        <v/>
      </c>
      <c r="C8457" s="28">
        <f t="shared" si="271"/>
        <v>846</v>
      </c>
    </row>
    <row r="8458" spans="2:3" x14ac:dyDescent="0.25">
      <c r="B8458" s="28" t="str">
        <f t="shared" si="270"/>
        <v/>
      </c>
      <c r="C8458" s="28">
        <f t="shared" si="271"/>
        <v>846</v>
      </c>
    </row>
    <row r="8459" spans="2:3" x14ac:dyDescent="0.25">
      <c r="B8459" s="28" t="str">
        <f t="shared" si="270"/>
        <v/>
      </c>
      <c r="C8459" s="28">
        <f t="shared" si="271"/>
        <v>846</v>
      </c>
    </row>
    <row r="8460" spans="2:3" x14ac:dyDescent="0.25">
      <c r="B8460" s="28" t="str">
        <f t="shared" si="270"/>
        <v/>
      </c>
      <c r="C8460" s="28">
        <f t="shared" si="271"/>
        <v>846</v>
      </c>
    </row>
    <row r="8461" spans="2:3" x14ac:dyDescent="0.25">
      <c r="B8461" s="28" t="str">
        <f t="shared" si="270"/>
        <v/>
      </c>
      <c r="C8461" s="28">
        <f t="shared" si="271"/>
        <v>846</v>
      </c>
    </row>
    <row r="8462" spans="2:3" x14ac:dyDescent="0.25">
      <c r="B8462" s="28" t="str">
        <f t="shared" si="270"/>
        <v/>
      </c>
      <c r="C8462" s="28">
        <f t="shared" si="271"/>
        <v>846</v>
      </c>
    </row>
    <row r="8463" spans="2:3" x14ac:dyDescent="0.25">
      <c r="B8463" s="28" t="str">
        <f t="shared" si="270"/>
        <v/>
      </c>
      <c r="C8463" s="28">
        <f t="shared" si="271"/>
        <v>846</v>
      </c>
    </row>
    <row r="8464" spans="2:3" x14ac:dyDescent="0.25">
      <c r="B8464" s="28" t="str">
        <f t="shared" si="270"/>
        <v/>
      </c>
      <c r="C8464" s="28">
        <f t="shared" si="271"/>
        <v>846</v>
      </c>
    </row>
    <row r="8465" spans="2:3" x14ac:dyDescent="0.25">
      <c r="B8465" s="28" t="str">
        <f t="shared" si="270"/>
        <v/>
      </c>
      <c r="C8465" s="28">
        <f t="shared" si="271"/>
        <v>846</v>
      </c>
    </row>
    <row r="8466" spans="2:3" x14ac:dyDescent="0.25">
      <c r="B8466" s="28" t="str">
        <f t="shared" si="270"/>
        <v/>
      </c>
      <c r="C8466" s="28">
        <f t="shared" si="271"/>
        <v>846</v>
      </c>
    </row>
    <row r="8467" spans="2:3" x14ac:dyDescent="0.25">
      <c r="B8467" s="28" t="str">
        <f t="shared" si="270"/>
        <v/>
      </c>
      <c r="C8467" s="28">
        <f t="shared" si="271"/>
        <v>847</v>
      </c>
    </row>
    <row r="8468" spans="2:3" x14ac:dyDescent="0.25">
      <c r="B8468" s="28" t="str">
        <f t="shared" si="270"/>
        <v/>
      </c>
      <c r="C8468" s="28">
        <f t="shared" si="271"/>
        <v>847</v>
      </c>
    </row>
    <row r="8469" spans="2:3" x14ac:dyDescent="0.25">
      <c r="B8469" s="28" t="str">
        <f t="shared" ref="B8469:B8532" si="272">IF(C8469&lt; $D$4+1,MOD(((ROW(B8469)-ROW(B$7))),$C$5)+1,"")</f>
        <v/>
      </c>
      <c r="C8469" s="28">
        <f t="shared" si="271"/>
        <v>847</v>
      </c>
    </row>
    <row r="8470" spans="2:3" x14ac:dyDescent="0.25">
      <c r="B8470" s="28" t="str">
        <f t="shared" si="272"/>
        <v/>
      </c>
      <c r="C8470" s="28">
        <f t="shared" si="271"/>
        <v>847</v>
      </c>
    </row>
    <row r="8471" spans="2:3" x14ac:dyDescent="0.25">
      <c r="B8471" s="28" t="str">
        <f t="shared" si="272"/>
        <v/>
      </c>
      <c r="C8471" s="28">
        <f t="shared" si="271"/>
        <v>847</v>
      </c>
    </row>
    <row r="8472" spans="2:3" x14ac:dyDescent="0.25">
      <c r="B8472" s="28" t="str">
        <f t="shared" si="272"/>
        <v/>
      </c>
      <c r="C8472" s="28">
        <f t="shared" si="271"/>
        <v>847</v>
      </c>
    </row>
    <row r="8473" spans="2:3" x14ac:dyDescent="0.25">
      <c r="B8473" s="28" t="str">
        <f t="shared" si="272"/>
        <v/>
      </c>
      <c r="C8473" s="28">
        <f t="shared" si="271"/>
        <v>847</v>
      </c>
    </row>
    <row r="8474" spans="2:3" x14ac:dyDescent="0.25">
      <c r="B8474" s="28" t="str">
        <f t="shared" si="272"/>
        <v/>
      </c>
      <c r="C8474" s="28">
        <f t="shared" si="271"/>
        <v>847</v>
      </c>
    </row>
    <row r="8475" spans="2:3" x14ac:dyDescent="0.25">
      <c r="B8475" s="28" t="str">
        <f t="shared" si="272"/>
        <v/>
      </c>
      <c r="C8475" s="28">
        <f t="shared" si="271"/>
        <v>847</v>
      </c>
    </row>
    <row r="8476" spans="2:3" x14ac:dyDescent="0.25">
      <c r="B8476" s="28" t="str">
        <f t="shared" si="272"/>
        <v/>
      </c>
      <c r="C8476" s="28">
        <f t="shared" si="271"/>
        <v>847</v>
      </c>
    </row>
    <row r="8477" spans="2:3" x14ac:dyDescent="0.25">
      <c r="B8477" s="28" t="str">
        <f t="shared" si="272"/>
        <v/>
      </c>
      <c r="C8477" s="28">
        <f t="shared" si="271"/>
        <v>848</v>
      </c>
    </row>
    <row r="8478" spans="2:3" x14ac:dyDescent="0.25">
      <c r="B8478" s="28" t="str">
        <f t="shared" si="272"/>
        <v/>
      </c>
      <c r="C8478" s="28">
        <f t="shared" si="271"/>
        <v>848</v>
      </c>
    </row>
    <row r="8479" spans="2:3" x14ac:dyDescent="0.25">
      <c r="B8479" s="28" t="str">
        <f t="shared" si="272"/>
        <v/>
      </c>
      <c r="C8479" s="28">
        <f t="shared" si="271"/>
        <v>848</v>
      </c>
    </row>
    <row r="8480" spans="2:3" x14ac:dyDescent="0.25">
      <c r="B8480" s="28" t="str">
        <f t="shared" si="272"/>
        <v/>
      </c>
      <c r="C8480" s="28">
        <f t="shared" si="271"/>
        <v>848</v>
      </c>
    </row>
    <row r="8481" spans="2:3" x14ac:dyDescent="0.25">
      <c r="B8481" s="28" t="str">
        <f t="shared" si="272"/>
        <v/>
      </c>
      <c r="C8481" s="28">
        <f t="shared" si="271"/>
        <v>848</v>
      </c>
    </row>
    <row r="8482" spans="2:3" x14ac:dyDescent="0.25">
      <c r="B8482" s="28" t="str">
        <f t="shared" si="272"/>
        <v/>
      </c>
      <c r="C8482" s="28">
        <f t="shared" si="271"/>
        <v>848</v>
      </c>
    </row>
    <row r="8483" spans="2:3" x14ac:dyDescent="0.25">
      <c r="B8483" s="28" t="str">
        <f t="shared" si="272"/>
        <v/>
      </c>
      <c r="C8483" s="28">
        <f t="shared" si="271"/>
        <v>848</v>
      </c>
    </row>
    <row r="8484" spans="2:3" x14ac:dyDescent="0.25">
      <c r="B8484" s="28" t="str">
        <f t="shared" si="272"/>
        <v/>
      </c>
      <c r="C8484" s="28">
        <f t="shared" si="271"/>
        <v>848</v>
      </c>
    </row>
    <row r="8485" spans="2:3" x14ac:dyDescent="0.25">
      <c r="B8485" s="28" t="str">
        <f t="shared" si="272"/>
        <v/>
      </c>
      <c r="C8485" s="28">
        <f t="shared" si="271"/>
        <v>848</v>
      </c>
    </row>
    <row r="8486" spans="2:3" x14ac:dyDescent="0.25">
      <c r="B8486" s="28" t="str">
        <f t="shared" si="272"/>
        <v/>
      </c>
      <c r="C8486" s="28">
        <f t="shared" si="271"/>
        <v>848</v>
      </c>
    </row>
    <row r="8487" spans="2:3" x14ac:dyDescent="0.25">
      <c r="B8487" s="28" t="str">
        <f t="shared" si="272"/>
        <v/>
      </c>
      <c r="C8487" s="28">
        <f t="shared" si="271"/>
        <v>849</v>
      </c>
    </row>
    <row r="8488" spans="2:3" x14ac:dyDescent="0.25">
      <c r="B8488" s="28" t="str">
        <f t="shared" si="272"/>
        <v/>
      </c>
      <c r="C8488" s="28">
        <f t="shared" si="271"/>
        <v>849</v>
      </c>
    </row>
    <row r="8489" spans="2:3" x14ac:dyDescent="0.25">
      <c r="B8489" s="28" t="str">
        <f t="shared" si="272"/>
        <v/>
      </c>
      <c r="C8489" s="28">
        <f t="shared" si="271"/>
        <v>849</v>
      </c>
    </row>
    <row r="8490" spans="2:3" x14ac:dyDescent="0.25">
      <c r="B8490" s="28" t="str">
        <f t="shared" si="272"/>
        <v/>
      </c>
      <c r="C8490" s="28">
        <f t="shared" si="271"/>
        <v>849</v>
      </c>
    </row>
    <row r="8491" spans="2:3" x14ac:dyDescent="0.25">
      <c r="B8491" s="28" t="str">
        <f t="shared" si="272"/>
        <v/>
      </c>
      <c r="C8491" s="28">
        <f t="shared" si="271"/>
        <v>849</v>
      </c>
    </row>
    <row r="8492" spans="2:3" x14ac:dyDescent="0.25">
      <c r="B8492" s="28" t="str">
        <f t="shared" si="272"/>
        <v/>
      </c>
      <c r="C8492" s="28">
        <f t="shared" si="271"/>
        <v>849</v>
      </c>
    </row>
    <row r="8493" spans="2:3" x14ac:dyDescent="0.25">
      <c r="B8493" s="28" t="str">
        <f t="shared" si="272"/>
        <v/>
      </c>
      <c r="C8493" s="28">
        <f t="shared" si="271"/>
        <v>849</v>
      </c>
    </row>
    <row r="8494" spans="2:3" x14ac:dyDescent="0.25">
      <c r="B8494" s="28" t="str">
        <f t="shared" si="272"/>
        <v/>
      </c>
      <c r="C8494" s="28">
        <f t="shared" si="271"/>
        <v>849</v>
      </c>
    </row>
    <row r="8495" spans="2:3" x14ac:dyDescent="0.25">
      <c r="B8495" s="28" t="str">
        <f t="shared" si="272"/>
        <v/>
      </c>
      <c r="C8495" s="28">
        <f t="shared" ref="C8495:C8558" si="273">ROUNDDOWN(((ROW(C8495)-ROW(C$7))/C$5)+1,0)</f>
        <v>849</v>
      </c>
    </row>
    <row r="8496" spans="2:3" x14ac:dyDescent="0.25">
      <c r="B8496" s="28" t="str">
        <f t="shared" si="272"/>
        <v/>
      </c>
      <c r="C8496" s="28">
        <f t="shared" si="273"/>
        <v>849</v>
      </c>
    </row>
    <row r="8497" spans="2:3" x14ac:dyDescent="0.25">
      <c r="B8497" s="28" t="str">
        <f t="shared" si="272"/>
        <v/>
      </c>
      <c r="C8497" s="28">
        <f t="shared" si="273"/>
        <v>850</v>
      </c>
    </row>
    <row r="8498" spans="2:3" x14ac:dyDescent="0.25">
      <c r="B8498" s="28" t="str">
        <f t="shared" si="272"/>
        <v/>
      </c>
      <c r="C8498" s="28">
        <f t="shared" si="273"/>
        <v>850</v>
      </c>
    </row>
    <row r="8499" spans="2:3" x14ac:dyDescent="0.25">
      <c r="B8499" s="28" t="str">
        <f t="shared" si="272"/>
        <v/>
      </c>
      <c r="C8499" s="28">
        <f t="shared" si="273"/>
        <v>850</v>
      </c>
    </row>
    <row r="8500" spans="2:3" x14ac:dyDescent="0.25">
      <c r="B8500" s="28" t="str">
        <f t="shared" si="272"/>
        <v/>
      </c>
      <c r="C8500" s="28">
        <f t="shared" si="273"/>
        <v>850</v>
      </c>
    </row>
    <row r="8501" spans="2:3" x14ac:dyDescent="0.25">
      <c r="B8501" s="28" t="str">
        <f t="shared" si="272"/>
        <v/>
      </c>
      <c r="C8501" s="28">
        <f t="shared" si="273"/>
        <v>850</v>
      </c>
    </row>
    <row r="8502" spans="2:3" x14ac:dyDescent="0.25">
      <c r="B8502" s="28" t="str">
        <f t="shared" si="272"/>
        <v/>
      </c>
      <c r="C8502" s="28">
        <f t="shared" si="273"/>
        <v>850</v>
      </c>
    </row>
    <row r="8503" spans="2:3" x14ac:dyDescent="0.25">
      <c r="B8503" s="28" t="str">
        <f t="shared" si="272"/>
        <v/>
      </c>
      <c r="C8503" s="28">
        <f t="shared" si="273"/>
        <v>850</v>
      </c>
    </row>
    <row r="8504" spans="2:3" x14ac:dyDescent="0.25">
      <c r="B8504" s="28" t="str">
        <f t="shared" si="272"/>
        <v/>
      </c>
      <c r="C8504" s="28">
        <f t="shared" si="273"/>
        <v>850</v>
      </c>
    </row>
    <row r="8505" spans="2:3" x14ac:dyDescent="0.25">
      <c r="B8505" s="28" t="str">
        <f t="shared" si="272"/>
        <v/>
      </c>
      <c r="C8505" s="28">
        <f t="shared" si="273"/>
        <v>850</v>
      </c>
    </row>
    <row r="8506" spans="2:3" x14ac:dyDescent="0.25">
      <c r="B8506" s="28" t="str">
        <f t="shared" si="272"/>
        <v/>
      </c>
      <c r="C8506" s="28">
        <f t="shared" si="273"/>
        <v>850</v>
      </c>
    </row>
    <row r="8507" spans="2:3" x14ac:dyDescent="0.25">
      <c r="B8507" s="28" t="str">
        <f t="shared" si="272"/>
        <v/>
      </c>
      <c r="C8507" s="28">
        <f t="shared" si="273"/>
        <v>851</v>
      </c>
    </row>
    <row r="8508" spans="2:3" x14ac:dyDescent="0.25">
      <c r="B8508" s="28" t="str">
        <f t="shared" si="272"/>
        <v/>
      </c>
      <c r="C8508" s="28">
        <f t="shared" si="273"/>
        <v>851</v>
      </c>
    </row>
    <row r="8509" spans="2:3" x14ac:dyDescent="0.25">
      <c r="B8509" s="28" t="str">
        <f t="shared" si="272"/>
        <v/>
      </c>
      <c r="C8509" s="28">
        <f t="shared" si="273"/>
        <v>851</v>
      </c>
    </row>
    <row r="8510" spans="2:3" x14ac:dyDescent="0.25">
      <c r="B8510" s="28" t="str">
        <f t="shared" si="272"/>
        <v/>
      </c>
      <c r="C8510" s="28">
        <f t="shared" si="273"/>
        <v>851</v>
      </c>
    </row>
    <row r="8511" spans="2:3" x14ac:dyDescent="0.25">
      <c r="B8511" s="28" t="str">
        <f t="shared" si="272"/>
        <v/>
      </c>
      <c r="C8511" s="28">
        <f t="shared" si="273"/>
        <v>851</v>
      </c>
    </row>
    <row r="8512" spans="2:3" x14ac:dyDescent="0.25">
      <c r="B8512" s="28" t="str">
        <f t="shared" si="272"/>
        <v/>
      </c>
      <c r="C8512" s="28">
        <f t="shared" si="273"/>
        <v>851</v>
      </c>
    </row>
    <row r="8513" spans="2:3" x14ac:dyDescent="0.25">
      <c r="B8513" s="28" t="str">
        <f t="shared" si="272"/>
        <v/>
      </c>
      <c r="C8513" s="28">
        <f t="shared" si="273"/>
        <v>851</v>
      </c>
    </row>
    <row r="8514" spans="2:3" x14ac:dyDescent="0.25">
      <c r="B8514" s="28" t="str">
        <f t="shared" si="272"/>
        <v/>
      </c>
      <c r="C8514" s="28">
        <f t="shared" si="273"/>
        <v>851</v>
      </c>
    </row>
    <row r="8515" spans="2:3" x14ac:dyDescent="0.25">
      <c r="B8515" s="28" t="str">
        <f t="shared" si="272"/>
        <v/>
      </c>
      <c r="C8515" s="28">
        <f t="shared" si="273"/>
        <v>851</v>
      </c>
    </row>
    <row r="8516" spans="2:3" x14ac:dyDescent="0.25">
      <c r="B8516" s="28" t="str">
        <f t="shared" si="272"/>
        <v/>
      </c>
      <c r="C8516" s="28">
        <f t="shared" si="273"/>
        <v>851</v>
      </c>
    </row>
    <row r="8517" spans="2:3" x14ac:dyDescent="0.25">
      <c r="B8517" s="28" t="str">
        <f t="shared" si="272"/>
        <v/>
      </c>
      <c r="C8517" s="28">
        <f t="shared" si="273"/>
        <v>852</v>
      </c>
    </row>
    <row r="8518" spans="2:3" x14ac:dyDescent="0.25">
      <c r="B8518" s="28" t="str">
        <f t="shared" si="272"/>
        <v/>
      </c>
      <c r="C8518" s="28">
        <f t="shared" si="273"/>
        <v>852</v>
      </c>
    </row>
    <row r="8519" spans="2:3" x14ac:dyDescent="0.25">
      <c r="B8519" s="28" t="str">
        <f t="shared" si="272"/>
        <v/>
      </c>
      <c r="C8519" s="28">
        <f t="shared" si="273"/>
        <v>852</v>
      </c>
    </row>
    <row r="8520" spans="2:3" x14ac:dyDescent="0.25">
      <c r="B8520" s="28" t="str">
        <f t="shared" si="272"/>
        <v/>
      </c>
      <c r="C8520" s="28">
        <f t="shared" si="273"/>
        <v>852</v>
      </c>
    </row>
    <row r="8521" spans="2:3" x14ac:dyDescent="0.25">
      <c r="B8521" s="28" t="str">
        <f t="shared" si="272"/>
        <v/>
      </c>
      <c r="C8521" s="28">
        <f t="shared" si="273"/>
        <v>852</v>
      </c>
    </row>
    <row r="8522" spans="2:3" x14ac:dyDescent="0.25">
      <c r="B8522" s="28" t="str">
        <f t="shared" si="272"/>
        <v/>
      </c>
      <c r="C8522" s="28">
        <f t="shared" si="273"/>
        <v>852</v>
      </c>
    </row>
    <row r="8523" spans="2:3" x14ac:dyDescent="0.25">
      <c r="B8523" s="28" t="str">
        <f t="shared" si="272"/>
        <v/>
      </c>
      <c r="C8523" s="28">
        <f t="shared" si="273"/>
        <v>852</v>
      </c>
    </row>
    <row r="8524" spans="2:3" x14ac:dyDescent="0.25">
      <c r="B8524" s="28" t="str">
        <f t="shared" si="272"/>
        <v/>
      </c>
      <c r="C8524" s="28">
        <f t="shared" si="273"/>
        <v>852</v>
      </c>
    </row>
    <row r="8525" spans="2:3" x14ac:dyDescent="0.25">
      <c r="B8525" s="28" t="str">
        <f t="shared" si="272"/>
        <v/>
      </c>
      <c r="C8525" s="28">
        <f t="shared" si="273"/>
        <v>852</v>
      </c>
    </row>
    <row r="8526" spans="2:3" x14ac:dyDescent="0.25">
      <c r="B8526" s="28" t="str">
        <f t="shared" si="272"/>
        <v/>
      </c>
      <c r="C8526" s="28">
        <f t="shared" si="273"/>
        <v>852</v>
      </c>
    </row>
    <row r="8527" spans="2:3" x14ac:dyDescent="0.25">
      <c r="B8527" s="28" t="str">
        <f t="shared" si="272"/>
        <v/>
      </c>
      <c r="C8527" s="28">
        <f t="shared" si="273"/>
        <v>853</v>
      </c>
    </row>
    <row r="8528" spans="2:3" x14ac:dyDescent="0.25">
      <c r="B8528" s="28" t="str">
        <f t="shared" si="272"/>
        <v/>
      </c>
      <c r="C8528" s="28">
        <f t="shared" si="273"/>
        <v>853</v>
      </c>
    </row>
    <row r="8529" spans="2:3" x14ac:dyDescent="0.25">
      <c r="B8529" s="28" t="str">
        <f t="shared" si="272"/>
        <v/>
      </c>
      <c r="C8529" s="28">
        <f t="shared" si="273"/>
        <v>853</v>
      </c>
    </row>
    <row r="8530" spans="2:3" x14ac:dyDescent="0.25">
      <c r="B8530" s="28" t="str">
        <f t="shared" si="272"/>
        <v/>
      </c>
      <c r="C8530" s="28">
        <f t="shared" si="273"/>
        <v>853</v>
      </c>
    </row>
    <row r="8531" spans="2:3" x14ac:dyDescent="0.25">
      <c r="B8531" s="28" t="str">
        <f t="shared" si="272"/>
        <v/>
      </c>
      <c r="C8531" s="28">
        <f t="shared" si="273"/>
        <v>853</v>
      </c>
    </row>
    <row r="8532" spans="2:3" x14ac:dyDescent="0.25">
      <c r="B8532" s="28" t="str">
        <f t="shared" si="272"/>
        <v/>
      </c>
      <c r="C8532" s="28">
        <f t="shared" si="273"/>
        <v>853</v>
      </c>
    </row>
    <row r="8533" spans="2:3" x14ac:dyDescent="0.25">
      <c r="B8533" s="28" t="str">
        <f t="shared" ref="B8533:B8596" si="274">IF(C8533&lt; $D$4+1,MOD(((ROW(B8533)-ROW(B$7))),$C$5)+1,"")</f>
        <v/>
      </c>
      <c r="C8533" s="28">
        <f t="shared" si="273"/>
        <v>853</v>
      </c>
    </row>
    <row r="8534" spans="2:3" x14ac:dyDescent="0.25">
      <c r="B8534" s="28" t="str">
        <f t="shared" si="274"/>
        <v/>
      </c>
      <c r="C8534" s="28">
        <f t="shared" si="273"/>
        <v>853</v>
      </c>
    </row>
    <row r="8535" spans="2:3" x14ac:dyDescent="0.25">
      <c r="B8535" s="28" t="str">
        <f t="shared" si="274"/>
        <v/>
      </c>
      <c r="C8535" s="28">
        <f t="shared" si="273"/>
        <v>853</v>
      </c>
    </row>
    <row r="8536" spans="2:3" x14ac:dyDescent="0.25">
      <c r="B8536" s="28" t="str">
        <f t="shared" si="274"/>
        <v/>
      </c>
      <c r="C8536" s="28">
        <f t="shared" si="273"/>
        <v>853</v>
      </c>
    </row>
    <row r="8537" spans="2:3" x14ac:dyDescent="0.25">
      <c r="B8537" s="28" t="str">
        <f t="shared" si="274"/>
        <v/>
      </c>
      <c r="C8537" s="28">
        <f t="shared" si="273"/>
        <v>854</v>
      </c>
    </row>
    <row r="8538" spans="2:3" x14ac:dyDescent="0.25">
      <c r="B8538" s="28" t="str">
        <f t="shared" si="274"/>
        <v/>
      </c>
      <c r="C8538" s="28">
        <f t="shared" si="273"/>
        <v>854</v>
      </c>
    </row>
    <row r="8539" spans="2:3" x14ac:dyDescent="0.25">
      <c r="B8539" s="28" t="str">
        <f t="shared" si="274"/>
        <v/>
      </c>
      <c r="C8539" s="28">
        <f t="shared" si="273"/>
        <v>854</v>
      </c>
    </row>
    <row r="8540" spans="2:3" x14ac:dyDescent="0.25">
      <c r="B8540" s="28" t="str">
        <f t="shared" si="274"/>
        <v/>
      </c>
      <c r="C8540" s="28">
        <f t="shared" si="273"/>
        <v>854</v>
      </c>
    </row>
    <row r="8541" spans="2:3" x14ac:dyDescent="0.25">
      <c r="B8541" s="28" t="str">
        <f t="shared" si="274"/>
        <v/>
      </c>
      <c r="C8541" s="28">
        <f t="shared" si="273"/>
        <v>854</v>
      </c>
    </row>
    <row r="8542" spans="2:3" x14ac:dyDescent="0.25">
      <c r="B8542" s="28" t="str">
        <f t="shared" si="274"/>
        <v/>
      </c>
      <c r="C8542" s="28">
        <f t="shared" si="273"/>
        <v>854</v>
      </c>
    </row>
    <row r="8543" spans="2:3" x14ac:dyDescent="0.25">
      <c r="B8543" s="28" t="str">
        <f t="shared" si="274"/>
        <v/>
      </c>
      <c r="C8543" s="28">
        <f t="shared" si="273"/>
        <v>854</v>
      </c>
    </row>
    <row r="8544" spans="2:3" x14ac:dyDescent="0.25">
      <c r="B8544" s="28" t="str">
        <f t="shared" si="274"/>
        <v/>
      </c>
      <c r="C8544" s="28">
        <f t="shared" si="273"/>
        <v>854</v>
      </c>
    </row>
    <row r="8545" spans="2:3" x14ac:dyDescent="0.25">
      <c r="B8545" s="28" t="str">
        <f t="shared" si="274"/>
        <v/>
      </c>
      <c r="C8545" s="28">
        <f t="shared" si="273"/>
        <v>854</v>
      </c>
    </row>
    <row r="8546" spans="2:3" x14ac:dyDescent="0.25">
      <c r="B8546" s="28" t="str">
        <f t="shared" si="274"/>
        <v/>
      </c>
      <c r="C8546" s="28">
        <f t="shared" si="273"/>
        <v>854</v>
      </c>
    </row>
    <row r="8547" spans="2:3" x14ac:dyDescent="0.25">
      <c r="B8547" s="28" t="str">
        <f t="shared" si="274"/>
        <v/>
      </c>
      <c r="C8547" s="28">
        <f t="shared" si="273"/>
        <v>855</v>
      </c>
    </row>
    <row r="8548" spans="2:3" x14ac:dyDescent="0.25">
      <c r="B8548" s="28" t="str">
        <f t="shared" si="274"/>
        <v/>
      </c>
      <c r="C8548" s="28">
        <f t="shared" si="273"/>
        <v>855</v>
      </c>
    </row>
    <row r="8549" spans="2:3" x14ac:dyDescent="0.25">
      <c r="B8549" s="28" t="str">
        <f t="shared" si="274"/>
        <v/>
      </c>
      <c r="C8549" s="28">
        <f t="shared" si="273"/>
        <v>855</v>
      </c>
    </row>
    <row r="8550" spans="2:3" x14ac:dyDescent="0.25">
      <c r="B8550" s="28" t="str">
        <f t="shared" si="274"/>
        <v/>
      </c>
      <c r="C8550" s="28">
        <f t="shared" si="273"/>
        <v>855</v>
      </c>
    </row>
    <row r="8551" spans="2:3" x14ac:dyDescent="0.25">
      <c r="B8551" s="28" t="str">
        <f t="shared" si="274"/>
        <v/>
      </c>
      <c r="C8551" s="28">
        <f t="shared" si="273"/>
        <v>855</v>
      </c>
    </row>
    <row r="8552" spans="2:3" x14ac:dyDescent="0.25">
      <c r="B8552" s="28" t="str">
        <f t="shared" si="274"/>
        <v/>
      </c>
      <c r="C8552" s="28">
        <f t="shared" si="273"/>
        <v>855</v>
      </c>
    </row>
    <row r="8553" spans="2:3" x14ac:dyDescent="0.25">
      <c r="B8553" s="28" t="str">
        <f t="shared" si="274"/>
        <v/>
      </c>
      <c r="C8553" s="28">
        <f t="shared" si="273"/>
        <v>855</v>
      </c>
    </row>
    <row r="8554" spans="2:3" x14ac:dyDescent="0.25">
      <c r="B8554" s="28" t="str">
        <f t="shared" si="274"/>
        <v/>
      </c>
      <c r="C8554" s="28">
        <f t="shared" si="273"/>
        <v>855</v>
      </c>
    </row>
    <row r="8555" spans="2:3" x14ac:dyDescent="0.25">
      <c r="B8555" s="28" t="str">
        <f t="shared" si="274"/>
        <v/>
      </c>
      <c r="C8555" s="28">
        <f t="shared" si="273"/>
        <v>855</v>
      </c>
    </row>
    <row r="8556" spans="2:3" x14ac:dyDescent="0.25">
      <c r="B8556" s="28" t="str">
        <f t="shared" si="274"/>
        <v/>
      </c>
      <c r="C8556" s="28">
        <f t="shared" si="273"/>
        <v>855</v>
      </c>
    </row>
    <row r="8557" spans="2:3" x14ac:dyDescent="0.25">
      <c r="B8557" s="28" t="str">
        <f t="shared" si="274"/>
        <v/>
      </c>
      <c r="C8557" s="28">
        <f t="shared" si="273"/>
        <v>856</v>
      </c>
    </row>
    <row r="8558" spans="2:3" x14ac:dyDescent="0.25">
      <c r="B8558" s="28" t="str">
        <f t="shared" si="274"/>
        <v/>
      </c>
      <c r="C8558" s="28">
        <f t="shared" si="273"/>
        <v>856</v>
      </c>
    </row>
    <row r="8559" spans="2:3" x14ac:dyDescent="0.25">
      <c r="B8559" s="28" t="str">
        <f t="shared" si="274"/>
        <v/>
      </c>
      <c r="C8559" s="28">
        <f t="shared" ref="C8559:C8622" si="275">ROUNDDOWN(((ROW(C8559)-ROW(C$7))/C$5)+1,0)</f>
        <v>856</v>
      </c>
    </row>
    <row r="8560" spans="2:3" x14ac:dyDescent="0.25">
      <c r="B8560" s="28" t="str">
        <f t="shared" si="274"/>
        <v/>
      </c>
      <c r="C8560" s="28">
        <f t="shared" si="275"/>
        <v>856</v>
      </c>
    </row>
    <row r="8561" spans="2:3" x14ac:dyDescent="0.25">
      <c r="B8561" s="28" t="str">
        <f t="shared" si="274"/>
        <v/>
      </c>
      <c r="C8561" s="28">
        <f t="shared" si="275"/>
        <v>856</v>
      </c>
    </row>
    <row r="8562" spans="2:3" x14ac:dyDescent="0.25">
      <c r="B8562" s="28" t="str">
        <f t="shared" si="274"/>
        <v/>
      </c>
      <c r="C8562" s="28">
        <f t="shared" si="275"/>
        <v>856</v>
      </c>
    </row>
    <row r="8563" spans="2:3" x14ac:dyDescent="0.25">
      <c r="B8563" s="28" t="str">
        <f t="shared" si="274"/>
        <v/>
      </c>
      <c r="C8563" s="28">
        <f t="shared" si="275"/>
        <v>856</v>
      </c>
    </row>
    <row r="8564" spans="2:3" x14ac:dyDescent="0.25">
      <c r="B8564" s="28" t="str">
        <f t="shared" si="274"/>
        <v/>
      </c>
      <c r="C8564" s="28">
        <f t="shared" si="275"/>
        <v>856</v>
      </c>
    </row>
    <row r="8565" spans="2:3" x14ac:dyDescent="0.25">
      <c r="B8565" s="28" t="str">
        <f t="shared" si="274"/>
        <v/>
      </c>
      <c r="C8565" s="28">
        <f t="shared" si="275"/>
        <v>856</v>
      </c>
    </row>
    <row r="8566" spans="2:3" x14ac:dyDescent="0.25">
      <c r="B8566" s="28" t="str">
        <f t="shared" si="274"/>
        <v/>
      </c>
      <c r="C8566" s="28">
        <f t="shared" si="275"/>
        <v>856</v>
      </c>
    </row>
    <row r="8567" spans="2:3" x14ac:dyDescent="0.25">
      <c r="B8567" s="28" t="str">
        <f t="shared" si="274"/>
        <v/>
      </c>
      <c r="C8567" s="28">
        <f t="shared" si="275"/>
        <v>857</v>
      </c>
    </row>
    <row r="8568" spans="2:3" x14ac:dyDescent="0.25">
      <c r="B8568" s="28" t="str">
        <f t="shared" si="274"/>
        <v/>
      </c>
      <c r="C8568" s="28">
        <f t="shared" si="275"/>
        <v>857</v>
      </c>
    </row>
    <row r="8569" spans="2:3" x14ac:dyDescent="0.25">
      <c r="B8569" s="28" t="str">
        <f t="shared" si="274"/>
        <v/>
      </c>
      <c r="C8569" s="28">
        <f t="shared" si="275"/>
        <v>857</v>
      </c>
    </row>
    <row r="8570" spans="2:3" x14ac:dyDescent="0.25">
      <c r="B8570" s="28" t="str">
        <f t="shared" si="274"/>
        <v/>
      </c>
      <c r="C8570" s="28">
        <f t="shared" si="275"/>
        <v>857</v>
      </c>
    </row>
    <row r="8571" spans="2:3" x14ac:dyDescent="0.25">
      <c r="B8571" s="28" t="str">
        <f t="shared" si="274"/>
        <v/>
      </c>
      <c r="C8571" s="28">
        <f t="shared" si="275"/>
        <v>857</v>
      </c>
    </row>
    <row r="8572" spans="2:3" x14ac:dyDescent="0.25">
      <c r="B8572" s="28" t="str">
        <f t="shared" si="274"/>
        <v/>
      </c>
      <c r="C8572" s="28">
        <f t="shared" si="275"/>
        <v>857</v>
      </c>
    </row>
    <row r="8573" spans="2:3" x14ac:dyDescent="0.25">
      <c r="B8573" s="28" t="str">
        <f t="shared" si="274"/>
        <v/>
      </c>
      <c r="C8573" s="28">
        <f t="shared" si="275"/>
        <v>857</v>
      </c>
    </row>
    <row r="8574" spans="2:3" x14ac:dyDescent="0.25">
      <c r="B8574" s="28" t="str">
        <f t="shared" si="274"/>
        <v/>
      </c>
      <c r="C8574" s="28">
        <f t="shared" si="275"/>
        <v>857</v>
      </c>
    </row>
    <row r="8575" spans="2:3" x14ac:dyDescent="0.25">
      <c r="B8575" s="28" t="str">
        <f t="shared" si="274"/>
        <v/>
      </c>
      <c r="C8575" s="28">
        <f t="shared" si="275"/>
        <v>857</v>
      </c>
    </row>
    <row r="8576" spans="2:3" x14ac:dyDescent="0.25">
      <c r="B8576" s="28" t="str">
        <f t="shared" si="274"/>
        <v/>
      </c>
      <c r="C8576" s="28">
        <f t="shared" si="275"/>
        <v>857</v>
      </c>
    </row>
    <row r="8577" spans="2:3" x14ac:dyDescent="0.25">
      <c r="B8577" s="28" t="str">
        <f t="shared" si="274"/>
        <v/>
      </c>
      <c r="C8577" s="28">
        <f t="shared" si="275"/>
        <v>858</v>
      </c>
    </row>
    <row r="8578" spans="2:3" x14ac:dyDescent="0.25">
      <c r="B8578" s="28" t="str">
        <f t="shared" si="274"/>
        <v/>
      </c>
      <c r="C8578" s="28">
        <f t="shared" si="275"/>
        <v>858</v>
      </c>
    </row>
    <row r="8579" spans="2:3" x14ac:dyDescent="0.25">
      <c r="B8579" s="28" t="str">
        <f t="shared" si="274"/>
        <v/>
      </c>
      <c r="C8579" s="28">
        <f t="shared" si="275"/>
        <v>858</v>
      </c>
    </row>
    <row r="8580" spans="2:3" x14ac:dyDescent="0.25">
      <c r="B8580" s="28" t="str">
        <f t="shared" si="274"/>
        <v/>
      </c>
      <c r="C8580" s="28">
        <f t="shared" si="275"/>
        <v>858</v>
      </c>
    </row>
    <row r="8581" spans="2:3" x14ac:dyDescent="0.25">
      <c r="B8581" s="28" t="str">
        <f t="shared" si="274"/>
        <v/>
      </c>
      <c r="C8581" s="28">
        <f t="shared" si="275"/>
        <v>858</v>
      </c>
    </row>
    <row r="8582" spans="2:3" x14ac:dyDescent="0.25">
      <c r="B8582" s="28" t="str">
        <f t="shared" si="274"/>
        <v/>
      </c>
      <c r="C8582" s="28">
        <f t="shared" si="275"/>
        <v>858</v>
      </c>
    </row>
    <row r="8583" spans="2:3" x14ac:dyDescent="0.25">
      <c r="B8583" s="28" t="str">
        <f t="shared" si="274"/>
        <v/>
      </c>
      <c r="C8583" s="28">
        <f t="shared" si="275"/>
        <v>858</v>
      </c>
    </row>
    <row r="8584" spans="2:3" x14ac:dyDescent="0.25">
      <c r="B8584" s="28" t="str">
        <f t="shared" si="274"/>
        <v/>
      </c>
      <c r="C8584" s="28">
        <f t="shared" si="275"/>
        <v>858</v>
      </c>
    </row>
    <row r="8585" spans="2:3" x14ac:dyDescent="0.25">
      <c r="B8585" s="28" t="str">
        <f t="shared" si="274"/>
        <v/>
      </c>
      <c r="C8585" s="28">
        <f t="shared" si="275"/>
        <v>858</v>
      </c>
    </row>
    <row r="8586" spans="2:3" x14ac:dyDescent="0.25">
      <c r="B8586" s="28" t="str">
        <f t="shared" si="274"/>
        <v/>
      </c>
      <c r="C8586" s="28">
        <f t="shared" si="275"/>
        <v>858</v>
      </c>
    </row>
    <row r="8587" spans="2:3" x14ac:dyDescent="0.25">
      <c r="B8587" s="28" t="str">
        <f t="shared" si="274"/>
        <v/>
      </c>
      <c r="C8587" s="28">
        <f t="shared" si="275"/>
        <v>859</v>
      </c>
    </row>
    <row r="8588" spans="2:3" x14ac:dyDescent="0.25">
      <c r="B8588" s="28" t="str">
        <f t="shared" si="274"/>
        <v/>
      </c>
      <c r="C8588" s="28">
        <f t="shared" si="275"/>
        <v>859</v>
      </c>
    </row>
    <row r="8589" spans="2:3" x14ac:dyDescent="0.25">
      <c r="B8589" s="28" t="str">
        <f t="shared" si="274"/>
        <v/>
      </c>
      <c r="C8589" s="28">
        <f t="shared" si="275"/>
        <v>859</v>
      </c>
    </row>
    <row r="8590" spans="2:3" x14ac:dyDescent="0.25">
      <c r="B8590" s="28" t="str">
        <f t="shared" si="274"/>
        <v/>
      </c>
      <c r="C8590" s="28">
        <f t="shared" si="275"/>
        <v>859</v>
      </c>
    </row>
    <row r="8591" spans="2:3" x14ac:dyDescent="0.25">
      <c r="B8591" s="28" t="str">
        <f t="shared" si="274"/>
        <v/>
      </c>
      <c r="C8591" s="28">
        <f t="shared" si="275"/>
        <v>859</v>
      </c>
    </row>
    <row r="8592" spans="2:3" x14ac:dyDescent="0.25">
      <c r="B8592" s="28" t="str">
        <f t="shared" si="274"/>
        <v/>
      </c>
      <c r="C8592" s="28">
        <f t="shared" si="275"/>
        <v>859</v>
      </c>
    </row>
    <row r="8593" spans="2:3" x14ac:dyDescent="0.25">
      <c r="B8593" s="28" t="str">
        <f t="shared" si="274"/>
        <v/>
      </c>
      <c r="C8593" s="28">
        <f t="shared" si="275"/>
        <v>859</v>
      </c>
    </row>
    <row r="8594" spans="2:3" x14ac:dyDescent="0.25">
      <c r="B8594" s="28" t="str">
        <f t="shared" si="274"/>
        <v/>
      </c>
      <c r="C8594" s="28">
        <f t="shared" si="275"/>
        <v>859</v>
      </c>
    </row>
    <row r="8595" spans="2:3" x14ac:dyDescent="0.25">
      <c r="B8595" s="28" t="str">
        <f t="shared" si="274"/>
        <v/>
      </c>
      <c r="C8595" s="28">
        <f t="shared" si="275"/>
        <v>859</v>
      </c>
    </row>
    <row r="8596" spans="2:3" x14ac:dyDescent="0.25">
      <c r="B8596" s="28" t="str">
        <f t="shared" si="274"/>
        <v/>
      </c>
      <c r="C8596" s="28">
        <f t="shared" si="275"/>
        <v>859</v>
      </c>
    </row>
    <row r="8597" spans="2:3" x14ac:dyDescent="0.25">
      <c r="B8597" s="28" t="str">
        <f t="shared" ref="B8597:B8660" si="276">IF(C8597&lt; $D$4+1,MOD(((ROW(B8597)-ROW(B$7))),$C$5)+1,"")</f>
        <v/>
      </c>
      <c r="C8597" s="28">
        <f t="shared" si="275"/>
        <v>860</v>
      </c>
    </row>
    <row r="8598" spans="2:3" x14ac:dyDescent="0.25">
      <c r="B8598" s="28" t="str">
        <f t="shared" si="276"/>
        <v/>
      </c>
      <c r="C8598" s="28">
        <f t="shared" si="275"/>
        <v>860</v>
      </c>
    </row>
    <row r="8599" spans="2:3" x14ac:dyDescent="0.25">
      <c r="B8599" s="28" t="str">
        <f t="shared" si="276"/>
        <v/>
      </c>
      <c r="C8599" s="28">
        <f t="shared" si="275"/>
        <v>860</v>
      </c>
    </row>
    <row r="8600" spans="2:3" x14ac:dyDescent="0.25">
      <c r="B8600" s="28" t="str">
        <f t="shared" si="276"/>
        <v/>
      </c>
      <c r="C8600" s="28">
        <f t="shared" si="275"/>
        <v>860</v>
      </c>
    </row>
    <row r="8601" spans="2:3" x14ac:dyDescent="0.25">
      <c r="B8601" s="28" t="str">
        <f t="shared" si="276"/>
        <v/>
      </c>
      <c r="C8601" s="28">
        <f t="shared" si="275"/>
        <v>860</v>
      </c>
    </row>
    <row r="8602" spans="2:3" x14ac:dyDescent="0.25">
      <c r="B8602" s="28" t="str">
        <f t="shared" si="276"/>
        <v/>
      </c>
      <c r="C8602" s="28">
        <f t="shared" si="275"/>
        <v>860</v>
      </c>
    </row>
    <row r="8603" spans="2:3" x14ac:dyDescent="0.25">
      <c r="B8603" s="28" t="str">
        <f t="shared" si="276"/>
        <v/>
      </c>
      <c r="C8603" s="28">
        <f t="shared" si="275"/>
        <v>860</v>
      </c>
    </row>
    <row r="8604" spans="2:3" x14ac:dyDescent="0.25">
      <c r="B8604" s="28" t="str">
        <f t="shared" si="276"/>
        <v/>
      </c>
      <c r="C8604" s="28">
        <f t="shared" si="275"/>
        <v>860</v>
      </c>
    </row>
    <row r="8605" spans="2:3" x14ac:dyDescent="0.25">
      <c r="B8605" s="28" t="str">
        <f t="shared" si="276"/>
        <v/>
      </c>
      <c r="C8605" s="28">
        <f t="shared" si="275"/>
        <v>860</v>
      </c>
    </row>
    <row r="8606" spans="2:3" x14ac:dyDescent="0.25">
      <c r="B8606" s="28" t="str">
        <f t="shared" si="276"/>
        <v/>
      </c>
      <c r="C8606" s="28">
        <f t="shared" si="275"/>
        <v>860</v>
      </c>
    </row>
    <row r="8607" spans="2:3" x14ac:dyDescent="0.25">
      <c r="B8607" s="28" t="str">
        <f t="shared" si="276"/>
        <v/>
      </c>
      <c r="C8607" s="28">
        <f t="shared" si="275"/>
        <v>861</v>
      </c>
    </row>
    <row r="8608" spans="2:3" x14ac:dyDescent="0.25">
      <c r="B8608" s="28" t="str">
        <f t="shared" si="276"/>
        <v/>
      </c>
      <c r="C8608" s="28">
        <f t="shared" si="275"/>
        <v>861</v>
      </c>
    </row>
    <row r="8609" spans="2:3" x14ac:dyDescent="0.25">
      <c r="B8609" s="28" t="str">
        <f t="shared" si="276"/>
        <v/>
      </c>
      <c r="C8609" s="28">
        <f t="shared" si="275"/>
        <v>861</v>
      </c>
    </row>
    <row r="8610" spans="2:3" x14ac:dyDescent="0.25">
      <c r="B8610" s="28" t="str">
        <f t="shared" si="276"/>
        <v/>
      </c>
      <c r="C8610" s="28">
        <f t="shared" si="275"/>
        <v>861</v>
      </c>
    </row>
    <row r="8611" spans="2:3" x14ac:dyDescent="0.25">
      <c r="B8611" s="28" t="str">
        <f t="shared" si="276"/>
        <v/>
      </c>
      <c r="C8611" s="28">
        <f t="shared" si="275"/>
        <v>861</v>
      </c>
    </row>
    <row r="8612" spans="2:3" x14ac:dyDescent="0.25">
      <c r="B8612" s="28" t="str">
        <f t="shared" si="276"/>
        <v/>
      </c>
      <c r="C8612" s="28">
        <f t="shared" si="275"/>
        <v>861</v>
      </c>
    </row>
    <row r="8613" spans="2:3" x14ac:dyDescent="0.25">
      <c r="B8613" s="28" t="str">
        <f t="shared" si="276"/>
        <v/>
      </c>
      <c r="C8613" s="28">
        <f t="shared" si="275"/>
        <v>861</v>
      </c>
    </row>
    <row r="8614" spans="2:3" x14ac:dyDescent="0.25">
      <c r="B8614" s="28" t="str">
        <f t="shared" si="276"/>
        <v/>
      </c>
      <c r="C8614" s="28">
        <f t="shared" si="275"/>
        <v>861</v>
      </c>
    </row>
    <row r="8615" spans="2:3" x14ac:dyDescent="0.25">
      <c r="B8615" s="28" t="str">
        <f t="shared" si="276"/>
        <v/>
      </c>
      <c r="C8615" s="28">
        <f t="shared" si="275"/>
        <v>861</v>
      </c>
    </row>
    <row r="8616" spans="2:3" x14ac:dyDescent="0.25">
      <c r="B8616" s="28" t="str">
        <f t="shared" si="276"/>
        <v/>
      </c>
      <c r="C8616" s="28">
        <f t="shared" si="275"/>
        <v>861</v>
      </c>
    </row>
    <row r="8617" spans="2:3" x14ac:dyDescent="0.25">
      <c r="B8617" s="28" t="str">
        <f t="shared" si="276"/>
        <v/>
      </c>
      <c r="C8617" s="28">
        <f t="shared" si="275"/>
        <v>862</v>
      </c>
    </row>
    <row r="8618" spans="2:3" x14ac:dyDescent="0.25">
      <c r="B8618" s="28" t="str">
        <f t="shared" si="276"/>
        <v/>
      </c>
      <c r="C8618" s="28">
        <f t="shared" si="275"/>
        <v>862</v>
      </c>
    </row>
    <row r="8619" spans="2:3" x14ac:dyDescent="0.25">
      <c r="B8619" s="28" t="str">
        <f t="shared" si="276"/>
        <v/>
      </c>
      <c r="C8619" s="28">
        <f t="shared" si="275"/>
        <v>862</v>
      </c>
    </row>
    <row r="8620" spans="2:3" x14ac:dyDescent="0.25">
      <c r="B8620" s="28" t="str">
        <f t="shared" si="276"/>
        <v/>
      </c>
      <c r="C8620" s="28">
        <f t="shared" si="275"/>
        <v>862</v>
      </c>
    </row>
    <row r="8621" spans="2:3" x14ac:dyDescent="0.25">
      <c r="B8621" s="28" t="str">
        <f t="shared" si="276"/>
        <v/>
      </c>
      <c r="C8621" s="28">
        <f t="shared" si="275"/>
        <v>862</v>
      </c>
    </row>
    <row r="8622" spans="2:3" x14ac:dyDescent="0.25">
      <c r="B8622" s="28" t="str">
        <f t="shared" si="276"/>
        <v/>
      </c>
      <c r="C8622" s="28">
        <f t="shared" si="275"/>
        <v>862</v>
      </c>
    </row>
    <row r="8623" spans="2:3" x14ac:dyDescent="0.25">
      <c r="B8623" s="28" t="str">
        <f t="shared" si="276"/>
        <v/>
      </c>
      <c r="C8623" s="28">
        <f t="shared" ref="C8623:C8686" si="277">ROUNDDOWN(((ROW(C8623)-ROW(C$7))/C$5)+1,0)</f>
        <v>862</v>
      </c>
    </row>
    <row r="8624" spans="2:3" x14ac:dyDescent="0.25">
      <c r="B8624" s="28" t="str">
        <f t="shared" si="276"/>
        <v/>
      </c>
      <c r="C8624" s="28">
        <f t="shared" si="277"/>
        <v>862</v>
      </c>
    </row>
    <row r="8625" spans="2:3" x14ac:dyDescent="0.25">
      <c r="B8625" s="28" t="str">
        <f t="shared" si="276"/>
        <v/>
      </c>
      <c r="C8625" s="28">
        <f t="shared" si="277"/>
        <v>862</v>
      </c>
    </row>
    <row r="8626" spans="2:3" x14ac:dyDescent="0.25">
      <c r="B8626" s="28" t="str">
        <f t="shared" si="276"/>
        <v/>
      </c>
      <c r="C8626" s="28">
        <f t="shared" si="277"/>
        <v>862</v>
      </c>
    </row>
    <row r="8627" spans="2:3" x14ac:dyDescent="0.25">
      <c r="B8627" s="28" t="str">
        <f t="shared" si="276"/>
        <v/>
      </c>
      <c r="C8627" s="28">
        <f t="shared" si="277"/>
        <v>863</v>
      </c>
    </row>
    <row r="8628" spans="2:3" x14ac:dyDescent="0.25">
      <c r="B8628" s="28" t="str">
        <f t="shared" si="276"/>
        <v/>
      </c>
      <c r="C8628" s="28">
        <f t="shared" si="277"/>
        <v>863</v>
      </c>
    </row>
    <row r="8629" spans="2:3" x14ac:dyDescent="0.25">
      <c r="B8629" s="28" t="str">
        <f t="shared" si="276"/>
        <v/>
      </c>
      <c r="C8629" s="28">
        <f t="shared" si="277"/>
        <v>863</v>
      </c>
    </row>
    <row r="8630" spans="2:3" x14ac:dyDescent="0.25">
      <c r="B8630" s="28" t="str">
        <f t="shared" si="276"/>
        <v/>
      </c>
      <c r="C8630" s="28">
        <f t="shared" si="277"/>
        <v>863</v>
      </c>
    </row>
    <row r="8631" spans="2:3" x14ac:dyDescent="0.25">
      <c r="B8631" s="28" t="str">
        <f t="shared" si="276"/>
        <v/>
      </c>
      <c r="C8631" s="28">
        <f t="shared" si="277"/>
        <v>863</v>
      </c>
    </row>
    <row r="8632" spans="2:3" x14ac:dyDescent="0.25">
      <c r="B8632" s="28" t="str">
        <f t="shared" si="276"/>
        <v/>
      </c>
      <c r="C8632" s="28">
        <f t="shared" si="277"/>
        <v>863</v>
      </c>
    </row>
    <row r="8633" spans="2:3" x14ac:dyDescent="0.25">
      <c r="B8633" s="28" t="str">
        <f t="shared" si="276"/>
        <v/>
      </c>
      <c r="C8633" s="28">
        <f t="shared" si="277"/>
        <v>863</v>
      </c>
    </row>
    <row r="8634" spans="2:3" x14ac:dyDescent="0.25">
      <c r="B8634" s="28" t="str">
        <f t="shared" si="276"/>
        <v/>
      </c>
      <c r="C8634" s="28">
        <f t="shared" si="277"/>
        <v>863</v>
      </c>
    </row>
    <row r="8635" spans="2:3" x14ac:dyDescent="0.25">
      <c r="B8635" s="28" t="str">
        <f t="shared" si="276"/>
        <v/>
      </c>
      <c r="C8635" s="28">
        <f t="shared" si="277"/>
        <v>863</v>
      </c>
    </row>
    <row r="8636" spans="2:3" x14ac:dyDescent="0.25">
      <c r="B8636" s="28" t="str">
        <f t="shared" si="276"/>
        <v/>
      </c>
      <c r="C8636" s="28">
        <f t="shared" si="277"/>
        <v>863</v>
      </c>
    </row>
    <row r="8637" spans="2:3" x14ac:dyDescent="0.25">
      <c r="B8637" s="28" t="str">
        <f t="shared" si="276"/>
        <v/>
      </c>
      <c r="C8637" s="28">
        <f t="shared" si="277"/>
        <v>864</v>
      </c>
    </row>
    <row r="8638" spans="2:3" x14ac:dyDescent="0.25">
      <c r="B8638" s="28" t="str">
        <f t="shared" si="276"/>
        <v/>
      </c>
      <c r="C8638" s="28">
        <f t="shared" si="277"/>
        <v>864</v>
      </c>
    </row>
    <row r="8639" spans="2:3" x14ac:dyDescent="0.25">
      <c r="B8639" s="28" t="str">
        <f t="shared" si="276"/>
        <v/>
      </c>
      <c r="C8639" s="28">
        <f t="shared" si="277"/>
        <v>864</v>
      </c>
    </row>
    <row r="8640" spans="2:3" x14ac:dyDescent="0.25">
      <c r="B8640" s="28" t="str">
        <f t="shared" si="276"/>
        <v/>
      </c>
      <c r="C8640" s="28">
        <f t="shared" si="277"/>
        <v>864</v>
      </c>
    </row>
    <row r="8641" spans="2:3" x14ac:dyDescent="0.25">
      <c r="B8641" s="28" t="str">
        <f t="shared" si="276"/>
        <v/>
      </c>
      <c r="C8641" s="28">
        <f t="shared" si="277"/>
        <v>864</v>
      </c>
    </row>
    <row r="8642" spans="2:3" x14ac:dyDescent="0.25">
      <c r="B8642" s="28" t="str">
        <f t="shared" si="276"/>
        <v/>
      </c>
      <c r="C8642" s="28">
        <f t="shared" si="277"/>
        <v>864</v>
      </c>
    </row>
    <row r="8643" spans="2:3" x14ac:dyDescent="0.25">
      <c r="B8643" s="28" t="str">
        <f t="shared" si="276"/>
        <v/>
      </c>
      <c r="C8643" s="28">
        <f t="shared" si="277"/>
        <v>864</v>
      </c>
    </row>
    <row r="8644" spans="2:3" x14ac:dyDescent="0.25">
      <c r="B8644" s="28" t="str">
        <f t="shared" si="276"/>
        <v/>
      </c>
      <c r="C8644" s="28">
        <f t="shared" si="277"/>
        <v>864</v>
      </c>
    </row>
    <row r="8645" spans="2:3" x14ac:dyDescent="0.25">
      <c r="B8645" s="28" t="str">
        <f t="shared" si="276"/>
        <v/>
      </c>
      <c r="C8645" s="28">
        <f t="shared" si="277"/>
        <v>864</v>
      </c>
    </row>
    <row r="8646" spans="2:3" x14ac:dyDescent="0.25">
      <c r="B8646" s="28" t="str">
        <f t="shared" si="276"/>
        <v/>
      </c>
      <c r="C8646" s="28">
        <f t="shared" si="277"/>
        <v>864</v>
      </c>
    </row>
    <row r="8647" spans="2:3" x14ac:dyDescent="0.25">
      <c r="B8647" s="28" t="str">
        <f t="shared" si="276"/>
        <v/>
      </c>
      <c r="C8647" s="28">
        <f t="shared" si="277"/>
        <v>865</v>
      </c>
    </row>
    <row r="8648" spans="2:3" x14ac:dyDescent="0.25">
      <c r="B8648" s="28" t="str">
        <f t="shared" si="276"/>
        <v/>
      </c>
      <c r="C8648" s="28">
        <f t="shared" si="277"/>
        <v>865</v>
      </c>
    </row>
    <row r="8649" spans="2:3" x14ac:dyDescent="0.25">
      <c r="B8649" s="28" t="str">
        <f t="shared" si="276"/>
        <v/>
      </c>
      <c r="C8649" s="28">
        <f t="shared" si="277"/>
        <v>865</v>
      </c>
    </row>
    <row r="8650" spans="2:3" x14ac:dyDescent="0.25">
      <c r="B8650" s="28" t="str">
        <f t="shared" si="276"/>
        <v/>
      </c>
      <c r="C8650" s="28">
        <f t="shared" si="277"/>
        <v>865</v>
      </c>
    </row>
    <row r="8651" spans="2:3" x14ac:dyDescent="0.25">
      <c r="B8651" s="28" t="str">
        <f t="shared" si="276"/>
        <v/>
      </c>
      <c r="C8651" s="28">
        <f t="shared" si="277"/>
        <v>865</v>
      </c>
    </row>
    <row r="8652" spans="2:3" x14ac:dyDescent="0.25">
      <c r="B8652" s="28" t="str">
        <f t="shared" si="276"/>
        <v/>
      </c>
      <c r="C8652" s="28">
        <f t="shared" si="277"/>
        <v>865</v>
      </c>
    </row>
    <row r="8653" spans="2:3" x14ac:dyDescent="0.25">
      <c r="B8653" s="28" t="str">
        <f t="shared" si="276"/>
        <v/>
      </c>
      <c r="C8653" s="28">
        <f t="shared" si="277"/>
        <v>865</v>
      </c>
    </row>
    <row r="8654" spans="2:3" x14ac:dyDescent="0.25">
      <c r="B8654" s="28" t="str">
        <f t="shared" si="276"/>
        <v/>
      </c>
      <c r="C8654" s="28">
        <f t="shared" si="277"/>
        <v>865</v>
      </c>
    </row>
    <row r="8655" spans="2:3" x14ac:dyDescent="0.25">
      <c r="B8655" s="28" t="str">
        <f t="shared" si="276"/>
        <v/>
      </c>
      <c r="C8655" s="28">
        <f t="shared" si="277"/>
        <v>865</v>
      </c>
    </row>
    <row r="8656" spans="2:3" x14ac:dyDescent="0.25">
      <c r="B8656" s="28" t="str">
        <f t="shared" si="276"/>
        <v/>
      </c>
      <c r="C8656" s="28">
        <f t="shared" si="277"/>
        <v>865</v>
      </c>
    </row>
    <row r="8657" spans="2:3" x14ac:dyDescent="0.25">
      <c r="B8657" s="28" t="str">
        <f t="shared" si="276"/>
        <v/>
      </c>
      <c r="C8657" s="28">
        <f t="shared" si="277"/>
        <v>866</v>
      </c>
    </row>
    <row r="8658" spans="2:3" x14ac:dyDescent="0.25">
      <c r="B8658" s="28" t="str">
        <f t="shared" si="276"/>
        <v/>
      </c>
      <c r="C8658" s="28">
        <f t="shared" si="277"/>
        <v>866</v>
      </c>
    </row>
    <row r="8659" spans="2:3" x14ac:dyDescent="0.25">
      <c r="B8659" s="28" t="str">
        <f t="shared" si="276"/>
        <v/>
      </c>
      <c r="C8659" s="28">
        <f t="shared" si="277"/>
        <v>866</v>
      </c>
    </row>
    <row r="8660" spans="2:3" x14ac:dyDescent="0.25">
      <c r="B8660" s="28" t="str">
        <f t="shared" si="276"/>
        <v/>
      </c>
      <c r="C8660" s="28">
        <f t="shared" si="277"/>
        <v>866</v>
      </c>
    </row>
    <row r="8661" spans="2:3" x14ac:dyDescent="0.25">
      <c r="B8661" s="28" t="str">
        <f t="shared" ref="B8661:B8724" si="278">IF(C8661&lt; $D$4+1,MOD(((ROW(B8661)-ROW(B$7))),$C$5)+1,"")</f>
        <v/>
      </c>
      <c r="C8661" s="28">
        <f t="shared" si="277"/>
        <v>866</v>
      </c>
    </row>
    <row r="8662" spans="2:3" x14ac:dyDescent="0.25">
      <c r="B8662" s="28" t="str">
        <f t="shared" si="278"/>
        <v/>
      </c>
      <c r="C8662" s="28">
        <f t="shared" si="277"/>
        <v>866</v>
      </c>
    </row>
    <row r="8663" spans="2:3" x14ac:dyDescent="0.25">
      <c r="B8663" s="28" t="str">
        <f t="shared" si="278"/>
        <v/>
      </c>
      <c r="C8663" s="28">
        <f t="shared" si="277"/>
        <v>866</v>
      </c>
    </row>
    <row r="8664" spans="2:3" x14ac:dyDescent="0.25">
      <c r="B8664" s="28" t="str">
        <f t="shared" si="278"/>
        <v/>
      </c>
      <c r="C8664" s="28">
        <f t="shared" si="277"/>
        <v>866</v>
      </c>
    </row>
    <row r="8665" spans="2:3" x14ac:dyDescent="0.25">
      <c r="B8665" s="28" t="str">
        <f t="shared" si="278"/>
        <v/>
      </c>
      <c r="C8665" s="28">
        <f t="shared" si="277"/>
        <v>866</v>
      </c>
    </row>
    <row r="8666" spans="2:3" x14ac:dyDescent="0.25">
      <c r="B8666" s="28" t="str">
        <f t="shared" si="278"/>
        <v/>
      </c>
      <c r="C8666" s="28">
        <f t="shared" si="277"/>
        <v>866</v>
      </c>
    </row>
    <row r="8667" spans="2:3" x14ac:dyDescent="0.25">
      <c r="B8667" s="28" t="str">
        <f t="shared" si="278"/>
        <v/>
      </c>
      <c r="C8667" s="28">
        <f t="shared" si="277"/>
        <v>867</v>
      </c>
    </row>
    <row r="8668" spans="2:3" x14ac:dyDescent="0.25">
      <c r="B8668" s="28" t="str">
        <f t="shared" si="278"/>
        <v/>
      </c>
      <c r="C8668" s="28">
        <f t="shared" si="277"/>
        <v>867</v>
      </c>
    </row>
    <row r="8669" spans="2:3" x14ac:dyDescent="0.25">
      <c r="B8669" s="28" t="str">
        <f t="shared" si="278"/>
        <v/>
      </c>
      <c r="C8669" s="28">
        <f t="shared" si="277"/>
        <v>867</v>
      </c>
    </row>
    <row r="8670" spans="2:3" x14ac:dyDescent="0.25">
      <c r="B8670" s="28" t="str">
        <f t="shared" si="278"/>
        <v/>
      </c>
      <c r="C8670" s="28">
        <f t="shared" si="277"/>
        <v>867</v>
      </c>
    </row>
    <row r="8671" spans="2:3" x14ac:dyDescent="0.25">
      <c r="B8671" s="28" t="str">
        <f t="shared" si="278"/>
        <v/>
      </c>
      <c r="C8671" s="28">
        <f t="shared" si="277"/>
        <v>867</v>
      </c>
    </row>
    <row r="8672" spans="2:3" x14ac:dyDescent="0.25">
      <c r="B8672" s="28" t="str">
        <f t="shared" si="278"/>
        <v/>
      </c>
      <c r="C8672" s="28">
        <f t="shared" si="277"/>
        <v>867</v>
      </c>
    </row>
    <row r="8673" spans="2:3" x14ac:dyDescent="0.25">
      <c r="B8673" s="28" t="str">
        <f t="shared" si="278"/>
        <v/>
      </c>
      <c r="C8673" s="28">
        <f t="shared" si="277"/>
        <v>867</v>
      </c>
    </row>
    <row r="8674" spans="2:3" x14ac:dyDescent="0.25">
      <c r="B8674" s="28" t="str">
        <f t="shared" si="278"/>
        <v/>
      </c>
      <c r="C8674" s="28">
        <f t="shared" si="277"/>
        <v>867</v>
      </c>
    </row>
    <row r="8675" spans="2:3" x14ac:dyDescent="0.25">
      <c r="B8675" s="28" t="str">
        <f t="shared" si="278"/>
        <v/>
      </c>
      <c r="C8675" s="28">
        <f t="shared" si="277"/>
        <v>867</v>
      </c>
    </row>
    <row r="8676" spans="2:3" x14ac:dyDescent="0.25">
      <c r="B8676" s="28" t="str">
        <f t="shared" si="278"/>
        <v/>
      </c>
      <c r="C8676" s="28">
        <f t="shared" si="277"/>
        <v>867</v>
      </c>
    </row>
    <row r="8677" spans="2:3" x14ac:dyDescent="0.25">
      <c r="B8677" s="28" t="str">
        <f t="shared" si="278"/>
        <v/>
      </c>
      <c r="C8677" s="28">
        <f t="shared" si="277"/>
        <v>868</v>
      </c>
    </row>
    <row r="8678" spans="2:3" x14ac:dyDescent="0.25">
      <c r="B8678" s="28" t="str">
        <f t="shared" si="278"/>
        <v/>
      </c>
      <c r="C8678" s="28">
        <f t="shared" si="277"/>
        <v>868</v>
      </c>
    </row>
    <row r="8679" spans="2:3" x14ac:dyDescent="0.25">
      <c r="B8679" s="28" t="str">
        <f t="shared" si="278"/>
        <v/>
      </c>
      <c r="C8679" s="28">
        <f t="shared" si="277"/>
        <v>868</v>
      </c>
    </row>
    <row r="8680" spans="2:3" x14ac:dyDescent="0.25">
      <c r="B8680" s="28" t="str">
        <f t="shared" si="278"/>
        <v/>
      </c>
      <c r="C8680" s="28">
        <f t="shared" si="277"/>
        <v>868</v>
      </c>
    </row>
    <row r="8681" spans="2:3" x14ac:dyDescent="0.25">
      <c r="B8681" s="28" t="str">
        <f t="shared" si="278"/>
        <v/>
      </c>
      <c r="C8681" s="28">
        <f t="shared" si="277"/>
        <v>868</v>
      </c>
    </row>
    <row r="8682" spans="2:3" x14ac:dyDescent="0.25">
      <c r="B8682" s="28" t="str">
        <f t="shared" si="278"/>
        <v/>
      </c>
      <c r="C8682" s="28">
        <f t="shared" si="277"/>
        <v>868</v>
      </c>
    </row>
    <row r="8683" spans="2:3" x14ac:dyDescent="0.25">
      <c r="B8683" s="28" t="str">
        <f t="shared" si="278"/>
        <v/>
      </c>
      <c r="C8683" s="28">
        <f t="shared" si="277"/>
        <v>868</v>
      </c>
    </row>
    <row r="8684" spans="2:3" x14ac:dyDescent="0.25">
      <c r="B8684" s="28" t="str">
        <f t="shared" si="278"/>
        <v/>
      </c>
      <c r="C8684" s="28">
        <f t="shared" si="277"/>
        <v>868</v>
      </c>
    </row>
    <row r="8685" spans="2:3" x14ac:dyDescent="0.25">
      <c r="B8685" s="28" t="str">
        <f t="shared" si="278"/>
        <v/>
      </c>
      <c r="C8685" s="28">
        <f t="shared" si="277"/>
        <v>868</v>
      </c>
    </row>
    <row r="8686" spans="2:3" x14ac:dyDescent="0.25">
      <c r="B8686" s="28" t="str">
        <f t="shared" si="278"/>
        <v/>
      </c>
      <c r="C8686" s="28">
        <f t="shared" si="277"/>
        <v>868</v>
      </c>
    </row>
    <row r="8687" spans="2:3" x14ac:dyDescent="0.25">
      <c r="B8687" s="28" t="str">
        <f t="shared" si="278"/>
        <v/>
      </c>
      <c r="C8687" s="28">
        <f t="shared" ref="C8687:C8750" si="279">ROUNDDOWN(((ROW(C8687)-ROW(C$7))/C$5)+1,0)</f>
        <v>869</v>
      </c>
    </row>
    <row r="8688" spans="2:3" x14ac:dyDescent="0.25">
      <c r="B8688" s="28" t="str">
        <f t="shared" si="278"/>
        <v/>
      </c>
      <c r="C8688" s="28">
        <f t="shared" si="279"/>
        <v>869</v>
      </c>
    </row>
    <row r="8689" spans="2:3" x14ac:dyDescent="0.25">
      <c r="B8689" s="28" t="str">
        <f t="shared" si="278"/>
        <v/>
      </c>
      <c r="C8689" s="28">
        <f t="shared" si="279"/>
        <v>869</v>
      </c>
    </row>
    <row r="8690" spans="2:3" x14ac:dyDescent="0.25">
      <c r="B8690" s="28" t="str">
        <f t="shared" si="278"/>
        <v/>
      </c>
      <c r="C8690" s="28">
        <f t="shared" si="279"/>
        <v>869</v>
      </c>
    </row>
    <row r="8691" spans="2:3" x14ac:dyDescent="0.25">
      <c r="B8691" s="28" t="str">
        <f t="shared" si="278"/>
        <v/>
      </c>
      <c r="C8691" s="28">
        <f t="shared" si="279"/>
        <v>869</v>
      </c>
    </row>
    <row r="8692" spans="2:3" x14ac:dyDescent="0.25">
      <c r="B8692" s="28" t="str">
        <f t="shared" si="278"/>
        <v/>
      </c>
      <c r="C8692" s="28">
        <f t="shared" si="279"/>
        <v>869</v>
      </c>
    </row>
    <row r="8693" spans="2:3" x14ac:dyDescent="0.25">
      <c r="B8693" s="28" t="str">
        <f t="shared" si="278"/>
        <v/>
      </c>
      <c r="C8693" s="28">
        <f t="shared" si="279"/>
        <v>869</v>
      </c>
    </row>
    <row r="8694" spans="2:3" x14ac:dyDescent="0.25">
      <c r="B8694" s="28" t="str">
        <f t="shared" si="278"/>
        <v/>
      </c>
      <c r="C8694" s="28">
        <f t="shared" si="279"/>
        <v>869</v>
      </c>
    </row>
    <row r="8695" spans="2:3" x14ac:dyDescent="0.25">
      <c r="B8695" s="28" t="str">
        <f t="shared" si="278"/>
        <v/>
      </c>
      <c r="C8695" s="28">
        <f t="shared" si="279"/>
        <v>869</v>
      </c>
    </row>
    <row r="8696" spans="2:3" x14ac:dyDescent="0.25">
      <c r="B8696" s="28" t="str">
        <f t="shared" si="278"/>
        <v/>
      </c>
      <c r="C8696" s="28">
        <f t="shared" si="279"/>
        <v>869</v>
      </c>
    </row>
    <row r="8697" spans="2:3" x14ac:dyDescent="0.25">
      <c r="B8697" s="28" t="str">
        <f t="shared" si="278"/>
        <v/>
      </c>
      <c r="C8697" s="28">
        <f t="shared" si="279"/>
        <v>870</v>
      </c>
    </row>
    <row r="8698" spans="2:3" x14ac:dyDescent="0.25">
      <c r="B8698" s="28" t="str">
        <f t="shared" si="278"/>
        <v/>
      </c>
      <c r="C8698" s="28">
        <f t="shared" si="279"/>
        <v>870</v>
      </c>
    </row>
    <row r="8699" spans="2:3" x14ac:dyDescent="0.25">
      <c r="B8699" s="28" t="str">
        <f t="shared" si="278"/>
        <v/>
      </c>
      <c r="C8699" s="28">
        <f t="shared" si="279"/>
        <v>870</v>
      </c>
    </row>
    <row r="8700" spans="2:3" x14ac:dyDescent="0.25">
      <c r="B8700" s="28" t="str">
        <f t="shared" si="278"/>
        <v/>
      </c>
      <c r="C8700" s="28">
        <f t="shared" si="279"/>
        <v>870</v>
      </c>
    </row>
    <row r="8701" spans="2:3" x14ac:dyDescent="0.25">
      <c r="B8701" s="28" t="str">
        <f t="shared" si="278"/>
        <v/>
      </c>
      <c r="C8701" s="28">
        <f t="shared" si="279"/>
        <v>870</v>
      </c>
    </row>
    <row r="8702" spans="2:3" x14ac:dyDescent="0.25">
      <c r="B8702" s="28" t="str">
        <f t="shared" si="278"/>
        <v/>
      </c>
      <c r="C8702" s="28">
        <f t="shared" si="279"/>
        <v>870</v>
      </c>
    </row>
    <row r="8703" spans="2:3" x14ac:dyDescent="0.25">
      <c r="B8703" s="28" t="str">
        <f t="shared" si="278"/>
        <v/>
      </c>
      <c r="C8703" s="28">
        <f t="shared" si="279"/>
        <v>870</v>
      </c>
    </row>
    <row r="8704" spans="2:3" x14ac:dyDescent="0.25">
      <c r="B8704" s="28" t="str">
        <f t="shared" si="278"/>
        <v/>
      </c>
      <c r="C8704" s="28">
        <f t="shared" si="279"/>
        <v>870</v>
      </c>
    </row>
    <row r="8705" spans="2:3" x14ac:dyDescent="0.25">
      <c r="B8705" s="28" t="str">
        <f t="shared" si="278"/>
        <v/>
      </c>
      <c r="C8705" s="28">
        <f t="shared" si="279"/>
        <v>870</v>
      </c>
    </row>
    <row r="8706" spans="2:3" x14ac:dyDescent="0.25">
      <c r="B8706" s="28" t="str">
        <f t="shared" si="278"/>
        <v/>
      </c>
      <c r="C8706" s="28">
        <f t="shared" si="279"/>
        <v>870</v>
      </c>
    </row>
    <row r="8707" spans="2:3" x14ac:dyDescent="0.25">
      <c r="B8707" s="28" t="str">
        <f t="shared" si="278"/>
        <v/>
      </c>
      <c r="C8707" s="28">
        <f t="shared" si="279"/>
        <v>871</v>
      </c>
    </row>
    <row r="8708" spans="2:3" x14ac:dyDescent="0.25">
      <c r="B8708" s="28" t="str">
        <f t="shared" si="278"/>
        <v/>
      </c>
      <c r="C8708" s="28">
        <f t="shared" si="279"/>
        <v>871</v>
      </c>
    </row>
    <row r="8709" spans="2:3" x14ac:dyDescent="0.25">
      <c r="B8709" s="28" t="str">
        <f t="shared" si="278"/>
        <v/>
      </c>
      <c r="C8709" s="28">
        <f t="shared" si="279"/>
        <v>871</v>
      </c>
    </row>
    <row r="8710" spans="2:3" x14ac:dyDescent="0.25">
      <c r="B8710" s="28" t="str">
        <f t="shared" si="278"/>
        <v/>
      </c>
      <c r="C8710" s="28">
        <f t="shared" si="279"/>
        <v>871</v>
      </c>
    </row>
    <row r="8711" spans="2:3" x14ac:dyDescent="0.25">
      <c r="B8711" s="28" t="str">
        <f t="shared" si="278"/>
        <v/>
      </c>
      <c r="C8711" s="28">
        <f t="shared" si="279"/>
        <v>871</v>
      </c>
    </row>
    <row r="8712" spans="2:3" x14ac:dyDescent="0.25">
      <c r="B8712" s="28" t="str">
        <f t="shared" si="278"/>
        <v/>
      </c>
      <c r="C8712" s="28">
        <f t="shared" si="279"/>
        <v>871</v>
      </c>
    </row>
    <row r="8713" spans="2:3" x14ac:dyDescent="0.25">
      <c r="B8713" s="28" t="str">
        <f t="shared" si="278"/>
        <v/>
      </c>
      <c r="C8713" s="28">
        <f t="shared" si="279"/>
        <v>871</v>
      </c>
    </row>
    <row r="8714" spans="2:3" x14ac:dyDescent="0.25">
      <c r="B8714" s="28" t="str">
        <f t="shared" si="278"/>
        <v/>
      </c>
      <c r="C8714" s="28">
        <f t="shared" si="279"/>
        <v>871</v>
      </c>
    </row>
    <row r="8715" spans="2:3" x14ac:dyDescent="0.25">
      <c r="B8715" s="28" t="str">
        <f t="shared" si="278"/>
        <v/>
      </c>
      <c r="C8715" s="28">
        <f t="shared" si="279"/>
        <v>871</v>
      </c>
    </row>
    <row r="8716" spans="2:3" x14ac:dyDescent="0.25">
      <c r="B8716" s="28" t="str">
        <f t="shared" si="278"/>
        <v/>
      </c>
      <c r="C8716" s="28">
        <f t="shared" si="279"/>
        <v>871</v>
      </c>
    </row>
    <row r="8717" spans="2:3" x14ac:dyDescent="0.25">
      <c r="B8717" s="28" t="str">
        <f t="shared" si="278"/>
        <v/>
      </c>
      <c r="C8717" s="28">
        <f t="shared" si="279"/>
        <v>872</v>
      </c>
    </row>
    <row r="8718" spans="2:3" x14ac:dyDescent="0.25">
      <c r="B8718" s="28" t="str">
        <f t="shared" si="278"/>
        <v/>
      </c>
      <c r="C8718" s="28">
        <f t="shared" si="279"/>
        <v>872</v>
      </c>
    </row>
    <row r="8719" spans="2:3" x14ac:dyDescent="0.25">
      <c r="B8719" s="28" t="str">
        <f t="shared" si="278"/>
        <v/>
      </c>
      <c r="C8719" s="28">
        <f t="shared" si="279"/>
        <v>872</v>
      </c>
    </row>
    <row r="8720" spans="2:3" x14ac:dyDescent="0.25">
      <c r="B8720" s="28" t="str">
        <f t="shared" si="278"/>
        <v/>
      </c>
      <c r="C8720" s="28">
        <f t="shared" si="279"/>
        <v>872</v>
      </c>
    </row>
    <row r="8721" spans="2:3" x14ac:dyDescent="0.25">
      <c r="B8721" s="28" t="str">
        <f t="shared" si="278"/>
        <v/>
      </c>
      <c r="C8721" s="28">
        <f t="shared" si="279"/>
        <v>872</v>
      </c>
    </row>
    <row r="8722" spans="2:3" x14ac:dyDescent="0.25">
      <c r="B8722" s="28" t="str">
        <f t="shared" si="278"/>
        <v/>
      </c>
      <c r="C8722" s="28">
        <f t="shared" si="279"/>
        <v>872</v>
      </c>
    </row>
    <row r="8723" spans="2:3" x14ac:dyDescent="0.25">
      <c r="B8723" s="28" t="str">
        <f t="shared" si="278"/>
        <v/>
      </c>
      <c r="C8723" s="28">
        <f t="shared" si="279"/>
        <v>872</v>
      </c>
    </row>
    <row r="8724" spans="2:3" x14ac:dyDescent="0.25">
      <c r="B8724" s="28" t="str">
        <f t="shared" si="278"/>
        <v/>
      </c>
      <c r="C8724" s="28">
        <f t="shared" si="279"/>
        <v>872</v>
      </c>
    </row>
    <row r="8725" spans="2:3" x14ac:dyDescent="0.25">
      <c r="B8725" s="28" t="str">
        <f t="shared" ref="B8725:B8788" si="280">IF(C8725&lt; $D$4+1,MOD(((ROW(B8725)-ROW(B$7))),$C$5)+1,"")</f>
        <v/>
      </c>
      <c r="C8725" s="28">
        <f t="shared" si="279"/>
        <v>872</v>
      </c>
    </row>
    <row r="8726" spans="2:3" x14ac:dyDescent="0.25">
      <c r="B8726" s="28" t="str">
        <f t="shared" si="280"/>
        <v/>
      </c>
      <c r="C8726" s="28">
        <f t="shared" si="279"/>
        <v>872</v>
      </c>
    </row>
    <row r="8727" spans="2:3" x14ac:dyDescent="0.25">
      <c r="B8727" s="28" t="str">
        <f t="shared" si="280"/>
        <v/>
      </c>
      <c r="C8727" s="28">
        <f t="shared" si="279"/>
        <v>873</v>
      </c>
    </row>
    <row r="8728" spans="2:3" x14ac:dyDescent="0.25">
      <c r="B8728" s="28" t="str">
        <f t="shared" si="280"/>
        <v/>
      </c>
      <c r="C8728" s="28">
        <f t="shared" si="279"/>
        <v>873</v>
      </c>
    </row>
    <row r="8729" spans="2:3" x14ac:dyDescent="0.25">
      <c r="B8729" s="28" t="str">
        <f t="shared" si="280"/>
        <v/>
      </c>
      <c r="C8729" s="28">
        <f t="shared" si="279"/>
        <v>873</v>
      </c>
    </row>
    <row r="8730" spans="2:3" x14ac:dyDescent="0.25">
      <c r="B8730" s="28" t="str">
        <f t="shared" si="280"/>
        <v/>
      </c>
      <c r="C8730" s="28">
        <f t="shared" si="279"/>
        <v>873</v>
      </c>
    </row>
    <row r="8731" spans="2:3" x14ac:dyDescent="0.25">
      <c r="B8731" s="28" t="str">
        <f t="shared" si="280"/>
        <v/>
      </c>
      <c r="C8731" s="28">
        <f t="shared" si="279"/>
        <v>873</v>
      </c>
    </row>
    <row r="8732" spans="2:3" x14ac:dyDescent="0.25">
      <c r="B8732" s="28" t="str">
        <f t="shared" si="280"/>
        <v/>
      </c>
      <c r="C8732" s="28">
        <f t="shared" si="279"/>
        <v>873</v>
      </c>
    </row>
    <row r="8733" spans="2:3" x14ac:dyDescent="0.25">
      <c r="B8733" s="28" t="str">
        <f t="shared" si="280"/>
        <v/>
      </c>
      <c r="C8733" s="28">
        <f t="shared" si="279"/>
        <v>873</v>
      </c>
    </row>
    <row r="8734" spans="2:3" x14ac:dyDescent="0.25">
      <c r="B8734" s="28" t="str">
        <f t="shared" si="280"/>
        <v/>
      </c>
      <c r="C8734" s="28">
        <f t="shared" si="279"/>
        <v>873</v>
      </c>
    </row>
    <row r="8735" spans="2:3" x14ac:dyDescent="0.25">
      <c r="B8735" s="28" t="str">
        <f t="shared" si="280"/>
        <v/>
      </c>
      <c r="C8735" s="28">
        <f t="shared" si="279"/>
        <v>873</v>
      </c>
    </row>
    <row r="8736" spans="2:3" x14ac:dyDescent="0.25">
      <c r="B8736" s="28" t="str">
        <f t="shared" si="280"/>
        <v/>
      </c>
      <c r="C8736" s="28">
        <f t="shared" si="279"/>
        <v>873</v>
      </c>
    </row>
    <row r="8737" spans="2:3" x14ac:dyDescent="0.25">
      <c r="B8737" s="28" t="str">
        <f t="shared" si="280"/>
        <v/>
      </c>
      <c r="C8737" s="28">
        <f t="shared" si="279"/>
        <v>874</v>
      </c>
    </row>
    <row r="8738" spans="2:3" x14ac:dyDescent="0.25">
      <c r="B8738" s="28" t="str">
        <f t="shared" si="280"/>
        <v/>
      </c>
      <c r="C8738" s="28">
        <f t="shared" si="279"/>
        <v>874</v>
      </c>
    </row>
    <row r="8739" spans="2:3" x14ac:dyDescent="0.25">
      <c r="B8739" s="28" t="str">
        <f t="shared" si="280"/>
        <v/>
      </c>
      <c r="C8739" s="28">
        <f t="shared" si="279"/>
        <v>874</v>
      </c>
    </row>
    <row r="8740" spans="2:3" x14ac:dyDescent="0.25">
      <c r="B8740" s="28" t="str">
        <f t="shared" si="280"/>
        <v/>
      </c>
      <c r="C8740" s="28">
        <f t="shared" si="279"/>
        <v>874</v>
      </c>
    </row>
    <row r="8741" spans="2:3" x14ac:dyDescent="0.25">
      <c r="B8741" s="28" t="str">
        <f t="shared" si="280"/>
        <v/>
      </c>
      <c r="C8741" s="28">
        <f t="shared" si="279"/>
        <v>874</v>
      </c>
    </row>
    <row r="8742" spans="2:3" x14ac:dyDescent="0.25">
      <c r="B8742" s="28" t="str">
        <f t="shared" si="280"/>
        <v/>
      </c>
      <c r="C8742" s="28">
        <f t="shared" si="279"/>
        <v>874</v>
      </c>
    </row>
    <row r="8743" spans="2:3" x14ac:dyDescent="0.25">
      <c r="B8743" s="28" t="str">
        <f t="shared" si="280"/>
        <v/>
      </c>
      <c r="C8743" s="28">
        <f t="shared" si="279"/>
        <v>874</v>
      </c>
    </row>
    <row r="8744" spans="2:3" x14ac:dyDescent="0.25">
      <c r="B8744" s="28" t="str">
        <f t="shared" si="280"/>
        <v/>
      </c>
      <c r="C8744" s="28">
        <f t="shared" si="279"/>
        <v>874</v>
      </c>
    </row>
    <row r="8745" spans="2:3" x14ac:dyDescent="0.25">
      <c r="B8745" s="28" t="str">
        <f t="shared" si="280"/>
        <v/>
      </c>
      <c r="C8745" s="28">
        <f t="shared" si="279"/>
        <v>874</v>
      </c>
    </row>
    <row r="8746" spans="2:3" x14ac:dyDescent="0.25">
      <c r="B8746" s="28" t="str">
        <f t="shared" si="280"/>
        <v/>
      </c>
      <c r="C8746" s="28">
        <f t="shared" si="279"/>
        <v>874</v>
      </c>
    </row>
    <row r="8747" spans="2:3" x14ac:dyDescent="0.25">
      <c r="B8747" s="28" t="str">
        <f t="shared" si="280"/>
        <v/>
      </c>
      <c r="C8747" s="28">
        <f t="shared" si="279"/>
        <v>875</v>
      </c>
    </row>
    <row r="8748" spans="2:3" x14ac:dyDescent="0.25">
      <c r="B8748" s="28" t="str">
        <f t="shared" si="280"/>
        <v/>
      </c>
      <c r="C8748" s="28">
        <f t="shared" si="279"/>
        <v>875</v>
      </c>
    </row>
    <row r="8749" spans="2:3" x14ac:dyDescent="0.25">
      <c r="B8749" s="28" t="str">
        <f t="shared" si="280"/>
        <v/>
      </c>
      <c r="C8749" s="28">
        <f t="shared" si="279"/>
        <v>875</v>
      </c>
    </row>
    <row r="8750" spans="2:3" x14ac:dyDescent="0.25">
      <c r="B8750" s="28" t="str">
        <f t="shared" si="280"/>
        <v/>
      </c>
      <c r="C8750" s="28">
        <f t="shared" si="279"/>
        <v>875</v>
      </c>
    </row>
    <row r="8751" spans="2:3" x14ac:dyDescent="0.25">
      <c r="B8751" s="28" t="str">
        <f t="shared" si="280"/>
        <v/>
      </c>
      <c r="C8751" s="28">
        <f t="shared" ref="C8751:C8814" si="281">ROUNDDOWN(((ROW(C8751)-ROW(C$7))/C$5)+1,0)</f>
        <v>875</v>
      </c>
    </row>
    <row r="8752" spans="2:3" x14ac:dyDescent="0.25">
      <c r="B8752" s="28" t="str">
        <f t="shared" si="280"/>
        <v/>
      </c>
      <c r="C8752" s="28">
        <f t="shared" si="281"/>
        <v>875</v>
      </c>
    </row>
    <row r="8753" spans="2:3" x14ac:dyDescent="0.25">
      <c r="B8753" s="28" t="str">
        <f t="shared" si="280"/>
        <v/>
      </c>
      <c r="C8753" s="28">
        <f t="shared" si="281"/>
        <v>875</v>
      </c>
    </row>
    <row r="8754" spans="2:3" x14ac:dyDescent="0.25">
      <c r="B8754" s="28" t="str">
        <f t="shared" si="280"/>
        <v/>
      </c>
      <c r="C8754" s="28">
        <f t="shared" si="281"/>
        <v>875</v>
      </c>
    </row>
    <row r="8755" spans="2:3" x14ac:dyDescent="0.25">
      <c r="B8755" s="28" t="str">
        <f t="shared" si="280"/>
        <v/>
      </c>
      <c r="C8755" s="28">
        <f t="shared" si="281"/>
        <v>875</v>
      </c>
    </row>
    <row r="8756" spans="2:3" x14ac:dyDescent="0.25">
      <c r="B8756" s="28" t="str">
        <f t="shared" si="280"/>
        <v/>
      </c>
      <c r="C8756" s="28">
        <f t="shared" si="281"/>
        <v>875</v>
      </c>
    </row>
    <row r="8757" spans="2:3" x14ac:dyDescent="0.25">
      <c r="B8757" s="28" t="str">
        <f t="shared" si="280"/>
        <v/>
      </c>
      <c r="C8757" s="28">
        <f t="shared" si="281"/>
        <v>876</v>
      </c>
    </row>
    <row r="8758" spans="2:3" x14ac:dyDescent="0.25">
      <c r="B8758" s="28" t="str">
        <f t="shared" si="280"/>
        <v/>
      </c>
      <c r="C8758" s="28">
        <f t="shared" si="281"/>
        <v>876</v>
      </c>
    </row>
    <row r="8759" spans="2:3" x14ac:dyDescent="0.25">
      <c r="B8759" s="28" t="str">
        <f t="shared" si="280"/>
        <v/>
      </c>
      <c r="C8759" s="28">
        <f t="shared" si="281"/>
        <v>876</v>
      </c>
    </row>
    <row r="8760" spans="2:3" x14ac:dyDescent="0.25">
      <c r="B8760" s="28" t="str">
        <f t="shared" si="280"/>
        <v/>
      </c>
      <c r="C8760" s="28">
        <f t="shared" si="281"/>
        <v>876</v>
      </c>
    </row>
    <row r="8761" spans="2:3" x14ac:dyDescent="0.25">
      <c r="B8761" s="28" t="str">
        <f t="shared" si="280"/>
        <v/>
      </c>
      <c r="C8761" s="28">
        <f t="shared" si="281"/>
        <v>876</v>
      </c>
    </row>
    <row r="8762" spans="2:3" x14ac:dyDescent="0.25">
      <c r="B8762" s="28" t="str">
        <f t="shared" si="280"/>
        <v/>
      </c>
      <c r="C8762" s="28">
        <f t="shared" si="281"/>
        <v>876</v>
      </c>
    </row>
    <row r="8763" spans="2:3" x14ac:dyDescent="0.25">
      <c r="B8763" s="28" t="str">
        <f t="shared" si="280"/>
        <v/>
      </c>
      <c r="C8763" s="28">
        <f t="shared" si="281"/>
        <v>876</v>
      </c>
    </row>
    <row r="8764" spans="2:3" x14ac:dyDescent="0.25">
      <c r="B8764" s="28" t="str">
        <f t="shared" si="280"/>
        <v/>
      </c>
      <c r="C8764" s="28">
        <f t="shared" si="281"/>
        <v>876</v>
      </c>
    </row>
    <row r="8765" spans="2:3" x14ac:dyDescent="0.25">
      <c r="B8765" s="28" t="str">
        <f t="shared" si="280"/>
        <v/>
      </c>
      <c r="C8765" s="28">
        <f t="shared" si="281"/>
        <v>876</v>
      </c>
    </row>
    <row r="8766" spans="2:3" x14ac:dyDescent="0.25">
      <c r="B8766" s="28" t="str">
        <f t="shared" si="280"/>
        <v/>
      </c>
      <c r="C8766" s="28">
        <f t="shared" si="281"/>
        <v>876</v>
      </c>
    </row>
    <row r="8767" spans="2:3" x14ac:dyDescent="0.25">
      <c r="B8767" s="28" t="str">
        <f t="shared" si="280"/>
        <v/>
      </c>
      <c r="C8767" s="28">
        <f t="shared" si="281"/>
        <v>877</v>
      </c>
    </row>
    <row r="8768" spans="2:3" x14ac:dyDescent="0.25">
      <c r="B8768" s="28" t="str">
        <f t="shared" si="280"/>
        <v/>
      </c>
      <c r="C8768" s="28">
        <f t="shared" si="281"/>
        <v>877</v>
      </c>
    </row>
    <row r="8769" spans="2:3" x14ac:dyDescent="0.25">
      <c r="B8769" s="28" t="str">
        <f t="shared" si="280"/>
        <v/>
      </c>
      <c r="C8769" s="28">
        <f t="shared" si="281"/>
        <v>877</v>
      </c>
    </row>
    <row r="8770" spans="2:3" x14ac:dyDescent="0.25">
      <c r="B8770" s="28" t="str">
        <f t="shared" si="280"/>
        <v/>
      </c>
      <c r="C8770" s="28">
        <f t="shared" si="281"/>
        <v>877</v>
      </c>
    </row>
    <row r="8771" spans="2:3" x14ac:dyDescent="0.25">
      <c r="B8771" s="28" t="str">
        <f t="shared" si="280"/>
        <v/>
      </c>
      <c r="C8771" s="28">
        <f t="shared" si="281"/>
        <v>877</v>
      </c>
    </row>
    <row r="8772" spans="2:3" x14ac:dyDescent="0.25">
      <c r="B8772" s="28" t="str">
        <f t="shared" si="280"/>
        <v/>
      </c>
      <c r="C8772" s="28">
        <f t="shared" si="281"/>
        <v>877</v>
      </c>
    </row>
    <row r="8773" spans="2:3" x14ac:dyDescent="0.25">
      <c r="B8773" s="28" t="str">
        <f t="shared" si="280"/>
        <v/>
      </c>
      <c r="C8773" s="28">
        <f t="shared" si="281"/>
        <v>877</v>
      </c>
    </row>
    <row r="8774" spans="2:3" x14ac:dyDescent="0.25">
      <c r="B8774" s="28" t="str">
        <f t="shared" si="280"/>
        <v/>
      </c>
      <c r="C8774" s="28">
        <f t="shared" si="281"/>
        <v>877</v>
      </c>
    </row>
    <row r="8775" spans="2:3" x14ac:dyDescent="0.25">
      <c r="B8775" s="28" t="str">
        <f t="shared" si="280"/>
        <v/>
      </c>
      <c r="C8775" s="28">
        <f t="shared" si="281"/>
        <v>877</v>
      </c>
    </row>
    <row r="8776" spans="2:3" x14ac:dyDescent="0.25">
      <c r="B8776" s="28" t="str">
        <f t="shared" si="280"/>
        <v/>
      </c>
      <c r="C8776" s="28">
        <f t="shared" si="281"/>
        <v>877</v>
      </c>
    </row>
    <row r="8777" spans="2:3" x14ac:dyDescent="0.25">
      <c r="B8777" s="28" t="str">
        <f t="shared" si="280"/>
        <v/>
      </c>
      <c r="C8777" s="28">
        <f t="shared" si="281"/>
        <v>878</v>
      </c>
    </row>
    <row r="8778" spans="2:3" x14ac:dyDescent="0.25">
      <c r="B8778" s="28" t="str">
        <f t="shared" si="280"/>
        <v/>
      </c>
      <c r="C8778" s="28">
        <f t="shared" si="281"/>
        <v>878</v>
      </c>
    </row>
    <row r="8779" spans="2:3" x14ac:dyDescent="0.25">
      <c r="B8779" s="28" t="str">
        <f t="shared" si="280"/>
        <v/>
      </c>
      <c r="C8779" s="28">
        <f t="shared" si="281"/>
        <v>878</v>
      </c>
    </row>
    <row r="8780" spans="2:3" x14ac:dyDescent="0.25">
      <c r="B8780" s="28" t="str">
        <f t="shared" si="280"/>
        <v/>
      </c>
      <c r="C8780" s="28">
        <f t="shared" si="281"/>
        <v>878</v>
      </c>
    </row>
    <row r="8781" spans="2:3" x14ac:dyDescent="0.25">
      <c r="B8781" s="28" t="str">
        <f t="shared" si="280"/>
        <v/>
      </c>
      <c r="C8781" s="28">
        <f t="shared" si="281"/>
        <v>878</v>
      </c>
    </row>
    <row r="8782" spans="2:3" x14ac:dyDescent="0.25">
      <c r="B8782" s="28" t="str">
        <f t="shared" si="280"/>
        <v/>
      </c>
      <c r="C8782" s="28">
        <f t="shared" si="281"/>
        <v>878</v>
      </c>
    </row>
    <row r="8783" spans="2:3" x14ac:dyDescent="0.25">
      <c r="B8783" s="28" t="str">
        <f t="shared" si="280"/>
        <v/>
      </c>
      <c r="C8783" s="28">
        <f t="shared" si="281"/>
        <v>878</v>
      </c>
    </row>
    <row r="8784" spans="2:3" x14ac:dyDescent="0.25">
      <c r="B8784" s="28" t="str">
        <f t="shared" si="280"/>
        <v/>
      </c>
      <c r="C8784" s="28">
        <f t="shared" si="281"/>
        <v>878</v>
      </c>
    </row>
    <row r="8785" spans="2:3" x14ac:dyDescent="0.25">
      <c r="B8785" s="28" t="str">
        <f t="shared" si="280"/>
        <v/>
      </c>
      <c r="C8785" s="28">
        <f t="shared" si="281"/>
        <v>878</v>
      </c>
    </row>
    <row r="8786" spans="2:3" x14ac:dyDescent="0.25">
      <c r="B8786" s="28" t="str">
        <f t="shared" si="280"/>
        <v/>
      </c>
      <c r="C8786" s="28">
        <f t="shared" si="281"/>
        <v>878</v>
      </c>
    </row>
    <row r="8787" spans="2:3" x14ac:dyDescent="0.25">
      <c r="B8787" s="28" t="str">
        <f t="shared" si="280"/>
        <v/>
      </c>
      <c r="C8787" s="28">
        <f t="shared" si="281"/>
        <v>879</v>
      </c>
    </row>
    <row r="8788" spans="2:3" x14ac:dyDescent="0.25">
      <c r="B8788" s="28" t="str">
        <f t="shared" si="280"/>
        <v/>
      </c>
      <c r="C8788" s="28">
        <f t="shared" si="281"/>
        <v>879</v>
      </c>
    </row>
    <row r="8789" spans="2:3" x14ac:dyDescent="0.25">
      <c r="B8789" s="28" t="str">
        <f t="shared" ref="B8789:B8852" si="282">IF(C8789&lt; $D$4+1,MOD(((ROW(B8789)-ROW(B$7))),$C$5)+1,"")</f>
        <v/>
      </c>
      <c r="C8789" s="28">
        <f t="shared" si="281"/>
        <v>879</v>
      </c>
    </row>
    <row r="8790" spans="2:3" x14ac:dyDescent="0.25">
      <c r="B8790" s="28" t="str">
        <f t="shared" si="282"/>
        <v/>
      </c>
      <c r="C8790" s="28">
        <f t="shared" si="281"/>
        <v>879</v>
      </c>
    </row>
    <row r="8791" spans="2:3" x14ac:dyDescent="0.25">
      <c r="B8791" s="28" t="str">
        <f t="shared" si="282"/>
        <v/>
      </c>
      <c r="C8791" s="28">
        <f t="shared" si="281"/>
        <v>879</v>
      </c>
    </row>
    <row r="8792" spans="2:3" x14ac:dyDescent="0.25">
      <c r="B8792" s="28" t="str">
        <f t="shared" si="282"/>
        <v/>
      </c>
      <c r="C8792" s="28">
        <f t="shared" si="281"/>
        <v>879</v>
      </c>
    </row>
    <row r="8793" spans="2:3" x14ac:dyDescent="0.25">
      <c r="B8793" s="28" t="str">
        <f t="shared" si="282"/>
        <v/>
      </c>
      <c r="C8793" s="28">
        <f t="shared" si="281"/>
        <v>879</v>
      </c>
    </row>
    <row r="8794" spans="2:3" x14ac:dyDescent="0.25">
      <c r="B8794" s="28" t="str">
        <f t="shared" si="282"/>
        <v/>
      </c>
      <c r="C8794" s="28">
        <f t="shared" si="281"/>
        <v>879</v>
      </c>
    </row>
    <row r="8795" spans="2:3" x14ac:dyDescent="0.25">
      <c r="B8795" s="28" t="str">
        <f t="shared" si="282"/>
        <v/>
      </c>
      <c r="C8795" s="28">
        <f t="shared" si="281"/>
        <v>879</v>
      </c>
    </row>
    <row r="8796" spans="2:3" x14ac:dyDescent="0.25">
      <c r="B8796" s="28" t="str">
        <f t="shared" si="282"/>
        <v/>
      </c>
      <c r="C8796" s="28">
        <f t="shared" si="281"/>
        <v>879</v>
      </c>
    </row>
    <row r="8797" spans="2:3" x14ac:dyDescent="0.25">
      <c r="B8797" s="28" t="str">
        <f t="shared" si="282"/>
        <v/>
      </c>
      <c r="C8797" s="28">
        <f t="shared" si="281"/>
        <v>880</v>
      </c>
    </row>
    <row r="8798" spans="2:3" x14ac:dyDescent="0.25">
      <c r="B8798" s="28" t="str">
        <f t="shared" si="282"/>
        <v/>
      </c>
      <c r="C8798" s="28">
        <f t="shared" si="281"/>
        <v>880</v>
      </c>
    </row>
    <row r="8799" spans="2:3" x14ac:dyDescent="0.25">
      <c r="B8799" s="28" t="str">
        <f t="shared" si="282"/>
        <v/>
      </c>
      <c r="C8799" s="28">
        <f t="shared" si="281"/>
        <v>880</v>
      </c>
    </row>
    <row r="8800" spans="2:3" x14ac:dyDescent="0.25">
      <c r="B8800" s="28" t="str">
        <f t="shared" si="282"/>
        <v/>
      </c>
      <c r="C8800" s="28">
        <f t="shared" si="281"/>
        <v>880</v>
      </c>
    </row>
    <row r="8801" spans="2:3" x14ac:dyDescent="0.25">
      <c r="B8801" s="28" t="str">
        <f t="shared" si="282"/>
        <v/>
      </c>
      <c r="C8801" s="28">
        <f t="shared" si="281"/>
        <v>880</v>
      </c>
    </row>
    <row r="8802" spans="2:3" x14ac:dyDescent="0.25">
      <c r="B8802" s="28" t="str">
        <f t="shared" si="282"/>
        <v/>
      </c>
      <c r="C8802" s="28">
        <f t="shared" si="281"/>
        <v>880</v>
      </c>
    </row>
    <row r="8803" spans="2:3" x14ac:dyDescent="0.25">
      <c r="B8803" s="28" t="str">
        <f t="shared" si="282"/>
        <v/>
      </c>
      <c r="C8803" s="28">
        <f t="shared" si="281"/>
        <v>880</v>
      </c>
    </row>
    <row r="8804" spans="2:3" x14ac:dyDescent="0.25">
      <c r="B8804" s="28" t="str">
        <f t="shared" si="282"/>
        <v/>
      </c>
      <c r="C8804" s="28">
        <f t="shared" si="281"/>
        <v>880</v>
      </c>
    </row>
    <row r="8805" spans="2:3" x14ac:dyDescent="0.25">
      <c r="B8805" s="28" t="str">
        <f t="shared" si="282"/>
        <v/>
      </c>
      <c r="C8805" s="28">
        <f t="shared" si="281"/>
        <v>880</v>
      </c>
    </row>
    <row r="8806" spans="2:3" x14ac:dyDescent="0.25">
      <c r="B8806" s="28" t="str">
        <f t="shared" si="282"/>
        <v/>
      </c>
      <c r="C8806" s="28">
        <f t="shared" si="281"/>
        <v>880</v>
      </c>
    </row>
    <row r="8807" spans="2:3" x14ac:dyDescent="0.25">
      <c r="B8807" s="28" t="str">
        <f t="shared" si="282"/>
        <v/>
      </c>
      <c r="C8807" s="28">
        <f t="shared" si="281"/>
        <v>881</v>
      </c>
    </row>
    <row r="8808" spans="2:3" x14ac:dyDescent="0.25">
      <c r="B8808" s="28" t="str">
        <f t="shared" si="282"/>
        <v/>
      </c>
      <c r="C8808" s="28">
        <f t="shared" si="281"/>
        <v>881</v>
      </c>
    </row>
    <row r="8809" spans="2:3" x14ac:dyDescent="0.25">
      <c r="B8809" s="28" t="str">
        <f t="shared" si="282"/>
        <v/>
      </c>
      <c r="C8809" s="28">
        <f t="shared" si="281"/>
        <v>881</v>
      </c>
    </row>
    <row r="8810" spans="2:3" x14ac:dyDescent="0.25">
      <c r="B8810" s="28" t="str">
        <f t="shared" si="282"/>
        <v/>
      </c>
      <c r="C8810" s="28">
        <f t="shared" si="281"/>
        <v>881</v>
      </c>
    </row>
    <row r="8811" spans="2:3" x14ac:dyDescent="0.25">
      <c r="B8811" s="28" t="str">
        <f t="shared" si="282"/>
        <v/>
      </c>
      <c r="C8811" s="28">
        <f t="shared" si="281"/>
        <v>881</v>
      </c>
    </row>
    <row r="8812" spans="2:3" x14ac:dyDescent="0.25">
      <c r="B8812" s="28" t="str">
        <f t="shared" si="282"/>
        <v/>
      </c>
      <c r="C8812" s="28">
        <f t="shared" si="281"/>
        <v>881</v>
      </c>
    </row>
    <row r="8813" spans="2:3" x14ac:dyDescent="0.25">
      <c r="B8813" s="28" t="str">
        <f t="shared" si="282"/>
        <v/>
      </c>
      <c r="C8813" s="28">
        <f t="shared" si="281"/>
        <v>881</v>
      </c>
    </row>
    <row r="8814" spans="2:3" x14ac:dyDescent="0.25">
      <c r="B8814" s="28" t="str">
        <f t="shared" si="282"/>
        <v/>
      </c>
      <c r="C8814" s="28">
        <f t="shared" si="281"/>
        <v>881</v>
      </c>
    </row>
    <row r="8815" spans="2:3" x14ac:dyDescent="0.25">
      <c r="B8815" s="28" t="str">
        <f t="shared" si="282"/>
        <v/>
      </c>
      <c r="C8815" s="28">
        <f t="shared" ref="C8815:C8878" si="283">ROUNDDOWN(((ROW(C8815)-ROW(C$7))/C$5)+1,0)</f>
        <v>881</v>
      </c>
    </row>
    <row r="8816" spans="2:3" x14ac:dyDescent="0.25">
      <c r="B8816" s="28" t="str">
        <f t="shared" si="282"/>
        <v/>
      </c>
      <c r="C8816" s="28">
        <f t="shared" si="283"/>
        <v>881</v>
      </c>
    </row>
    <row r="8817" spans="2:3" x14ac:dyDescent="0.25">
      <c r="B8817" s="28" t="str">
        <f t="shared" si="282"/>
        <v/>
      </c>
      <c r="C8817" s="28">
        <f t="shared" si="283"/>
        <v>882</v>
      </c>
    </row>
    <row r="8818" spans="2:3" x14ac:dyDescent="0.25">
      <c r="B8818" s="28" t="str">
        <f t="shared" si="282"/>
        <v/>
      </c>
      <c r="C8818" s="28">
        <f t="shared" si="283"/>
        <v>882</v>
      </c>
    </row>
    <row r="8819" spans="2:3" x14ac:dyDescent="0.25">
      <c r="B8819" s="28" t="str">
        <f t="shared" si="282"/>
        <v/>
      </c>
      <c r="C8819" s="28">
        <f t="shared" si="283"/>
        <v>882</v>
      </c>
    </row>
    <row r="8820" spans="2:3" x14ac:dyDescent="0.25">
      <c r="B8820" s="28" t="str">
        <f t="shared" si="282"/>
        <v/>
      </c>
      <c r="C8820" s="28">
        <f t="shared" si="283"/>
        <v>882</v>
      </c>
    </row>
    <row r="8821" spans="2:3" x14ac:dyDescent="0.25">
      <c r="B8821" s="28" t="str">
        <f t="shared" si="282"/>
        <v/>
      </c>
      <c r="C8821" s="28">
        <f t="shared" si="283"/>
        <v>882</v>
      </c>
    </row>
    <row r="8822" spans="2:3" x14ac:dyDescent="0.25">
      <c r="B8822" s="28" t="str">
        <f t="shared" si="282"/>
        <v/>
      </c>
      <c r="C8822" s="28">
        <f t="shared" si="283"/>
        <v>882</v>
      </c>
    </row>
    <row r="8823" spans="2:3" x14ac:dyDescent="0.25">
      <c r="B8823" s="28" t="str">
        <f t="shared" si="282"/>
        <v/>
      </c>
      <c r="C8823" s="28">
        <f t="shared" si="283"/>
        <v>882</v>
      </c>
    </row>
    <row r="8824" spans="2:3" x14ac:dyDescent="0.25">
      <c r="B8824" s="28" t="str">
        <f t="shared" si="282"/>
        <v/>
      </c>
      <c r="C8824" s="28">
        <f t="shared" si="283"/>
        <v>882</v>
      </c>
    </row>
    <row r="8825" spans="2:3" x14ac:dyDescent="0.25">
      <c r="B8825" s="28" t="str">
        <f t="shared" si="282"/>
        <v/>
      </c>
      <c r="C8825" s="28">
        <f t="shared" si="283"/>
        <v>882</v>
      </c>
    </row>
    <row r="8826" spans="2:3" x14ac:dyDescent="0.25">
      <c r="B8826" s="28" t="str">
        <f t="shared" si="282"/>
        <v/>
      </c>
      <c r="C8826" s="28">
        <f t="shared" si="283"/>
        <v>882</v>
      </c>
    </row>
    <row r="8827" spans="2:3" x14ac:dyDescent="0.25">
      <c r="B8827" s="28" t="str">
        <f t="shared" si="282"/>
        <v/>
      </c>
      <c r="C8827" s="28">
        <f t="shared" si="283"/>
        <v>883</v>
      </c>
    </row>
    <row r="8828" spans="2:3" x14ac:dyDescent="0.25">
      <c r="B8828" s="28" t="str">
        <f t="shared" si="282"/>
        <v/>
      </c>
      <c r="C8828" s="28">
        <f t="shared" si="283"/>
        <v>883</v>
      </c>
    </row>
    <row r="8829" spans="2:3" x14ac:dyDescent="0.25">
      <c r="B8829" s="28" t="str">
        <f t="shared" si="282"/>
        <v/>
      </c>
      <c r="C8829" s="28">
        <f t="shared" si="283"/>
        <v>883</v>
      </c>
    </row>
    <row r="8830" spans="2:3" x14ac:dyDescent="0.25">
      <c r="B8830" s="28" t="str">
        <f t="shared" si="282"/>
        <v/>
      </c>
      <c r="C8830" s="28">
        <f t="shared" si="283"/>
        <v>883</v>
      </c>
    </row>
    <row r="8831" spans="2:3" x14ac:dyDescent="0.25">
      <c r="B8831" s="28" t="str">
        <f t="shared" si="282"/>
        <v/>
      </c>
      <c r="C8831" s="28">
        <f t="shared" si="283"/>
        <v>883</v>
      </c>
    </row>
    <row r="8832" spans="2:3" x14ac:dyDescent="0.25">
      <c r="B8832" s="28" t="str">
        <f t="shared" si="282"/>
        <v/>
      </c>
      <c r="C8832" s="28">
        <f t="shared" si="283"/>
        <v>883</v>
      </c>
    </row>
    <row r="8833" spans="2:3" x14ac:dyDescent="0.25">
      <c r="B8833" s="28" t="str">
        <f t="shared" si="282"/>
        <v/>
      </c>
      <c r="C8833" s="28">
        <f t="shared" si="283"/>
        <v>883</v>
      </c>
    </row>
    <row r="8834" spans="2:3" x14ac:dyDescent="0.25">
      <c r="B8834" s="28" t="str">
        <f t="shared" si="282"/>
        <v/>
      </c>
      <c r="C8834" s="28">
        <f t="shared" si="283"/>
        <v>883</v>
      </c>
    </row>
    <row r="8835" spans="2:3" x14ac:dyDescent="0.25">
      <c r="B8835" s="28" t="str">
        <f t="shared" si="282"/>
        <v/>
      </c>
      <c r="C8835" s="28">
        <f t="shared" si="283"/>
        <v>883</v>
      </c>
    </row>
    <row r="8836" spans="2:3" x14ac:dyDescent="0.25">
      <c r="B8836" s="28" t="str">
        <f t="shared" si="282"/>
        <v/>
      </c>
      <c r="C8836" s="28">
        <f t="shared" si="283"/>
        <v>883</v>
      </c>
    </row>
    <row r="8837" spans="2:3" x14ac:dyDescent="0.25">
      <c r="B8837" s="28" t="str">
        <f t="shared" si="282"/>
        <v/>
      </c>
      <c r="C8837" s="28">
        <f t="shared" si="283"/>
        <v>884</v>
      </c>
    </row>
    <row r="8838" spans="2:3" x14ac:dyDescent="0.25">
      <c r="B8838" s="28" t="str">
        <f t="shared" si="282"/>
        <v/>
      </c>
      <c r="C8838" s="28">
        <f t="shared" si="283"/>
        <v>884</v>
      </c>
    </row>
    <row r="8839" spans="2:3" x14ac:dyDescent="0.25">
      <c r="B8839" s="28" t="str">
        <f t="shared" si="282"/>
        <v/>
      </c>
      <c r="C8839" s="28">
        <f t="shared" si="283"/>
        <v>884</v>
      </c>
    </row>
    <row r="8840" spans="2:3" x14ac:dyDescent="0.25">
      <c r="B8840" s="28" t="str">
        <f t="shared" si="282"/>
        <v/>
      </c>
      <c r="C8840" s="28">
        <f t="shared" si="283"/>
        <v>884</v>
      </c>
    </row>
    <row r="8841" spans="2:3" x14ac:dyDescent="0.25">
      <c r="B8841" s="28" t="str">
        <f t="shared" si="282"/>
        <v/>
      </c>
      <c r="C8841" s="28">
        <f t="shared" si="283"/>
        <v>884</v>
      </c>
    </row>
    <row r="8842" spans="2:3" x14ac:dyDescent="0.25">
      <c r="B8842" s="28" t="str">
        <f t="shared" si="282"/>
        <v/>
      </c>
      <c r="C8842" s="28">
        <f t="shared" si="283"/>
        <v>884</v>
      </c>
    </row>
    <row r="8843" spans="2:3" x14ac:dyDescent="0.25">
      <c r="B8843" s="28" t="str">
        <f t="shared" si="282"/>
        <v/>
      </c>
      <c r="C8843" s="28">
        <f t="shared" si="283"/>
        <v>884</v>
      </c>
    </row>
    <row r="8844" spans="2:3" x14ac:dyDescent="0.25">
      <c r="B8844" s="28" t="str">
        <f t="shared" si="282"/>
        <v/>
      </c>
      <c r="C8844" s="28">
        <f t="shared" si="283"/>
        <v>884</v>
      </c>
    </row>
    <row r="8845" spans="2:3" x14ac:dyDescent="0.25">
      <c r="B8845" s="28" t="str">
        <f t="shared" si="282"/>
        <v/>
      </c>
      <c r="C8845" s="28">
        <f t="shared" si="283"/>
        <v>884</v>
      </c>
    </row>
    <row r="8846" spans="2:3" x14ac:dyDescent="0.25">
      <c r="B8846" s="28" t="str">
        <f t="shared" si="282"/>
        <v/>
      </c>
      <c r="C8846" s="28">
        <f t="shared" si="283"/>
        <v>884</v>
      </c>
    </row>
    <row r="8847" spans="2:3" x14ac:dyDescent="0.25">
      <c r="B8847" s="28" t="str">
        <f t="shared" si="282"/>
        <v/>
      </c>
      <c r="C8847" s="28">
        <f t="shared" si="283"/>
        <v>885</v>
      </c>
    </row>
    <row r="8848" spans="2:3" x14ac:dyDescent="0.25">
      <c r="B8848" s="28" t="str">
        <f t="shared" si="282"/>
        <v/>
      </c>
      <c r="C8848" s="28">
        <f t="shared" si="283"/>
        <v>885</v>
      </c>
    </row>
    <row r="8849" spans="2:3" x14ac:dyDescent="0.25">
      <c r="B8849" s="28" t="str">
        <f t="shared" si="282"/>
        <v/>
      </c>
      <c r="C8849" s="28">
        <f t="shared" si="283"/>
        <v>885</v>
      </c>
    </row>
    <row r="8850" spans="2:3" x14ac:dyDescent="0.25">
      <c r="B8850" s="28" t="str">
        <f t="shared" si="282"/>
        <v/>
      </c>
      <c r="C8850" s="28">
        <f t="shared" si="283"/>
        <v>885</v>
      </c>
    </row>
    <row r="8851" spans="2:3" x14ac:dyDescent="0.25">
      <c r="B8851" s="28" t="str">
        <f t="shared" si="282"/>
        <v/>
      </c>
      <c r="C8851" s="28">
        <f t="shared" si="283"/>
        <v>885</v>
      </c>
    </row>
    <row r="8852" spans="2:3" x14ac:dyDescent="0.25">
      <c r="B8852" s="28" t="str">
        <f t="shared" si="282"/>
        <v/>
      </c>
      <c r="C8852" s="28">
        <f t="shared" si="283"/>
        <v>885</v>
      </c>
    </row>
    <row r="8853" spans="2:3" x14ac:dyDescent="0.25">
      <c r="B8853" s="28" t="str">
        <f t="shared" ref="B8853:B8916" si="284">IF(C8853&lt; $D$4+1,MOD(((ROW(B8853)-ROW(B$7))),$C$5)+1,"")</f>
        <v/>
      </c>
      <c r="C8853" s="28">
        <f t="shared" si="283"/>
        <v>885</v>
      </c>
    </row>
    <row r="8854" spans="2:3" x14ac:dyDescent="0.25">
      <c r="B8854" s="28" t="str">
        <f t="shared" si="284"/>
        <v/>
      </c>
      <c r="C8854" s="28">
        <f t="shared" si="283"/>
        <v>885</v>
      </c>
    </row>
    <row r="8855" spans="2:3" x14ac:dyDescent="0.25">
      <c r="B8855" s="28" t="str">
        <f t="shared" si="284"/>
        <v/>
      </c>
      <c r="C8855" s="28">
        <f t="shared" si="283"/>
        <v>885</v>
      </c>
    </row>
    <row r="8856" spans="2:3" x14ac:dyDescent="0.25">
      <c r="B8856" s="28" t="str">
        <f t="shared" si="284"/>
        <v/>
      </c>
      <c r="C8856" s="28">
        <f t="shared" si="283"/>
        <v>885</v>
      </c>
    </row>
    <row r="8857" spans="2:3" x14ac:dyDescent="0.25">
      <c r="B8857" s="28" t="str">
        <f t="shared" si="284"/>
        <v/>
      </c>
      <c r="C8857" s="28">
        <f t="shared" si="283"/>
        <v>886</v>
      </c>
    </row>
    <row r="8858" spans="2:3" x14ac:dyDescent="0.25">
      <c r="B8858" s="28" t="str">
        <f t="shared" si="284"/>
        <v/>
      </c>
      <c r="C8858" s="28">
        <f t="shared" si="283"/>
        <v>886</v>
      </c>
    </row>
    <row r="8859" spans="2:3" x14ac:dyDescent="0.25">
      <c r="B8859" s="28" t="str">
        <f t="shared" si="284"/>
        <v/>
      </c>
      <c r="C8859" s="28">
        <f t="shared" si="283"/>
        <v>886</v>
      </c>
    </row>
    <row r="8860" spans="2:3" x14ac:dyDescent="0.25">
      <c r="B8860" s="28" t="str">
        <f t="shared" si="284"/>
        <v/>
      </c>
      <c r="C8860" s="28">
        <f t="shared" si="283"/>
        <v>886</v>
      </c>
    </row>
    <row r="8861" spans="2:3" x14ac:dyDescent="0.25">
      <c r="B8861" s="28" t="str">
        <f t="shared" si="284"/>
        <v/>
      </c>
      <c r="C8861" s="28">
        <f t="shared" si="283"/>
        <v>886</v>
      </c>
    </row>
    <row r="8862" spans="2:3" x14ac:dyDescent="0.25">
      <c r="B8862" s="28" t="str">
        <f t="shared" si="284"/>
        <v/>
      </c>
      <c r="C8862" s="28">
        <f t="shared" si="283"/>
        <v>886</v>
      </c>
    </row>
    <row r="8863" spans="2:3" x14ac:dyDescent="0.25">
      <c r="B8863" s="28" t="str">
        <f t="shared" si="284"/>
        <v/>
      </c>
      <c r="C8863" s="28">
        <f t="shared" si="283"/>
        <v>886</v>
      </c>
    </row>
    <row r="8864" spans="2:3" x14ac:dyDescent="0.25">
      <c r="B8864" s="28" t="str">
        <f t="shared" si="284"/>
        <v/>
      </c>
      <c r="C8864" s="28">
        <f t="shared" si="283"/>
        <v>886</v>
      </c>
    </row>
    <row r="8865" spans="2:3" x14ac:dyDescent="0.25">
      <c r="B8865" s="28" t="str">
        <f t="shared" si="284"/>
        <v/>
      </c>
      <c r="C8865" s="28">
        <f t="shared" si="283"/>
        <v>886</v>
      </c>
    </row>
    <row r="8866" spans="2:3" x14ac:dyDescent="0.25">
      <c r="B8866" s="28" t="str">
        <f t="shared" si="284"/>
        <v/>
      </c>
      <c r="C8866" s="28">
        <f t="shared" si="283"/>
        <v>886</v>
      </c>
    </row>
    <row r="8867" spans="2:3" x14ac:dyDescent="0.25">
      <c r="B8867" s="28" t="str">
        <f t="shared" si="284"/>
        <v/>
      </c>
      <c r="C8867" s="28">
        <f t="shared" si="283"/>
        <v>887</v>
      </c>
    </row>
    <row r="8868" spans="2:3" x14ac:dyDescent="0.25">
      <c r="B8868" s="28" t="str">
        <f t="shared" si="284"/>
        <v/>
      </c>
      <c r="C8868" s="28">
        <f t="shared" si="283"/>
        <v>887</v>
      </c>
    </row>
    <row r="8869" spans="2:3" x14ac:dyDescent="0.25">
      <c r="B8869" s="28" t="str">
        <f t="shared" si="284"/>
        <v/>
      </c>
      <c r="C8869" s="28">
        <f t="shared" si="283"/>
        <v>887</v>
      </c>
    </row>
    <row r="8870" spans="2:3" x14ac:dyDescent="0.25">
      <c r="B8870" s="28" t="str">
        <f t="shared" si="284"/>
        <v/>
      </c>
      <c r="C8870" s="28">
        <f t="shared" si="283"/>
        <v>887</v>
      </c>
    </row>
    <row r="8871" spans="2:3" x14ac:dyDescent="0.25">
      <c r="B8871" s="28" t="str">
        <f t="shared" si="284"/>
        <v/>
      </c>
      <c r="C8871" s="28">
        <f t="shared" si="283"/>
        <v>887</v>
      </c>
    </row>
    <row r="8872" spans="2:3" x14ac:dyDescent="0.25">
      <c r="B8872" s="28" t="str">
        <f t="shared" si="284"/>
        <v/>
      </c>
      <c r="C8872" s="28">
        <f t="shared" si="283"/>
        <v>887</v>
      </c>
    </row>
    <row r="8873" spans="2:3" x14ac:dyDescent="0.25">
      <c r="B8873" s="28" t="str">
        <f t="shared" si="284"/>
        <v/>
      </c>
      <c r="C8873" s="28">
        <f t="shared" si="283"/>
        <v>887</v>
      </c>
    </row>
    <row r="8874" spans="2:3" x14ac:dyDescent="0.25">
      <c r="B8874" s="28" t="str">
        <f t="shared" si="284"/>
        <v/>
      </c>
      <c r="C8874" s="28">
        <f t="shared" si="283"/>
        <v>887</v>
      </c>
    </row>
    <row r="8875" spans="2:3" x14ac:dyDescent="0.25">
      <c r="B8875" s="28" t="str">
        <f t="shared" si="284"/>
        <v/>
      </c>
      <c r="C8875" s="28">
        <f t="shared" si="283"/>
        <v>887</v>
      </c>
    </row>
    <row r="8876" spans="2:3" x14ac:dyDescent="0.25">
      <c r="B8876" s="28" t="str">
        <f t="shared" si="284"/>
        <v/>
      </c>
      <c r="C8876" s="28">
        <f t="shared" si="283"/>
        <v>887</v>
      </c>
    </row>
    <row r="8877" spans="2:3" x14ac:dyDescent="0.25">
      <c r="B8877" s="28" t="str">
        <f t="shared" si="284"/>
        <v/>
      </c>
      <c r="C8877" s="28">
        <f t="shared" si="283"/>
        <v>888</v>
      </c>
    </row>
    <row r="8878" spans="2:3" x14ac:dyDescent="0.25">
      <c r="B8878" s="28" t="str">
        <f t="shared" si="284"/>
        <v/>
      </c>
      <c r="C8878" s="28">
        <f t="shared" si="283"/>
        <v>888</v>
      </c>
    </row>
    <row r="8879" spans="2:3" x14ac:dyDescent="0.25">
      <c r="B8879" s="28" t="str">
        <f t="shared" si="284"/>
        <v/>
      </c>
      <c r="C8879" s="28">
        <f t="shared" ref="C8879:C8942" si="285">ROUNDDOWN(((ROW(C8879)-ROW(C$7))/C$5)+1,0)</f>
        <v>888</v>
      </c>
    </row>
    <row r="8880" spans="2:3" x14ac:dyDescent="0.25">
      <c r="B8880" s="28" t="str">
        <f t="shared" si="284"/>
        <v/>
      </c>
      <c r="C8880" s="28">
        <f t="shared" si="285"/>
        <v>888</v>
      </c>
    </row>
    <row r="8881" spans="2:3" x14ac:dyDescent="0.25">
      <c r="B8881" s="28" t="str">
        <f t="shared" si="284"/>
        <v/>
      </c>
      <c r="C8881" s="28">
        <f t="shared" si="285"/>
        <v>888</v>
      </c>
    </row>
    <row r="8882" spans="2:3" x14ac:dyDescent="0.25">
      <c r="B8882" s="28" t="str">
        <f t="shared" si="284"/>
        <v/>
      </c>
      <c r="C8882" s="28">
        <f t="shared" si="285"/>
        <v>888</v>
      </c>
    </row>
    <row r="8883" spans="2:3" x14ac:dyDescent="0.25">
      <c r="B8883" s="28" t="str">
        <f t="shared" si="284"/>
        <v/>
      </c>
      <c r="C8883" s="28">
        <f t="shared" si="285"/>
        <v>888</v>
      </c>
    </row>
    <row r="8884" spans="2:3" x14ac:dyDescent="0.25">
      <c r="B8884" s="28" t="str">
        <f t="shared" si="284"/>
        <v/>
      </c>
      <c r="C8884" s="28">
        <f t="shared" si="285"/>
        <v>888</v>
      </c>
    </row>
    <row r="8885" spans="2:3" x14ac:dyDescent="0.25">
      <c r="B8885" s="28" t="str">
        <f t="shared" si="284"/>
        <v/>
      </c>
      <c r="C8885" s="28">
        <f t="shared" si="285"/>
        <v>888</v>
      </c>
    </row>
    <row r="8886" spans="2:3" x14ac:dyDescent="0.25">
      <c r="B8886" s="28" t="str">
        <f t="shared" si="284"/>
        <v/>
      </c>
      <c r="C8886" s="28">
        <f t="shared" si="285"/>
        <v>888</v>
      </c>
    </row>
    <row r="8887" spans="2:3" x14ac:dyDescent="0.25">
      <c r="B8887" s="28" t="str">
        <f t="shared" si="284"/>
        <v/>
      </c>
      <c r="C8887" s="28">
        <f t="shared" si="285"/>
        <v>889</v>
      </c>
    </row>
    <row r="8888" spans="2:3" x14ac:dyDescent="0.25">
      <c r="B8888" s="28" t="str">
        <f t="shared" si="284"/>
        <v/>
      </c>
      <c r="C8888" s="28">
        <f t="shared" si="285"/>
        <v>889</v>
      </c>
    </row>
    <row r="8889" spans="2:3" x14ac:dyDescent="0.25">
      <c r="B8889" s="28" t="str">
        <f t="shared" si="284"/>
        <v/>
      </c>
      <c r="C8889" s="28">
        <f t="shared" si="285"/>
        <v>889</v>
      </c>
    </row>
    <row r="8890" spans="2:3" x14ac:dyDescent="0.25">
      <c r="B8890" s="28" t="str">
        <f t="shared" si="284"/>
        <v/>
      </c>
      <c r="C8890" s="28">
        <f t="shared" si="285"/>
        <v>889</v>
      </c>
    </row>
    <row r="8891" spans="2:3" x14ac:dyDescent="0.25">
      <c r="B8891" s="28" t="str">
        <f t="shared" si="284"/>
        <v/>
      </c>
      <c r="C8891" s="28">
        <f t="shared" si="285"/>
        <v>889</v>
      </c>
    </row>
    <row r="8892" spans="2:3" x14ac:dyDescent="0.25">
      <c r="B8892" s="28" t="str">
        <f t="shared" si="284"/>
        <v/>
      </c>
      <c r="C8892" s="28">
        <f t="shared" si="285"/>
        <v>889</v>
      </c>
    </row>
    <row r="8893" spans="2:3" x14ac:dyDescent="0.25">
      <c r="B8893" s="28" t="str">
        <f t="shared" si="284"/>
        <v/>
      </c>
      <c r="C8893" s="28">
        <f t="shared" si="285"/>
        <v>889</v>
      </c>
    </row>
    <row r="8894" spans="2:3" x14ac:dyDescent="0.25">
      <c r="B8894" s="28" t="str">
        <f t="shared" si="284"/>
        <v/>
      </c>
      <c r="C8894" s="28">
        <f t="shared" si="285"/>
        <v>889</v>
      </c>
    </row>
    <row r="8895" spans="2:3" x14ac:dyDescent="0.25">
      <c r="B8895" s="28" t="str">
        <f t="shared" si="284"/>
        <v/>
      </c>
      <c r="C8895" s="28">
        <f t="shared" si="285"/>
        <v>889</v>
      </c>
    </row>
    <row r="8896" spans="2:3" x14ac:dyDescent="0.25">
      <c r="B8896" s="28" t="str">
        <f t="shared" si="284"/>
        <v/>
      </c>
      <c r="C8896" s="28">
        <f t="shared" si="285"/>
        <v>889</v>
      </c>
    </row>
    <row r="8897" spans="2:3" x14ac:dyDescent="0.25">
      <c r="B8897" s="28" t="str">
        <f t="shared" si="284"/>
        <v/>
      </c>
      <c r="C8897" s="28">
        <f t="shared" si="285"/>
        <v>890</v>
      </c>
    </row>
    <row r="8898" spans="2:3" x14ac:dyDescent="0.25">
      <c r="B8898" s="28" t="str">
        <f t="shared" si="284"/>
        <v/>
      </c>
      <c r="C8898" s="28">
        <f t="shared" si="285"/>
        <v>890</v>
      </c>
    </row>
    <row r="8899" spans="2:3" x14ac:dyDescent="0.25">
      <c r="B8899" s="28" t="str">
        <f t="shared" si="284"/>
        <v/>
      </c>
      <c r="C8899" s="28">
        <f t="shared" si="285"/>
        <v>890</v>
      </c>
    </row>
    <row r="8900" spans="2:3" x14ac:dyDescent="0.25">
      <c r="B8900" s="28" t="str">
        <f t="shared" si="284"/>
        <v/>
      </c>
      <c r="C8900" s="28">
        <f t="shared" si="285"/>
        <v>890</v>
      </c>
    </row>
    <row r="8901" spans="2:3" x14ac:dyDescent="0.25">
      <c r="B8901" s="28" t="str">
        <f t="shared" si="284"/>
        <v/>
      </c>
      <c r="C8901" s="28">
        <f t="shared" si="285"/>
        <v>890</v>
      </c>
    </row>
    <row r="8902" spans="2:3" x14ac:dyDescent="0.25">
      <c r="B8902" s="28" t="str">
        <f t="shared" si="284"/>
        <v/>
      </c>
      <c r="C8902" s="28">
        <f t="shared" si="285"/>
        <v>890</v>
      </c>
    </row>
    <row r="8903" spans="2:3" x14ac:dyDescent="0.25">
      <c r="B8903" s="28" t="str">
        <f t="shared" si="284"/>
        <v/>
      </c>
      <c r="C8903" s="28">
        <f t="shared" si="285"/>
        <v>890</v>
      </c>
    </row>
    <row r="8904" spans="2:3" x14ac:dyDescent="0.25">
      <c r="B8904" s="28" t="str">
        <f t="shared" si="284"/>
        <v/>
      </c>
      <c r="C8904" s="28">
        <f t="shared" si="285"/>
        <v>890</v>
      </c>
    </row>
    <row r="8905" spans="2:3" x14ac:dyDescent="0.25">
      <c r="B8905" s="28" t="str">
        <f t="shared" si="284"/>
        <v/>
      </c>
      <c r="C8905" s="28">
        <f t="shared" si="285"/>
        <v>890</v>
      </c>
    </row>
    <row r="8906" spans="2:3" x14ac:dyDescent="0.25">
      <c r="B8906" s="28" t="str">
        <f t="shared" si="284"/>
        <v/>
      </c>
      <c r="C8906" s="28">
        <f t="shared" si="285"/>
        <v>890</v>
      </c>
    </row>
    <row r="8907" spans="2:3" x14ac:dyDescent="0.25">
      <c r="B8907" s="28" t="str">
        <f t="shared" si="284"/>
        <v/>
      </c>
      <c r="C8907" s="28">
        <f t="shared" si="285"/>
        <v>891</v>
      </c>
    </row>
    <row r="8908" spans="2:3" x14ac:dyDescent="0.25">
      <c r="B8908" s="28" t="str">
        <f t="shared" si="284"/>
        <v/>
      </c>
      <c r="C8908" s="28">
        <f t="shared" si="285"/>
        <v>891</v>
      </c>
    </row>
    <row r="8909" spans="2:3" x14ac:dyDescent="0.25">
      <c r="B8909" s="28" t="str">
        <f t="shared" si="284"/>
        <v/>
      </c>
      <c r="C8909" s="28">
        <f t="shared" si="285"/>
        <v>891</v>
      </c>
    </row>
    <row r="8910" spans="2:3" x14ac:dyDescent="0.25">
      <c r="B8910" s="28" t="str">
        <f t="shared" si="284"/>
        <v/>
      </c>
      <c r="C8910" s="28">
        <f t="shared" si="285"/>
        <v>891</v>
      </c>
    </row>
    <row r="8911" spans="2:3" x14ac:dyDescent="0.25">
      <c r="B8911" s="28" t="str">
        <f t="shared" si="284"/>
        <v/>
      </c>
      <c r="C8911" s="28">
        <f t="shared" si="285"/>
        <v>891</v>
      </c>
    </row>
    <row r="8912" spans="2:3" x14ac:dyDescent="0.25">
      <c r="B8912" s="28" t="str">
        <f t="shared" si="284"/>
        <v/>
      </c>
      <c r="C8912" s="28">
        <f t="shared" si="285"/>
        <v>891</v>
      </c>
    </row>
    <row r="8913" spans="2:3" x14ac:dyDescent="0.25">
      <c r="B8913" s="28" t="str">
        <f t="shared" si="284"/>
        <v/>
      </c>
      <c r="C8913" s="28">
        <f t="shared" si="285"/>
        <v>891</v>
      </c>
    </row>
    <row r="8914" spans="2:3" x14ac:dyDescent="0.25">
      <c r="B8914" s="28" t="str">
        <f t="shared" si="284"/>
        <v/>
      </c>
      <c r="C8914" s="28">
        <f t="shared" si="285"/>
        <v>891</v>
      </c>
    </row>
    <row r="8915" spans="2:3" x14ac:dyDescent="0.25">
      <c r="B8915" s="28" t="str">
        <f t="shared" si="284"/>
        <v/>
      </c>
      <c r="C8915" s="28">
        <f t="shared" si="285"/>
        <v>891</v>
      </c>
    </row>
    <row r="8916" spans="2:3" x14ac:dyDescent="0.25">
      <c r="B8916" s="28" t="str">
        <f t="shared" si="284"/>
        <v/>
      </c>
      <c r="C8916" s="28">
        <f t="shared" si="285"/>
        <v>891</v>
      </c>
    </row>
    <row r="8917" spans="2:3" x14ac:dyDescent="0.25">
      <c r="B8917" s="28" t="str">
        <f t="shared" ref="B8917:B8980" si="286">IF(C8917&lt; $D$4+1,MOD(((ROW(B8917)-ROW(B$7))),$C$5)+1,"")</f>
        <v/>
      </c>
      <c r="C8917" s="28">
        <f t="shared" si="285"/>
        <v>892</v>
      </c>
    </row>
    <row r="8918" spans="2:3" x14ac:dyDescent="0.25">
      <c r="B8918" s="28" t="str">
        <f t="shared" si="286"/>
        <v/>
      </c>
      <c r="C8918" s="28">
        <f t="shared" si="285"/>
        <v>892</v>
      </c>
    </row>
    <row r="8919" spans="2:3" x14ac:dyDescent="0.25">
      <c r="B8919" s="28" t="str">
        <f t="shared" si="286"/>
        <v/>
      </c>
      <c r="C8919" s="28">
        <f t="shared" si="285"/>
        <v>892</v>
      </c>
    </row>
    <row r="8920" spans="2:3" x14ac:dyDescent="0.25">
      <c r="B8920" s="28" t="str">
        <f t="shared" si="286"/>
        <v/>
      </c>
      <c r="C8920" s="28">
        <f t="shared" si="285"/>
        <v>892</v>
      </c>
    </row>
    <row r="8921" spans="2:3" x14ac:dyDescent="0.25">
      <c r="B8921" s="28" t="str">
        <f t="shared" si="286"/>
        <v/>
      </c>
      <c r="C8921" s="28">
        <f t="shared" si="285"/>
        <v>892</v>
      </c>
    </row>
    <row r="8922" spans="2:3" x14ac:dyDescent="0.25">
      <c r="B8922" s="28" t="str">
        <f t="shared" si="286"/>
        <v/>
      </c>
      <c r="C8922" s="28">
        <f t="shared" si="285"/>
        <v>892</v>
      </c>
    </row>
    <row r="8923" spans="2:3" x14ac:dyDescent="0.25">
      <c r="B8923" s="28" t="str">
        <f t="shared" si="286"/>
        <v/>
      </c>
      <c r="C8923" s="28">
        <f t="shared" si="285"/>
        <v>892</v>
      </c>
    </row>
    <row r="8924" spans="2:3" x14ac:dyDescent="0.25">
      <c r="B8924" s="28" t="str">
        <f t="shared" si="286"/>
        <v/>
      </c>
      <c r="C8924" s="28">
        <f t="shared" si="285"/>
        <v>892</v>
      </c>
    </row>
    <row r="8925" spans="2:3" x14ac:dyDescent="0.25">
      <c r="B8925" s="28" t="str">
        <f t="shared" si="286"/>
        <v/>
      </c>
      <c r="C8925" s="28">
        <f t="shared" si="285"/>
        <v>892</v>
      </c>
    </row>
    <row r="8926" spans="2:3" x14ac:dyDescent="0.25">
      <c r="B8926" s="28" t="str">
        <f t="shared" si="286"/>
        <v/>
      </c>
      <c r="C8926" s="28">
        <f t="shared" si="285"/>
        <v>892</v>
      </c>
    </row>
    <row r="8927" spans="2:3" x14ac:dyDescent="0.25">
      <c r="B8927" s="28" t="str">
        <f t="shared" si="286"/>
        <v/>
      </c>
      <c r="C8927" s="28">
        <f t="shared" si="285"/>
        <v>893</v>
      </c>
    </row>
    <row r="8928" spans="2:3" x14ac:dyDescent="0.25">
      <c r="B8928" s="28" t="str">
        <f t="shared" si="286"/>
        <v/>
      </c>
      <c r="C8928" s="28">
        <f t="shared" si="285"/>
        <v>893</v>
      </c>
    </row>
    <row r="8929" spans="2:3" x14ac:dyDescent="0.25">
      <c r="B8929" s="28" t="str">
        <f t="shared" si="286"/>
        <v/>
      </c>
      <c r="C8929" s="28">
        <f t="shared" si="285"/>
        <v>893</v>
      </c>
    </row>
    <row r="8930" spans="2:3" x14ac:dyDescent="0.25">
      <c r="B8930" s="28" t="str">
        <f t="shared" si="286"/>
        <v/>
      </c>
      <c r="C8930" s="28">
        <f t="shared" si="285"/>
        <v>893</v>
      </c>
    </row>
    <row r="8931" spans="2:3" x14ac:dyDescent="0.25">
      <c r="B8931" s="28" t="str">
        <f t="shared" si="286"/>
        <v/>
      </c>
      <c r="C8931" s="28">
        <f t="shared" si="285"/>
        <v>893</v>
      </c>
    </row>
    <row r="8932" spans="2:3" x14ac:dyDescent="0.25">
      <c r="B8932" s="28" t="str">
        <f t="shared" si="286"/>
        <v/>
      </c>
      <c r="C8932" s="28">
        <f t="shared" si="285"/>
        <v>893</v>
      </c>
    </row>
    <row r="8933" spans="2:3" x14ac:dyDescent="0.25">
      <c r="B8933" s="28" t="str">
        <f t="shared" si="286"/>
        <v/>
      </c>
      <c r="C8933" s="28">
        <f t="shared" si="285"/>
        <v>893</v>
      </c>
    </row>
    <row r="8934" spans="2:3" x14ac:dyDescent="0.25">
      <c r="B8934" s="28" t="str">
        <f t="shared" si="286"/>
        <v/>
      </c>
      <c r="C8934" s="28">
        <f t="shared" si="285"/>
        <v>893</v>
      </c>
    </row>
    <row r="8935" spans="2:3" x14ac:dyDescent="0.25">
      <c r="B8935" s="28" t="str">
        <f t="shared" si="286"/>
        <v/>
      </c>
      <c r="C8935" s="28">
        <f t="shared" si="285"/>
        <v>893</v>
      </c>
    </row>
    <row r="8936" spans="2:3" x14ac:dyDescent="0.25">
      <c r="B8936" s="28" t="str">
        <f t="shared" si="286"/>
        <v/>
      </c>
      <c r="C8936" s="28">
        <f t="shared" si="285"/>
        <v>893</v>
      </c>
    </row>
    <row r="8937" spans="2:3" x14ac:dyDescent="0.25">
      <c r="B8937" s="28" t="str">
        <f t="shared" si="286"/>
        <v/>
      </c>
      <c r="C8937" s="28">
        <f t="shared" si="285"/>
        <v>894</v>
      </c>
    </row>
    <row r="8938" spans="2:3" x14ac:dyDescent="0.25">
      <c r="B8938" s="28" t="str">
        <f t="shared" si="286"/>
        <v/>
      </c>
      <c r="C8938" s="28">
        <f t="shared" si="285"/>
        <v>894</v>
      </c>
    </row>
    <row r="8939" spans="2:3" x14ac:dyDescent="0.25">
      <c r="B8939" s="28" t="str">
        <f t="shared" si="286"/>
        <v/>
      </c>
      <c r="C8939" s="28">
        <f t="shared" si="285"/>
        <v>894</v>
      </c>
    </row>
    <row r="8940" spans="2:3" x14ac:dyDescent="0.25">
      <c r="B8940" s="28" t="str">
        <f t="shared" si="286"/>
        <v/>
      </c>
      <c r="C8940" s="28">
        <f t="shared" si="285"/>
        <v>894</v>
      </c>
    </row>
    <row r="8941" spans="2:3" x14ac:dyDescent="0.25">
      <c r="B8941" s="28" t="str">
        <f t="shared" si="286"/>
        <v/>
      </c>
      <c r="C8941" s="28">
        <f t="shared" si="285"/>
        <v>894</v>
      </c>
    </row>
    <row r="8942" spans="2:3" x14ac:dyDescent="0.25">
      <c r="B8942" s="28" t="str">
        <f t="shared" si="286"/>
        <v/>
      </c>
      <c r="C8942" s="28">
        <f t="shared" si="285"/>
        <v>894</v>
      </c>
    </row>
    <row r="8943" spans="2:3" x14ac:dyDescent="0.25">
      <c r="B8943" s="28" t="str">
        <f t="shared" si="286"/>
        <v/>
      </c>
      <c r="C8943" s="28">
        <f t="shared" ref="C8943:C9006" si="287">ROUNDDOWN(((ROW(C8943)-ROW(C$7))/C$5)+1,0)</f>
        <v>894</v>
      </c>
    </row>
    <row r="8944" spans="2:3" x14ac:dyDescent="0.25">
      <c r="B8944" s="28" t="str">
        <f t="shared" si="286"/>
        <v/>
      </c>
      <c r="C8944" s="28">
        <f t="shared" si="287"/>
        <v>894</v>
      </c>
    </row>
    <row r="8945" spans="2:3" x14ac:dyDescent="0.25">
      <c r="B8945" s="28" t="str">
        <f t="shared" si="286"/>
        <v/>
      </c>
      <c r="C8945" s="28">
        <f t="shared" si="287"/>
        <v>894</v>
      </c>
    </row>
    <row r="8946" spans="2:3" x14ac:dyDescent="0.25">
      <c r="B8946" s="28" t="str">
        <f t="shared" si="286"/>
        <v/>
      </c>
      <c r="C8946" s="28">
        <f t="shared" si="287"/>
        <v>894</v>
      </c>
    </row>
    <row r="8947" spans="2:3" x14ac:dyDescent="0.25">
      <c r="B8947" s="28" t="str">
        <f t="shared" si="286"/>
        <v/>
      </c>
      <c r="C8947" s="28">
        <f t="shared" si="287"/>
        <v>895</v>
      </c>
    </row>
    <row r="8948" spans="2:3" x14ac:dyDescent="0.25">
      <c r="B8948" s="28" t="str">
        <f t="shared" si="286"/>
        <v/>
      </c>
      <c r="C8948" s="28">
        <f t="shared" si="287"/>
        <v>895</v>
      </c>
    </row>
    <row r="8949" spans="2:3" x14ac:dyDescent="0.25">
      <c r="B8949" s="28" t="str">
        <f t="shared" si="286"/>
        <v/>
      </c>
      <c r="C8949" s="28">
        <f t="shared" si="287"/>
        <v>895</v>
      </c>
    </row>
    <row r="8950" spans="2:3" x14ac:dyDescent="0.25">
      <c r="B8950" s="28" t="str">
        <f t="shared" si="286"/>
        <v/>
      </c>
      <c r="C8950" s="28">
        <f t="shared" si="287"/>
        <v>895</v>
      </c>
    </row>
    <row r="8951" spans="2:3" x14ac:dyDescent="0.25">
      <c r="B8951" s="28" t="str">
        <f t="shared" si="286"/>
        <v/>
      </c>
      <c r="C8951" s="28">
        <f t="shared" si="287"/>
        <v>895</v>
      </c>
    </row>
    <row r="8952" spans="2:3" x14ac:dyDescent="0.25">
      <c r="B8952" s="28" t="str">
        <f t="shared" si="286"/>
        <v/>
      </c>
      <c r="C8952" s="28">
        <f t="shared" si="287"/>
        <v>895</v>
      </c>
    </row>
    <row r="8953" spans="2:3" x14ac:dyDescent="0.25">
      <c r="B8953" s="28" t="str">
        <f t="shared" si="286"/>
        <v/>
      </c>
      <c r="C8953" s="28">
        <f t="shared" si="287"/>
        <v>895</v>
      </c>
    </row>
    <row r="8954" spans="2:3" x14ac:dyDescent="0.25">
      <c r="B8954" s="28" t="str">
        <f t="shared" si="286"/>
        <v/>
      </c>
      <c r="C8954" s="28">
        <f t="shared" si="287"/>
        <v>895</v>
      </c>
    </row>
    <row r="8955" spans="2:3" x14ac:dyDescent="0.25">
      <c r="B8955" s="28" t="str">
        <f t="shared" si="286"/>
        <v/>
      </c>
      <c r="C8955" s="28">
        <f t="shared" si="287"/>
        <v>895</v>
      </c>
    </row>
    <row r="8956" spans="2:3" x14ac:dyDescent="0.25">
      <c r="B8956" s="28" t="str">
        <f t="shared" si="286"/>
        <v/>
      </c>
      <c r="C8956" s="28">
        <f t="shared" si="287"/>
        <v>895</v>
      </c>
    </row>
    <row r="8957" spans="2:3" x14ac:dyDescent="0.25">
      <c r="B8957" s="28" t="str">
        <f t="shared" si="286"/>
        <v/>
      </c>
      <c r="C8957" s="28">
        <f t="shared" si="287"/>
        <v>896</v>
      </c>
    </row>
    <row r="8958" spans="2:3" x14ac:dyDescent="0.25">
      <c r="B8958" s="28" t="str">
        <f t="shared" si="286"/>
        <v/>
      </c>
      <c r="C8958" s="28">
        <f t="shared" si="287"/>
        <v>896</v>
      </c>
    </row>
    <row r="8959" spans="2:3" x14ac:dyDescent="0.25">
      <c r="B8959" s="28" t="str">
        <f t="shared" si="286"/>
        <v/>
      </c>
      <c r="C8959" s="28">
        <f t="shared" si="287"/>
        <v>896</v>
      </c>
    </row>
    <row r="8960" spans="2:3" x14ac:dyDescent="0.25">
      <c r="B8960" s="28" t="str">
        <f t="shared" si="286"/>
        <v/>
      </c>
      <c r="C8960" s="28">
        <f t="shared" si="287"/>
        <v>896</v>
      </c>
    </row>
    <row r="8961" spans="2:3" x14ac:dyDescent="0.25">
      <c r="B8961" s="28" t="str">
        <f t="shared" si="286"/>
        <v/>
      </c>
      <c r="C8961" s="28">
        <f t="shared" si="287"/>
        <v>896</v>
      </c>
    </row>
    <row r="8962" spans="2:3" x14ac:dyDescent="0.25">
      <c r="B8962" s="28" t="str">
        <f t="shared" si="286"/>
        <v/>
      </c>
      <c r="C8962" s="28">
        <f t="shared" si="287"/>
        <v>896</v>
      </c>
    </row>
    <row r="8963" spans="2:3" x14ac:dyDescent="0.25">
      <c r="B8963" s="28" t="str">
        <f t="shared" si="286"/>
        <v/>
      </c>
      <c r="C8963" s="28">
        <f t="shared" si="287"/>
        <v>896</v>
      </c>
    </row>
    <row r="8964" spans="2:3" x14ac:dyDescent="0.25">
      <c r="B8964" s="28" t="str">
        <f t="shared" si="286"/>
        <v/>
      </c>
      <c r="C8964" s="28">
        <f t="shared" si="287"/>
        <v>896</v>
      </c>
    </row>
    <row r="8965" spans="2:3" x14ac:dyDescent="0.25">
      <c r="B8965" s="28" t="str">
        <f t="shared" si="286"/>
        <v/>
      </c>
      <c r="C8965" s="28">
        <f t="shared" si="287"/>
        <v>896</v>
      </c>
    </row>
    <row r="8966" spans="2:3" x14ac:dyDescent="0.25">
      <c r="B8966" s="28" t="str">
        <f t="shared" si="286"/>
        <v/>
      </c>
      <c r="C8966" s="28">
        <f t="shared" si="287"/>
        <v>896</v>
      </c>
    </row>
    <row r="8967" spans="2:3" x14ac:dyDescent="0.25">
      <c r="B8967" s="28" t="str">
        <f t="shared" si="286"/>
        <v/>
      </c>
      <c r="C8967" s="28">
        <f t="shared" si="287"/>
        <v>897</v>
      </c>
    </row>
    <row r="8968" spans="2:3" x14ac:dyDescent="0.25">
      <c r="B8968" s="28" t="str">
        <f t="shared" si="286"/>
        <v/>
      </c>
      <c r="C8968" s="28">
        <f t="shared" si="287"/>
        <v>897</v>
      </c>
    </row>
    <row r="8969" spans="2:3" x14ac:dyDescent="0.25">
      <c r="B8969" s="28" t="str">
        <f t="shared" si="286"/>
        <v/>
      </c>
      <c r="C8969" s="28">
        <f t="shared" si="287"/>
        <v>897</v>
      </c>
    </row>
    <row r="8970" spans="2:3" x14ac:dyDescent="0.25">
      <c r="B8970" s="28" t="str">
        <f t="shared" si="286"/>
        <v/>
      </c>
      <c r="C8970" s="28">
        <f t="shared" si="287"/>
        <v>897</v>
      </c>
    </row>
    <row r="8971" spans="2:3" x14ac:dyDescent="0.25">
      <c r="B8971" s="28" t="str">
        <f t="shared" si="286"/>
        <v/>
      </c>
      <c r="C8971" s="28">
        <f t="shared" si="287"/>
        <v>897</v>
      </c>
    </row>
    <row r="8972" spans="2:3" x14ac:dyDescent="0.25">
      <c r="B8972" s="28" t="str">
        <f t="shared" si="286"/>
        <v/>
      </c>
      <c r="C8972" s="28">
        <f t="shared" si="287"/>
        <v>897</v>
      </c>
    </row>
    <row r="8973" spans="2:3" x14ac:dyDescent="0.25">
      <c r="B8973" s="28" t="str">
        <f t="shared" si="286"/>
        <v/>
      </c>
      <c r="C8973" s="28">
        <f t="shared" si="287"/>
        <v>897</v>
      </c>
    </row>
    <row r="8974" spans="2:3" x14ac:dyDescent="0.25">
      <c r="B8974" s="28" t="str">
        <f t="shared" si="286"/>
        <v/>
      </c>
      <c r="C8974" s="28">
        <f t="shared" si="287"/>
        <v>897</v>
      </c>
    </row>
    <row r="8975" spans="2:3" x14ac:dyDescent="0.25">
      <c r="B8975" s="28" t="str">
        <f t="shared" si="286"/>
        <v/>
      </c>
      <c r="C8975" s="28">
        <f t="shared" si="287"/>
        <v>897</v>
      </c>
    </row>
    <row r="8976" spans="2:3" x14ac:dyDescent="0.25">
      <c r="B8976" s="28" t="str">
        <f t="shared" si="286"/>
        <v/>
      </c>
      <c r="C8976" s="28">
        <f t="shared" si="287"/>
        <v>897</v>
      </c>
    </row>
    <row r="8977" spans="2:3" x14ac:dyDescent="0.25">
      <c r="B8977" s="28" t="str">
        <f t="shared" si="286"/>
        <v/>
      </c>
      <c r="C8977" s="28">
        <f t="shared" si="287"/>
        <v>898</v>
      </c>
    </row>
    <row r="8978" spans="2:3" x14ac:dyDescent="0.25">
      <c r="B8978" s="28" t="str">
        <f t="shared" si="286"/>
        <v/>
      </c>
      <c r="C8978" s="28">
        <f t="shared" si="287"/>
        <v>898</v>
      </c>
    </row>
    <row r="8979" spans="2:3" x14ac:dyDescent="0.25">
      <c r="B8979" s="28" t="str">
        <f t="shared" si="286"/>
        <v/>
      </c>
      <c r="C8979" s="28">
        <f t="shared" si="287"/>
        <v>898</v>
      </c>
    </row>
    <row r="8980" spans="2:3" x14ac:dyDescent="0.25">
      <c r="B8980" s="28" t="str">
        <f t="shared" si="286"/>
        <v/>
      </c>
      <c r="C8980" s="28">
        <f t="shared" si="287"/>
        <v>898</v>
      </c>
    </row>
    <row r="8981" spans="2:3" x14ac:dyDescent="0.25">
      <c r="B8981" s="28" t="str">
        <f t="shared" ref="B8981:B9044" si="288">IF(C8981&lt; $D$4+1,MOD(((ROW(B8981)-ROW(B$7))),$C$5)+1,"")</f>
        <v/>
      </c>
      <c r="C8981" s="28">
        <f t="shared" si="287"/>
        <v>898</v>
      </c>
    </row>
    <row r="8982" spans="2:3" x14ac:dyDescent="0.25">
      <c r="B8982" s="28" t="str">
        <f t="shared" si="288"/>
        <v/>
      </c>
      <c r="C8982" s="28">
        <f t="shared" si="287"/>
        <v>898</v>
      </c>
    </row>
    <row r="8983" spans="2:3" x14ac:dyDescent="0.25">
      <c r="B8983" s="28" t="str">
        <f t="shared" si="288"/>
        <v/>
      </c>
      <c r="C8983" s="28">
        <f t="shared" si="287"/>
        <v>898</v>
      </c>
    </row>
    <row r="8984" spans="2:3" x14ac:dyDescent="0.25">
      <c r="B8984" s="28" t="str">
        <f t="shared" si="288"/>
        <v/>
      </c>
      <c r="C8984" s="28">
        <f t="shared" si="287"/>
        <v>898</v>
      </c>
    </row>
    <row r="8985" spans="2:3" x14ac:dyDescent="0.25">
      <c r="B8985" s="28" t="str">
        <f t="shared" si="288"/>
        <v/>
      </c>
      <c r="C8985" s="28">
        <f t="shared" si="287"/>
        <v>898</v>
      </c>
    </row>
    <row r="8986" spans="2:3" x14ac:dyDescent="0.25">
      <c r="B8986" s="28" t="str">
        <f t="shared" si="288"/>
        <v/>
      </c>
      <c r="C8986" s="28">
        <f t="shared" si="287"/>
        <v>898</v>
      </c>
    </row>
    <row r="8987" spans="2:3" x14ac:dyDescent="0.25">
      <c r="B8987" s="28" t="str">
        <f t="shared" si="288"/>
        <v/>
      </c>
      <c r="C8987" s="28">
        <f t="shared" si="287"/>
        <v>899</v>
      </c>
    </row>
    <row r="8988" spans="2:3" x14ac:dyDescent="0.25">
      <c r="B8988" s="28" t="str">
        <f t="shared" si="288"/>
        <v/>
      </c>
      <c r="C8988" s="28">
        <f t="shared" si="287"/>
        <v>899</v>
      </c>
    </row>
    <row r="8989" spans="2:3" x14ac:dyDescent="0.25">
      <c r="B8989" s="28" t="str">
        <f t="shared" si="288"/>
        <v/>
      </c>
      <c r="C8989" s="28">
        <f t="shared" si="287"/>
        <v>899</v>
      </c>
    </row>
    <row r="8990" spans="2:3" x14ac:dyDescent="0.25">
      <c r="B8990" s="28" t="str">
        <f t="shared" si="288"/>
        <v/>
      </c>
      <c r="C8990" s="28">
        <f t="shared" si="287"/>
        <v>899</v>
      </c>
    </row>
    <row r="8991" spans="2:3" x14ac:dyDescent="0.25">
      <c r="B8991" s="28" t="str">
        <f t="shared" si="288"/>
        <v/>
      </c>
      <c r="C8991" s="28">
        <f t="shared" si="287"/>
        <v>899</v>
      </c>
    </row>
    <row r="8992" spans="2:3" x14ac:dyDescent="0.25">
      <c r="B8992" s="28" t="str">
        <f t="shared" si="288"/>
        <v/>
      </c>
      <c r="C8992" s="28">
        <f t="shared" si="287"/>
        <v>899</v>
      </c>
    </row>
    <row r="8993" spans="2:3" x14ac:dyDescent="0.25">
      <c r="B8993" s="28" t="str">
        <f t="shared" si="288"/>
        <v/>
      </c>
      <c r="C8993" s="28">
        <f t="shared" si="287"/>
        <v>899</v>
      </c>
    </row>
    <row r="8994" spans="2:3" x14ac:dyDescent="0.25">
      <c r="B8994" s="28" t="str">
        <f t="shared" si="288"/>
        <v/>
      </c>
      <c r="C8994" s="28">
        <f t="shared" si="287"/>
        <v>899</v>
      </c>
    </row>
    <row r="8995" spans="2:3" x14ac:dyDescent="0.25">
      <c r="B8995" s="28" t="str">
        <f t="shared" si="288"/>
        <v/>
      </c>
      <c r="C8995" s="28">
        <f t="shared" si="287"/>
        <v>899</v>
      </c>
    </row>
    <row r="8996" spans="2:3" x14ac:dyDescent="0.25">
      <c r="B8996" s="28" t="str">
        <f t="shared" si="288"/>
        <v/>
      </c>
      <c r="C8996" s="28">
        <f t="shared" si="287"/>
        <v>899</v>
      </c>
    </row>
    <row r="8997" spans="2:3" x14ac:dyDescent="0.25">
      <c r="B8997" s="28" t="str">
        <f t="shared" si="288"/>
        <v/>
      </c>
      <c r="C8997" s="28">
        <f t="shared" si="287"/>
        <v>900</v>
      </c>
    </row>
    <row r="8998" spans="2:3" x14ac:dyDescent="0.25">
      <c r="B8998" s="28" t="str">
        <f t="shared" si="288"/>
        <v/>
      </c>
      <c r="C8998" s="28">
        <f t="shared" si="287"/>
        <v>900</v>
      </c>
    </row>
    <row r="8999" spans="2:3" x14ac:dyDescent="0.25">
      <c r="B8999" s="28" t="str">
        <f t="shared" si="288"/>
        <v/>
      </c>
      <c r="C8999" s="28">
        <f t="shared" si="287"/>
        <v>900</v>
      </c>
    </row>
    <row r="9000" spans="2:3" x14ac:dyDescent="0.25">
      <c r="B9000" s="28" t="str">
        <f t="shared" si="288"/>
        <v/>
      </c>
      <c r="C9000" s="28">
        <f t="shared" si="287"/>
        <v>900</v>
      </c>
    </row>
    <row r="9001" spans="2:3" x14ac:dyDescent="0.25">
      <c r="B9001" s="28" t="str">
        <f t="shared" si="288"/>
        <v/>
      </c>
      <c r="C9001" s="28">
        <f t="shared" si="287"/>
        <v>900</v>
      </c>
    </row>
    <row r="9002" spans="2:3" x14ac:dyDescent="0.25">
      <c r="B9002" s="28" t="str">
        <f t="shared" si="288"/>
        <v/>
      </c>
      <c r="C9002" s="28">
        <f t="shared" si="287"/>
        <v>900</v>
      </c>
    </row>
    <row r="9003" spans="2:3" x14ac:dyDescent="0.25">
      <c r="B9003" s="28" t="str">
        <f t="shared" si="288"/>
        <v/>
      </c>
      <c r="C9003" s="28">
        <f t="shared" si="287"/>
        <v>900</v>
      </c>
    </row>
    <row r="9004" spans="2:3" x14ac:dyDescent="0.25">
      <c r="B9004" s="28" t="str">
        <f t="shared" si="288"/>
        <v/>
      </c>
      <c r="C9004" s="28">
        <f t="shared" si="287"/>
        <v>900</v>
      </c>
    </row>
    <row r="9005" spans="2:3" x14ac:dyDescent="0.25">
      <c r="B9005" s="28" t="str">
        <f t="shared" si="288"/>
        <v/>
      </c>
      <c r="C9005" s="28">
        <f t="shared" si="287"/>
        <v>900</v>
      </c>
    </row>
    <row r="9006" spans="2:3" x14ac:dyDescent="0.25">
      <c r="B9006" s="28" t="str">
        <f t="shared" si="288"/>
        <v/>
      </c>
      <c r="C9006" s="28">
        <f t="shared" si="287"/>
        <v>900</v>
      </c>
    </row>
    <row r="9007" spans="2:3" x14ac:dyDescent="0.25">
      <c r="B9007" s="28" t="str">
        <f t="shared" si="288"/>
        <v/>
      </c>
      <c r="C9007" s="28">
        <f t="shared" ref="C9007:C9070" si="289">ROUNDDOWN(((ROW(C9007)-ROW(C$7))/C$5)+1,0)</f>
        <v>901</v>
      </c>
    </row>
    <row r="9008" spans="2:3" x14ac:dyDescent="0.25">
      <c r="B9008" s="28" t="str">
        <f t="shared" si="288"/>
        <v/>
      </c>
      <c r="C9008" s="28">
        <f t="shared" si="289"/>
        <v>901</v>
      </c>
    </row>
    <row r="9009" spans="2:3" x14ac:dyDescent="0.25">
      <c r="B9009" s="28" t="str">
        <f t="shared" si="288"/>
        <v/>
      </c>
      <c r="C9009" s="28">
        <f t="shared" si="289"/>
        <v>901</v>
      </c>
    </row>
    <row r="9010" spans="2:3" x14ac:dyDescent="0.25">
      <c r="B9010" s="28" t="str">
        <f t="shared" si="288"/>
        <v/>
      </c>
      <c r="C9010" s="28">
        <f t="shared" si="289"/>
        <v>901</v>
      </c>
    </row>
    <row r="9011" spans="2:3" x14ac:dyDescent="0.25">
      <c r="B9011" s="28" t="str">
        <f t="shared" si="288"/>
        <v/>
      </c>
      <c r="C9011" s="28">
        <f t="shared" si="289"/>
        <v>901</v>
      </c>
    </row>
    <row r="9012" spans="2:3" x14ac:dyDescent="0.25">
      <c r="B9012" s="28" t="str">
        <f t="shared" si="288"/>
        <v/>
      </c>
      <c r="C9012" s="28">
        <f t="shared" si="289"/>
        <v>901</v>
      </c>
    </row>
    <row r="9013" spans="2:3" x14ac:dyDescent="0.25">
      <c r="B9013" s="28" t="str">
        <f t="shared" si="288"/>
        <v/>
      </c>
      <c r="C9013" s="28">
        <f t="shared" si="289"/>
        <v>901</v>
      </c>
    </row>
    <row r="9014" spans="2:3" x14ac:dyDescent="0.25">
      <c r="B9014" s="28" t="str">
        <f t="shared" si="288"/>
        <v/>
      </c>
      <c r="C9014" s="28">
        <f t="shared" si="289"/>
        <v>901</v>
      </c>
    </row>
    <row r="9015" spans="2:3" x14ac:dyDescent="0.25">
      <c r="B9015" s="28" t="str">
        <f t="shared" si="288"/>
        <v/>
      </c>
      <c r="C9015" s="28">
        <f t="shared" si="289"/>
        <v>901</v>
      </c>
    </row>
    <row r="9016" spans="2:3" x14ac:dyDescent="0.25">
      <c r="B9016" s="28" t="str">
        <f t="shared" si="288"/>
        <v/>
      </c>
      <c r="C9016" s="28">
        <f t="shared" si="289"/>
        <v>901</v>
      </c>
    </row>
    <row r="9017" spans="2:3" x14ac:dyDescent="0.25">
      <c r="B9017" s="28" t="str">
        <f t="shared" si="288"/>
        <v/>
      </c>
      <c r="C9017" s="28">
        <f t="shared" si="289"/>
        <v>902</v>
      </c>
    </row>
    <row r="9018" spans="2:3" x14ac:dyDescent="0.25">
      <c r="B9018" s="28" t="str">
        <f t="shared" si="288"/>
        <v/>
      </c>
      <c r="C9018" s="28">
        <f t="shared" si="289"/>
        <v>902</v>
      </c>
    </row>
    <row r="9019" spans="2:3" x14ac:dyDescent="0.25">
      <c r="B9019" s="28" t="str">
        <f t="shared" si="288"/>
        <v/>
      </c>
      <c r="C9019" s="28">
        <f t="shared" si="289"/>
        <v>902</v>
      </c>
    </row>
    <row r="9020" spans="2:3" x14ac:dyDescent="0.25">
      <c r="B9020" s="28" t="str">
        <f t="shared" si="288"/>
        <v/>
      </c>
      <c r="C9020" s="28">
        <f t="shared" si="289"/>
        <v>902</v>
      </c>
    </row>
    <row r="9021" spans="2:3" x14ac:dyDescent="0.25">
      <c r="B9021" s="28" t="str">
        <f t="shared" si="288"/>
        <v/>
      </c>
      <c r="C9021" s="28">
        <f t="shared" si="289"/>
        <v>902</v>
      </c>
    </row>
    <row r="9022" spans="2:3" x14ac:dyDescent="0.25">
      <c r="B9022" s="28" t="str">
        <f t="shared" si="288"/>
        <v/>
      </c>
      <c r="C9022" s="28">
        <f t="shared" si="289"/>
        <v>902</v>
      </c>
    </row>
    <row r="9023" spans="2:3" x14ac:dyDescent="0.25">
      <c r="B9023" s="28" t="str">
        <f t="shared" si="288"/>
        <v/>
      </c>
      <c r="C9023" s="28">
        <f t="shared" si="289"/>
        <v>902</v>
      </c>
    </row>
    <row r="9024" spans="2:3" x14ac:dyDescent="0.25">
      <c r="B9024" s="28" t="str">
        <f t="shared" si="288"/>
        <v/>
      </c>
      <c r="C9024" s="28">
        <f t="shared" si="289"/>
        <v>902</v>
      </c>
    </row>
    <row r="9025" spans="2:3" x14ac:dyDescent="0.25">
      <c r="B9025" s="28" t="str">
        <f t="shared" si="288"/>
        <v/>
      </c>
      <c r="C9025" s="28">
        <f t="shared" si="289"/>
        <v>902</v>
      </c>
    </row>
    <row r="9026" spans="2:3" x14ac:dyDescent="0.25">
      <c r="B9026" s="28" t="str">
        <f t="shared" si="288"/>
        <v/>
      </c>
      <c r="C9026" s="28">
        <f t="shared" si="289"/>
        <v>902</v>
      </c>
    </row>
    <row r="9027" spans="2:3" x14ac:dyDescent="0.25">
      <c r="B9027" s="28" t="str">
        <f t="shared" si="288"/>
        <v/>
      </c>
      <c r="C9027" s="28">
        <f t="shared" si="289"/>
        <v>903</v>
      </c>
    </row>
    <row r="9028" spans="2:3" x14ac:dyDescent="0.25">
      <c r="B9028" s="28" t="str">
        <f t="shared" si="288"/>
        <v/>
      </c>
      <c r="C9028" s="28">
        <f t="shared" si="289"/>
        <v>903</v>
      </c>
    </row>
    <row r="9029" spans="2:3" x14ac:dyDescent="0.25">
      <c r="B9029" s="28" t="str">
        <f t="shared" si="288"/>
        <v/>
      </c>
      <c r="C9029" s="28">
        <f t="shared" si="289"/>
        <v>903</v>
      </c>
    </row>
    <row r="9030" spans="2:3" x14ac:dyDescent="0.25">
      <c r="B9030" s="28" t="str">
        <f t="shared" si="288"/>
        <v/>
      </c>
      <c r="C9030" s="28">
        <f t="shared" si="289"/>
        <v>903</v>
      </c>
    </row>
    <row r="9031" spans="2:3" x14ac:dyDescent="0.25">
      <c r="B9031" s="28" t="str">
        <f t="shared" si="288"/>
        <v/>
      </c>
      <c r="C9031" s="28">
        <f t="shared" si="289"/>
        <v>903</v>
      </c>
    </row>
    <row r="9032" spans="2:3" x14ac:dyDescent="0.25">
      <c r="B9032" s="28" t="str">
        <f t="shared" si="288"/>
        <v/>
      </c>
      <c r="C9032" s="28">
        <f t="shared" si="289"/>
        <v>903</v>
      </c>
    </row>
    <row r="9033" spans="2:3" x14ac:dyDescent="0.25">
      <c r="B9033" s="28" t="str">
        <f t="shared" si="288"/>
        <v/>
      </c>
      <c r="C9033" s="28">
        <f t="shared" si="289"/>
        <v>903</v>
      </c>
    </row>
    <row r="9034" spans="2:3" x14ac:dyDescent="0.25">
      <c r="B9034" s="28" t="str">
        <f t="shared" si="288"/>
        <v/>
      </c>
      <c r="C9034" s="28">
        <f t="shared" si="289"/>
        <v>903</v>
      </c>
    </row>
    <row r="9035" spans="2:3" x14ac:dyDescent="0.25">
      <c r="B9035" s="28" t="str">
        <f t="shared" si="288"/>
        <v/>
      </c>
      <c r="C9035" s="28">
        <f t="shared" si="289"/>
        <v>903</v>
      </c>
    </row>
    <row r="9036" spans="2:3" x14ac:dyDescent="0.25">
      <c r="B9036" s="28" t="str">
        <f t="shared" si="288"/>
        <v/>
      </c>
      <c r="C9036" s="28">
        <f t="shared" si="289"/>
        <v>903</v>
      </c>
    </row>
    <row r="9037" spans="2:3" x14ac:dyDescent="0.25">
      <c r="B9037" s="28" t="str">
        <f t="shared" si="288"/>
        <v/>
      </c>
      <c r="C9037" s="28">
        <f t="shared" si="289"/>
        <v>904</v>
      </c>
    </row>
    <row r="9038" spans="2:3" x14ac:dyDescent="0.25">
      <c r="B9038" s="28" t="str">
        <f t="shared" si="288"/>
        <v/>
      </c>
      <c r="C9038" s="28">
        <f t="shared" si="289"/>
        <v>904</v>
      </c>
    </row>
    <row r="9039" spans="2:3" x14ac:dyDescent="0.25">
      <c r="B9039" s="28" t="str">
        <f t="shared" si="288"/>
        <v/>
      </c>
      <c r="C9039" s="28">
        <f t="shared" si="289"/>
        <v>904</v>
      </c>
    </row>
    <row r="9040" spans="2:3" x14ac:dyDescent="0.25">
      <c r="B9040" s="28" t="str">
        <f t="shared" si="288"/>
        <v/>
      </c>
      <c r="C9040" s="28">
        <f t="shared" si="289"/>
        <v>904</v>
      </c>
    </row>
    <row r="9041" spans="2:3" x14ac:dyDescent="0.25">
      <c r="B9041" s="28" t="str">
        <f t="shared" si="288"/>
        <v/>
      </c>
      <c r="C9041" s="28">
        <f t="shared" si="289"/>
        <v>904</v>
      </c>
    </row>
    <row r="9042" spans="2:3" x14ac:dyDescent="0.25">
      <c r="B9042" s="28" t="str">
        <f t="shared" si="288"/>
        <v/>
      </c>
      <c r="C9042" s="28">
        <f t="shared" si="289"/>
        <v>904</v>
      </c>
    </row>
    <row r="9043" spans="2:3" x14ac:dyDescent="0.25">
      <c r="B9043" s="28" t="str">
        <f t="shared" si="288"/>
        <v/>
      </c>
      <c r="C9043" s="28">
        <f t="shared" si="289"/>
        <v>904</v>
      </c>
    </row>
    <row r="9044" spans="2:3" x14ac:dyDescent="0.25">
      <c r="B9044" s="28" t="str">
        <f t="shared" si="288"/>
        <v/>
      </c>
      <c r="C9044" s="28">
        <f t="shared" si="289"/>
        <v>904</v>
      </c>
    </row>
    <row r="9045" spans="2:3" x14ac:dyDescent="0.25">
      <c r="B9045" s="28" t="str">
        <f t="shared" ref="B9045:B9108" si="290">IF(C9045&lt; $D$4+1,MOD(((ROW(B9045)-ROW(B$7))),$C$5)+1,"")</f>
        <v/>
      </c>
      <c r="C9045" s="28">
        <f t="shared" si="289"/>
        <v>904</v>
      </c>
    </row>
    <row r="9046" spans="2:3" x14ac:dyDescent="0.25">
      <c r="B9046" s="28" t="str">
        <f t="shared" si="290"/>
        <v/>
      </c>
      <c r="C9046" s="28">
        <f t="shared" si="289"/>
        <v>904</v>
      </c>
    </row>
    <row r="9047" spans="2:3" x14ac:dyDescent="0.25">
      <c r="B9047" s="28" t="str">
        <f t="shared" si="290"/>
        <v/>
      </c>
      <c r="C9047" s="28">
        <f t="shared" si="289"/>
        <v>905</v>
      </c>
    </row>
    <row r="9048" spans="2:3" x14ac:dyDescent="0.25">
      <c r="B9048" s="28" t="str">
        <f t="shared" si="290"/>
        <v/>
      </c>
      <c r="C9048" s="28">
        <f t="shared" si="289"/>
        <v>905</v>
      </c>
    </row>
    <row r="9049" spans="2:3" x14ac:dyDescent="0.25">
      <c r="B9049" s="28" t="str">
        <f t="shared" si="290"/>
        <v/>
      </c>
      <c r="C9049" s="28">
        <f t="shared" si="289"/>
        <v>905</v>
      </c>
    </row>
    <row r="9050" spans="2:3" x14ac:dyDescent="0.25">
      <c r="B9050" s="28" t="str">
        <f t="shared" si="290"/>
        <v/>
      </c>
      <c r="C9050" s="28">
        <f t="shared" si="289"/>
        <v>905</v>
      </c>
    </row>
    <row r="9051" spans="2:3" x14ac:dyDescent="0.25">
      <c r="B9051" s="28" t="str">
        <f t="shared" si="290"/>
        <v/>
      </c>
      <c r="C9051" s="28">
        <f t="shared" si="289"/>
        <v>905</v>
      </c>
    </row>
    <row r="9052" spans="2:3" x14ac:dyDescent="0.25">
      <c r="B9052" s="28" t="str">
        <f t="shared" si="290"/>
        <v/>
      </c>
      <c r="C9052" s="28">
        <f t="shared" si="289"/>
        <v>905</v>
      </c>
    </row>
    <row r="9053" spans="2:3" x14ac:dyDescent="0.25">
      <c r="B9053" s="28" t="str">
        <f t="shared" si="290"/>
        <v/>
      </c>
      <c r="C9053" s="28">
        <f t="shared" si="289"/>
        <v>905</v>
      </c>
    </row>
    <row r="9054" spans="2:3" x14ac:dyDescent="0.25">
      <c r="B9054" s="28" t="str">
        <f t="shared" si="290"/>
        <v/>
      </c>
      <c r="C9054" s="28">
        <f t="shared" si="289"/>
        <v>905</v>
      </c>
    </row>
    <row r="9055" spans="2:3" x14ac:dyDescent="0.25">
      <c r="B9055" s="28" t="str">
        <f t="shared" si="290"/>
        <v/>
      </c>
      <c r="C9055" s="28">
        <f t="shared" si="289"/>
        <v>905</v>
      </c>
    </row>
    <row r="9056" spans="2:3" x14ac:dyDescent="0.25">
      <c r="B9056" s="28" t="str">
        <f t="shared" si="290"/>
        <v/>
      </c>
      <c r="C9056" s="28">
        <f t="shared" si="289"/>
        <v>905</v>
      </c>
    </row>
    <row r="9057" spans="2:3" x14ac:dyDescent="0.25">
      <c r="B9057" s="28" t="str">
        <f t="shared" si="290"/>
        <v/>
      </c>
      <c r="C9057" s="28">
        <f t="shared" si="289"/>
        <v>906</v>
      </c>
    </row>
    <row r="9058" spans="2:3" x14ac:dyDescent="0.25">
      <c r="B9058" s="28" t="str">
        <f t="shared" si="290"/>
        <v/>
      </c>
      <c r="C9058" s="28">
        <f t="shared" si="289"/>
        <v>906</v>
      </c>
    </row>
    <row r="9059" spans="2:3" x14ac:dyDescent="0.25">
      <c r="B9059" s="28" t="str">
        <f t="shared" si="290"/>
        <v/>
      </c>
      <c r="C9059" s="28">
        <f t="shared" si="289"/>
        <v>906</v>
      </c>
    </row>
    <row r="9060" spans="2:3" x14ac:dyDescent="0.25">
      <c r="B9060" s="28" t="str">
        <f t="shared" si="290"/>
        <v/>
      </c>
      <c r="C9060" s="28">
        <f t="shared" si="289"/>
        <v>906</v>
      </c>
    </row>
    <row r="9061" spans="2:3" x14ac:dyDescent="0.25">
      <c r="B9061" s="28" t="str">
        <f t="shared" si="290"/>
        <v/>
      </c>
      <c r="C9061" s="28">
        <f t="shared" si="289"/>
        <v>906</v>
      </c>
    </row>
    <row r="9062" spans="2:3" x14ac:dyDescent="0.25">
      <c r="B9062" s="28" t="str">
        <f t="shared" si="290"/>
        <v/>
      </c>
      <c r="C9062" s="28">
        <f t="shared" si="289"/>
        <v>906</v>
      </c>
    </row>
    <row r="9063" spans="2:3" x14ac:dyDescent="0.25">
      <c r="B9063" s="28" t="str">
        <f t="shared" si="290"/>
        <v/>
      </c>
      <c r="C9063" s="28">
        <f t="shared" si="289"/>
        <v>906</v>
      </c>
    </row>
    <row r="9064" spans="2:3" x14ac:dyDescent="0.25">
      <c r="B9064" s="28" t="str">
        <f t="shared" si="290"/>
        <v/>
      </c>
      <c r="C9064" s="28">
        <f t="shared" si="289"/>
        <v>906</v>
      </c>
    </row>
    <row r="9065" spans="2:3" x14ac:dyDescent="0.25">
      <c r="B9065" s="28" t="str">
        <f t="shared" si="290"/>
        <v/>
      </c>
      <c r="C9065" s="28">
        <f t="shared" si="289"/>
        <v>906</v>
      </c>
    </row>
    <row r="9066" spans="2:3" x14ac:dyDescent="0.25">
      <c r="B9066" s="28" t="str">
        <f t="shared" si="290"/>
        <v/>
      </c>
      <c r="C9066" s="28">
        <f t="shared" si="289"/>
        <v>906</v>
      </c>
    </row>
    <row r="9067" spans="2:3" x14ac:dyDescent="0.25">
      <c r="B9067" s="28" t="str">
        <f t="shared" si="290"/>
        <v/>
      </c>
      <c r="C9067" s="28">
        <f t="shared" si="289"/>
        <v>907</v>
      </c>
    </row>
    <row r="9068" spans="2:3" x14ac:dyDescent="0.25">
      <c r="B9068" s="28" t="str">
        <f t="shared" si="290"/>
        <v/>
      </c>
      <c r="C9068" s="28">
        <f t="shared" si="289"/>
        <v>907</v>
      </c>
    </row>
    <row r="9069" spans="2:3" x14ac:dyDescent="0.25">
      <c r="B9069" s="28" t="str">
        <f t="shared" si="290"/>
        <v/>
      </c>
      <c r="C9069" s="28">
        <f t="shared" si="289"/>
        <v>907</v>
      </c>
    </row>
    <row r="9070" spans="2:3" x14ac:dyDescent="0.25">
      <c r="B9070" s="28" t="str">
        <f t="shared" si="290"/>
        <v/>
      </c>
      <c r="C9070" s="28">
        <f t="shared" si="289"/>
        <v>907</v>
      </c>
    </row>
    <row r="9071" spans="2:3" x14ac:dyDescent="0.25">
      <c r="B9071" s="28" t="str">
        <f t="shared" si="290"/>
        <v/>
      </c>
      <c r="C9071" s="28">
        <f t="shared" ref="C9071:C9134" si="291">ROUNDDOWN(((ROW(C9071)-ROW(C$7))/C$5)+1,0)</f>
        <v>907</v>
      </c>
    </row>
    <row r="9072" spans="2:3" x14ac:dyDescent="0.25">
      <c r="B9072" s="28" t="str">
        <f t="shared" si="290"/>
        <v/>
      </c>
      <c r="C9072" s="28">
        <f t="shared" si="291"/>
        <v>907</v>
      </c>
    </row>
    <row r="9073" spans="2:3" x14ac:dyDescent="0.25">
      <c r="B9073" s="28" t="str">
        <f t="shared" si="290"/>
        <v/>
      </c>
      <c r="C9073" s="28">
        <f t="shared" si="291"/>
        <v>907</v>
      </c>
    </row>
    <row r="9074" spans="2:3" x14ac:dyDescent="0.25">
      <c r="B9074" s="28" t="str">
        <f t="shared" si="290"/>
        <v/>
      </c>
      <c r="C9074" s="28">
        <f t="shared" si="291"/>
        <v>907</v>
      </c>
    </row>
    <row r="9075" spans="2:3" x14ac:dyDescent="0.25">
      <c r="B9075" s="28" t="str">
        <f t="shared" si="290"/>
        <v/>
      </c>
      <c r="C9075" s="28">
        <f t="shared" si="291"/>
        <v>907</v>
      </c>
    </row>
    <row r="9076" spans="2:3" x14ac:dyDescent="0.25">
      <c r="B9076" s="28" t="str">
        <f t="shared" si="290"/>
        <v/>
      </c>
      <c r="C9076" s="28">
        <f t="shared" si="291"/>
        <v>907</v>
      </c>
    </row>
    <row r="9077" spans="2:3" x14ac:dyDescent="0.25">
      <c r="B9077" s="28" t="str">
        <f t="shared" si="290"/>
        <v/>
      </c>
      <c r="C9077" s="28">
        <f t="shared" si="291"/>
        <v>908</v>
      </c>
    </row>
    <row r="9078" spans="2:3" x14ac:dyDescent="0.25">
      <c r="B9078" s="28" t="str">
        <f t="shared" si="290"/>
        <v/>
      </c>
      <c r="C9078" s="28">
        <f t="shared" si="291"/>
        <v>908</v>
      </c>
    </row>
    <row r="9079" spans="2:3" x14ac:dyDescent="0.25">
      <c r="B9079" s="28" t="str">
        <f t="shared" si="290"/>
        <v/>
      </c>
      <c r="C9079" s="28">
        <f t="shared" si="291"/>
        <v>908</v>
      </c>
    </row>
    <row r="9080" spans="2:3" x14ac:dyDescent="0.25">
      <c r="B9080" s="28" t="str">
        <f t="shared" si="290"/>
        <v/>
      </c>
      <c r="C9080" s="28">
        <f t="shared" si="291"/>
        <v>908</v>
      </c>
    </row>
    <row r="9081" spans="2:3" x14ac:dyDescent="0.25">
      <c r="B9081" s="28" t="str">
        <f t="shared" si="290"/>
        <v/>
      </c>
      <c r="C9081" s="28">
        <f t="shared" si="291"/>
        <v>908</v>
      </c>
    </row>
    <row r="9082" spans="2:3" x14ac:dyDescent="0.25">
      <c r="B9082" s="28" t="str">
        <f t="shared" si="290"/>
        <v/>
      </c>
      <c r="C9082" s="28">
        <f t="shared" si="291"/>
        <v>908</v>
      </c>
    </row>
    <row r="9083" spans="2:3" x14ac:dyDescent="0.25">
      <c r="B9083" s="28" t="str">
        <f t="shared" si="290"/>
        <v/>
      </c>
      <c r="C9083" s="28">
        <f t="shared" si="291"/>
        <v>908</v>
      </c>
    </row>
    <row r="9084" spans="2:3" x14ac:dyDescent="0.25">
      <c r="B9084" s="28" t="str">
        <f t="shared" si="290"/>
        <v/>
      </c>
      <c r="C9084" s="28">
        <f t="shared" si="291"/>
        <v>908</v>
      </c>
    </row>
    <row r="9085" spans="2:3" x14ac:dyDescent="0.25">
      <c r="B9085" s="28" t="str">
        <f t="shared" si="290"/>
        <v/>
      </c>
      <c r="C9085" s="28">
        <f t="shared" si="291"/>
        <v>908</v>
      </c>
    </row>
    <row r="9086" spans="2:3" x14ac:dyDescent="0.25">
      <c r="B9086" s="28" t="str">
        <f t="shared" si="290"/>
        <v/>
      </c>
      <c r="C9086" s="28">
        <f t="shared" si="291"/>
        <v>908</v>
      </c>
    </row>
    <row r="9087" spans="2:3" x14ac:dyDescent="0.25">
      <c r="B9087" s="28" t="str">
        <f t="shared" si="290"/>
        <v/>
      </c>
      <c r="C9087" s="28">
        <f t="shared" si="291"/>
        <v>909</v>
      </c>
    </row>
    <row r="9088" spans="2:3" x14ac:dyDescent="0.25">
      <c r="B9088" s="28" t="str">
        <f t="shared" si="290"/>
        <v/>
      </c>
      <c r="C9088" s="28">
        <f t="shared" si="291"/>
        <v>909</v>
      </c>
    </row>
    <row r="9089" spans="2:3" x14ac:dyDescent="0.25">
      <c r="B9089" s="28" t="str">
        <f t="shared" si="290"/>
        <v/>
      </c>
      <c r="C9089" s="28">
        <f t="shared" si="291"/>
        <v>909</v>
      </c>
    </row>
    <row r="9090" spans="2:3" x14ac:dyDescent="0.25">
      <c r="B9090" s="28" t="str">
        <f t="shared" si="290"/>
        <v/>
      </c>
      <c r="C9090" s="28">
        <f t="shared" si="291"/>
        <v>909</v>
      </c>
    </row>
    <row r="9091" spans="2:3" x14ac:dyDescent="0.25">
      <c r="B9091" s="28" t="str">
        <f t="shared" si="290"/>
        <v/>
      </c>
      <c r="C9091" s="28">
        <f t="shared" si="291"/>
        <v>909</v>
      </c>
    </row>
    <row r="9092" spans="2:3" x14ac:dyDescent="0.25">
      <c r="B9092" s="28" t="str">
        <f t="shared" si="290"/>
        <v/>
      </c>
      <c r="C9092" s="28">
        <f t="shared" si="291"/>
        <v>909</v>
      </c>
    </row>
    <row r="9093" spans="2:3" x14ac:dyDescent="0.25">
      <c r="B9093" s="28" t="str">
        <f t="shared" si="290"/>
        <v/>
      </c>
      <c r="C9093" s="28">
        <f t="shared" si="291"/>
        <v>909</v>
      </c>
    </row>
    <row r="9094" spans="2:3" x14ac:dyDescent="0.25">
      <c r="B9094" s="28" t="str">
        <f t="shared" si="290"/>
        <v/>
      </c>
      <c r="C9094" s="28">
        <f t="shared" si="291"/>
        <v>909</v>
      </c>
    </row>
    <row r="9095" spans="2:3" x14ac:dyDescent="0.25">
      <c r="B9095" s="28" t="str">
        <f t="shared" si="290"/>
        <v/>
      </c>
      <c r="C9095" s="28">
        <f t="shared" si="291"/>
        <v>909</v>
      </c>
    </row>
    <row r="9096" spans="2:3" x14ac:dyDescent="0.25">
      <c r="B9096" s="28" t="str">
        <f t="shared" si="290"/>
        <v/>
      </c>
      <c r="C9096" s="28">
        <f t="shared" si="291"/>
        <v>909</v>
      </c>
    </row>
    <row r="9097" spans="2:3" x14ac:dyDescent="0.25">
      <c r="B9097" s="28" t="str">
        <f t="shared" si="290"/>
        <v/>
      </c>
      <c r="C9097" s="28">
        <f t="shared" si="291"/>
        <v>910</v>
      </c>
    </row>
    <row r="9098" spans="2:3" x14ac:dyDescent="0.25">
      <c r="B9098" s="28" t="str">
        <f t="shared" si="290"/>
        <v/>
      </c>
      <c r="C9098" s="28">
        <f t="shared" si="291"/>
        <v>910</v>
      </c>
    </row>
    <row r="9099" spans="2:3" x14ac:dyDescent="0.25">
      <c r="B9099" s="28" t="str">
        <f t="shared" si="290"/>
        <v/>
      </c>
      <c r="C9099" s="28">
        <f t="shared" si="291"/>
        <v>910</v>
      </c>
    </row>
    <row r="9100" spans="2:3" x14ac:dyDescent="0.25">
      <c r="B9100" s="28" t="str">
        <f t="shared" si="290"/>
        <v/>
      </c>
      <c r="C9100" s="28">
        <f t="shared" si="291"/>
        <v>910</v>
      </c>
    </row>
    <row r="9101" spans="2:3" x14ac:dyDescent="0.25">
      <c r="B9101" s="28" t="str">
        <f t="shared" si="290"/>
        <v/>
      </c>
      <c r="C9101" s="28">
        <f t="shared" si="291"/>
        <v>910</v>
      </c>
    </row>
    <row r="9102" spans="2:3" x14ac:dyDescent="0.25">
      <c r="B9102" s="28" t="str">
        <f t="shared" si="290"/>
        <v/>
      </c>
      <c r="C9102" s="28">
        <f t="shared" si="291"/>
        <v>910</v>
      </c>
    </row>
    <row r="9103" spans="2:3" x14ac:dyDescent="0.25">
      <c r="B9103" s="28" t="str">
        <f t="shared" si="290"/>
        <v/>
      </c>
      <c r="C9103" s="28">
        <f t="shared" si="291"/>
        <v>910</v>
      </c>
    </row>
    <row r="9104" spans="2:3" x14ac:dyDescent="0.25">
      <c r="B9104" s="28" t="str">
        <f t="shared" si="290"/>
        <v/>
      </c>
      <c r="C9104" s="28">
        <f t="shared" si="291"/>
        <v>910</v>
      </c>
    </row>
    <row r="9105" spans="2:3" x14ac:dyDescent="0.25">
      <c r="B9105" s="28" t="str">
        <f t="shared" si="290"/>
        <v/>
      </c>
      <c r="C9105" s="28">
        <f t="shared" si="291"/>
        <v>910</v>
      </c>
    </row>
    <row r="9106" spans="2:3" x14ac:dyDescent="0.25">
      <c r="B9106" s="28" t="str">
        <f t="shared" si="290"/>
        <v/>
      </c>
      <c r="C9106" s="28">
        <f t="shared" si="291"/>
        <v>910</v>
      </c>
    </row>
    <row r="9107" spans="2:3" x14ac:dyDescent="0.25">
      <c r="B9107" s="28" t="str">
        <f t="shared" si="290"/>
        <v/>
      </c>
      <c r="C9107" s="28">
        <f t="shared" si="291"/>
        <v>911</v>
      </c>
    </row>
    <row r="9108" spans="2:3" x14ac:dyDescent="0.25">
      <c r="B9108" s="28" t="str">
        <f t="shared" si="290"/>
        <v/>
      </c>
      <c r="C9108" s="28">
        <f t="shared" si="291"/>
        <v>911</v>
      </c>
    </row>
    <row r="9109" spans="2:3" x14ac:dyDescent="0.25">
      <c r="B9109" s="28" t="str">
        <f t="shared" ref="B9109:B9172" si="292">IF(C9109&lt; $D$4+1,MOD(((ROW(B9109)-ROW(B$7))),$C$5)+1,"")</f>
        <v/>
      </c>
      <c r="C9109" s="28">
        <f t="shared" si="291"/>
        <v>911</v>
      </c>
    </row>
    <row r="9110" spans="2:3" x14ac:dyDescent="0.25">
      <c r="B9110" s="28" t="str">
        <f t="shared" si="292"/>
        <v/>
      </c>
      <c r="C9110" s="28">
        <f t="shared" si="291"/>
        <v>911</v>
      </c>
    </row>
    <row r="9111" spans="2:3" x14ac:dyDescent="0.25">
      <c r="B9111" s="28" t="str">
        <f t="shared" si="292"/>
        <v/>
      </c>
      <c r="C9111" s="28">
        <f t="shared" si="291"/>
        <v>911</v>
      </c>
    </row>
    <row r="9112" spans="2:3" x14ac:dyDescent="0.25">
      <c r="B9112" s="28" t="str">
        <f t="shared" si="292"/>
        <v/>
      </c>
      <c r="C9112" s="28">
        <f t="shared" si="291"/>
        <v>911</v>
      </c>
    </row>
    <row r="9113" spans="2:3" x14ac:dyDescent="0.25">
      <c r="B9113" s="28" t="str">
        <f t="shared" si="292"/>
        <v/>
      </c>
      <c r="C9113" s="28">
        <f t="shared" si="291"/>
        <v>911</v>
      </c>
    </row>
    <row r="9114" spans="2:3" x14ac:dyDescent="0.25">
      <c r="B9114" s="28" t="str">
        <f t="shared" si="292"/>
        <v/>
      </c>
      <c r="C9114" s="28">
        <f t="shared" si="291"/>
        <v>911</v>
      </c>
    </row>
    <row r="9115" spans="2:3" x14ac:dyDescent="0.25">
      <c r="B9115" s="28" t="str">
        <f t="shared" si="292"/>
        <v/>
      </c>
      <c r="C9115" s="28">
        <f t="shared" si="291"/>
        <v>911</v>
      </c>
    </row>
    <row r="9116" spans="2:3" x14ac:dyDescent="0.25">
      <c r="B9116" s="28" t="str">
        <f t="shared" si="292"/>
        <v/>
      </c>
      <c r="C9116" s="28">
        <f t="shared" si="291"/>
        <v>911</v>
      </c>
    </row>
    <row r="9117" spans="2:3" x14ac:dyDescent="0.25">
      <c r="B9117" s="28" t="str">
        <f t="shared" si="292"/>
        <v/>
      </c>
      <c r="C9117" s="28">
        <f t="shared" si="291"/>
        <v>912</v>
      </c>
    </row>
    <row r="9118" spans="2:3" x14ac:dyDescent="0.25">
      <c r="B9118" s="28" t="str">
        <f t="shared" si="292"/>
        <v/>
      </c>
      <c r="C9118" s="28">
        <f t="shared" si="291"/>
        <v>912</v>
      </c>
    </row>
    <row r="9119" spans="2:3" x14ac:dyDescent="0.25">
      <c r="B9119" s="28" t="str">
        <f t="shared" si="292"/>
        <v/>
      </c>
      <c r="C9119" s="28">
        <f t="shared" si="291"/>
        <v>912</v>
      </c>
    </row>
    <row r="9120" spans="2:3" x14ac:dyDescent="0.25">
      <c r="B9120" s="28" t="str">
        <f t="shared" si="292"/>
        <v/>
      </c>
      <c r="C9120" s="28">
        <f t="shared" si="291"/>
        <v>912</v>
      </c>
    </row>
    <row r="9121" spans="2:3" x14ac:dyDescent="0.25">
      <c r="B9121" s="28" t="str">
        <f t="shared" si="292"/>
        <v/>
      </c>
      <c r="C9121" s="28">
        <f t="shared" si="291"/>
        <v>912</v>
      </c>
    </row>
    <row r="9122" spans="2:3" x14ac:dyDescent="0.25">
      <c r="B9122" s="28" t="str">
        <f t="shared" si="292"/>
        <v/>
      </c>
      <c r="C9122" s="28">
        <f t="shared" si="291"/>
        <v>912</v>
      </c>
    </row>
    <row r="9123" spans="2:3" x14ac:dyDescent="0.25">
      <c r="B9123" s="28" t="str">
        <f t="shared" si="292"/>
        <v/>
      </c>
      <c r="C9123" s="28">
        <f t="shared" si="291"/>
        <v>912</v>
      </c>
    </row>
    <row r="9124" spans="2:3" x14ac:dyDescent="0.25">
      <c r="B9124" s="28" t="str">
        <f t="shared" si="292"/>
        <v/>
      </c>
      <c r="C9124" s="28">
        <f t="shared" si="291"/>
        <v>912</v>
      </c>
    </row>
    <row r="9125" spans="2:3" x14ac:dyDescent="0.25">
      <c r="B9125" s="28" t="str">
        <f t="shared" si="292"/>
        <v/>
      </c>
      <c r="C9125" s="28">
        <f t="shared" si="291"/>
        <v>912</v>
      </c>
    </row>
    <row r="9126" spans="2:3" x14ac:dyDescent="0.25">
      <c r="B9126" s="28" t="str">
        <f t="shared" si="292"/>
        <v/>
      </c>
      <c r="C9126" s="28">
        <f t="shared" si="291"/>
        <v>912</v>
      </c>
    </row>
    <row r="9127" spans="2:3" x14ac:dyDescent="0.25">
      <c r="B9127" s="28" t="str">
        <f t="shared" si="292"/>
        <v/>
      </c>
      <c r="C9127" s="28">
        <f t="shared" si="291"/>
        <v>913</v>
      </c>
    </row>
    <row r="9128" spans="2:3" x14ac:dyDescent="0.25">
      <c r="B9128" s="28" t="str">
        <f t="shared" si="292"/>
        <v/>
      </c>
      <c r="C9128" s="28">
        <f t="shared" si="291"/>
        <v>913</v>
      </c>
    </row>
    <row r="9129" spans="2:3" x14ac:dyDescent="0.25">
      <c r="B9129" s="28" t="str">
        <f t="shared" si="292"/>
        <v/>
      </c>
      <c r="C9129" s="28">
        <f t="shared" si="291"/>
        <v>913</v>
      </c>
    </row>
    <row r="9130" spans="2:3" x14ac:dyDescent="0.25">
      <c r="B9130" s="28" t="str">
        <f t="shared" si="292"/>
        <v/>
      </c>
      <c r="C9130" s="28">
        <f t="shared" si="291"/>
        <v>913</v>
      </c>
    </row>
    <row r="9131" spans="2:3" x14ac:dyDescent="0.25">
      <c r="B9131" s="28" t="str">
        <f t="shared" si="292"/>
        <v/>
      </c>
      <c r="C9131" s="28">
        <f t="shared" si="291"/>
        <v>913</v>
      </c>
    </row>
    <row r="9132" spans="2:3" x14ac:dyDescent="0.25">
      <c r="B9132" s="28" t="str">
        <f t="shared" si="292"/>
        <v/>
      </c>
      <c r="C9132" s="28">
        <f t="shared" si="291"/>
        <v>913</v>
      </c>
    </row>
    <row r="9133" spans="2:3" x14ac:dyDescent="0.25">
      <c r="B9133" s="28" t="str">
        <f t="shared" si="292"/>
        <v/>
      </c>
      <c r="C9133" s="28">
        <f t="shared" si="291"/>
        <v>913</v>
      </c>
    </row>
    <row r="9134" spans="2:3" x14ac:dyDescent="0.25">
      <c r="B9134" s="28" t="str">
        <f t="shared" si="292"/>
        <v/>
      </c>
      <c r="C9134" s="28">
        <f t="shared" si="291"/>
        <v>913</v>
      </c>
    </row>
    <row r="9135" spans="2:3" x14ac:dyDescent="0.25">
      <c r="B9135" s="28" t="str">
        <f t="shared" si="292"/>
        <v/>
      </c>
      <c r="C9135" s="28">
        <f t="shared" ref="C9135:C9198" si="293">ROUNDDOWN(((ROW(C9135)-ROW(C$7))/C$5)+1,0)</f>
        <v>913</v>
      </c>
    </row>
    <row r="9136" spans="2:3" x14ac:dyDescent="0.25">
      <c r="B9136" s="28" t="str">
        <f t="shared" si="292"/>
        <v/>
      </c>
      <c r="C9136" s="28">
        <f t="shared" si="293"/>
        <v>913</v>
      </c>
    </row>
    <row r="9137" spans="2:3" x14ac:dyDescent="0.25">
      <c r="B9137" s="28" t="str">
        <f t="shared" si="292"/>
        <v/>
      </c>
      <c r="C9137" s="28">
        <f t="shared" si="293"/>
        <v>914</v>
      </c>
    </row>
    <row r="9138" spans="2:3" x14ac:dyDescent="0.25">
      <c r="B9138" s="28" t="str">
        <f t="shared" si="292"/>
        <v/>
      </c>
      <c r="C9138" s="28">
        <f t="shared" si="293"/>
        <v>914</v>
      </c>
    </row>
    <row r="9139" spans="2:3" x14ac:dyDescent="0.25">
      <c r="B9139" s="28" t="str">
        <f t="shared" si="292"/>
        <v/>
      </c>
      <c r="C9139" s="28">
        <f t="shared" si="293"/>
        <v>914</v>
      </c>
    </row>
    <row r="9140" spans="2:3" x14ac:dyDescent="0.25">
      <c r="B9140" s="28" t="str">
        <f t="shared" si="292"/>
        <v/>
      </c>
      <c r="C9140" s="28">
        <f t="shared" si="293"/>
        <v>914</v>
      </c>
    </row>
    <row r="9141" spans="2:3" x14ac:dyDescent="0.25">
      <c r="B9141" s="28" t="str">
        <f t="shared" si="292"/>
        <v/>
      </c>
      <c r="C9141" s="28">
        <f t="shared" si="293"/>
        <v>914</v>
      </c>
    </row>
    <row r="9142" spans="2:3" x14ac:dyDescent="0.25">
      <c r="B9142" s="28" t="str">
        <f t="shared" si="292"/>
        <v/>
      </c>
      <c r="C9142" s="28">
        <f t="shared" si="293"/>
        <v>914</v>
      </c>
    </row>
    <row r="9143" spans="2:3" x14ac:dyDescent="0.25">
      <c r="B9143" s="28" t="str">
        <f t="shared" si="292"/>
        <v/>
      </c>
      <c r="C9143" s="28">
        <f t="shared" si="293"/>
        <v>914</v>
      </c>
    </row>
    <row r="9144" spans="2:3" x14ac:dyDescent="0.25">
      <c r="B9144" s="28" t="str">
        <f t="shared" si="292"/>
        <v/>
      </c>
      <c r="C9144" s="28">
        <f t="shared" si="293"/>
        <v>914</v>
      </c>
    </row>
    <row r="9145" spans="2:3" x14ac:dyDescent="0.25">
      <c r="B9145" s="28" t="str">
        <f t="shared" si="292"/>
        <v/>
      </c>
      <c r="C9145" s="28">
        <f t="shared" si="293"/>
        <v>914</v>
      </c>
    </row>
    <row r="9146" spans="2:3" x14ac:dyDescent="0.25">
      <c r="B9146" s="28" t="str">
        <f t="shared" si="292"/>
        <v/>
      </c>
      <c r="C9146" s="28">
        <f t="shared" si="293"/>
        <v>914</v>
      </c>
    </row>
    <row r="9147" spans="2:3" x14ac:dyDescent="0.25">
      <c r="B9147" s="28" t="str">
        <f t="shared" si="292"/>
        <v/>
      </c>
      <c r="C9147" s="28">
        <f t="shared" si="293"/>
        <v>915</v>
      </c>
    </row>
    <row r="9148" spans="2:3" x14ac:dyDescent="0.25">
      <c r="B9148" s="28" t="str">
        <f t="shared" si="292"/>
        <v/>
      </c>
      <c r="C9148" s="28">
        <f t="shared" si="293"/>
        <v>915</v>
      </c>
    </row>
    <row r="9149" spans="2:3" x14ac:dyDescent="0.25">
      <c r="B9149" s="28" t="str">
        <f t="shared" si="292"/>
        <v/>
      </c>
      <c r="C9149" s="28">
        <f t="shared" si="293"/>
        <v>915</v>
      </c>
    </row>
    <row r="9150" spans="2:3" x14ac:dyDescent="0.25">
      <c r="B9150" s="28" t="str">
        <f t="shared" si="292"/>
        <v/>
      </c>
      <c r="C9150" s="28">
        <f t="shared" si="293"/>
        <v>915</v>
      </c>
    </row>
    <row r="9151" spans="2:3" x14ac:dyDescent="0.25">
      <c r="B9151" s="28" t="str">
        <f t="shared" si="292"/>
        <v/>
      </c>
      <c r="C9151" s="28">
        <f t="shared" si="293"/>
        <v>915</v>
      </c>
    </row>
    <row r="9152" spans="2:3" x14ac:dyDescent="0.25">
      <c r="B9152" s="28" t="str">
        <f t="shared" si="292"/>
        <v/>
      </c>
      <c r="C9152" s="28">
        <f t="shared" si="293"/>
        <v>915</v>
      </c>
    </row>
    <row r="9153" spans="2:3" x14ac:dyDescent="0.25">
      <c r="B9153" s="28" t="str">
        <f t="shared" si="292"/>
        <v/>
      </c>
      <c r="C9153" s="28">
        <f t="shared" si="293"/>
        <v>915</v>
      </c>
    </row>
    <row r="9154" spans="2:3" x14ac:dyDescent="0.25">
      <c r="B9154" s="28" t="str">
        <f t="shared" si="292"/>
        <v/>
      </c>
      <c r="C9154" s="28">
        <f t="shared" si="293"/>
        <v>915</v>
      </c>
    </row>
    <row r="9155" spans="2:3" x14ac:dyDescent="0.25">
      <c r="B9155" s="28" t="str">
        <f t="shared" si="292"/>
        <v/>
      </c>
      <c r="C9155" s="28">
        <f t="shared" si="293"/>
        <v>915</v>
      </c>
    </row>
    <row r="9156" spans="2:3" x14ac:dyDescent="0.25">
      <c r="B9156" s="28" t="str">
        <f t="shared" si="292"/>
        <v/>
      </c>
      <c r="C9156" s="28">
        <f t="shared" si="293"/>
        <v>915</v>
      </c>
    </row>
    <row r="9157" spans="2:3" x14ac:dyDescent="0.25">
      <c r="B9157" s="28" t="str">
        <f t="shared" si="292"/>
        <v/>
      </c>
      <c r="C9157" s="28">
        <f t="shared" si="293"/>
        <v>916</v>
      </c>
    </row>
    <row r="9158" spans="2:3" x14ac:dyDescent="0.25">
      <c r="B9158" s="28" t="str">
        <f t="shared" si="292"/>
        <v/>
      </c>
      <c r="C9158" s="28">
        <f t="shared" si="293"/>
        <v>916</v>
      </c>
    </row>
    <row r="9159" spans="2:3" x14ac:dyDescent="0.25">
      <c r="B9159" s="28" t="str">
        <f t="shared" si="292"/>
        <v/>
      </c>
      <c r="C9159" s="28">
        <f t="shared" si="293"/>
        <v>916</v>
      </c>
    </row>
    <row r="9160" spans="2:3" x14ac:dyDescent="0.25">
      <c r="B9160" s="28" t="str">
        <f t="shared" si="292"/>
        <v/>
      </c>
      <c r="C9160" s="28">
        <f t="shared" si="293"/>
        <v>916</v>
      </c>
    </row>
    <row r="9161" spans="2:3" x14ac:dyDescent="0.25">
      <c r="B9161" s="28" t="str">
        <f t="shared" si="292"/>
        <v/>
      </c>
      <c r="C9161" s="28">
        <f t="shared" si="293"/>
        <v>916</v>
      </c>
    </row>
    <row r="9162" spans="2:3" x14ac:dyDescent="0.25">
      <c r="B9162" s="28" t="str">
        <f t="shared" si="292"/>
        <v/>
      </c>
      <c r="C9162" s="28">
        <f t="shared" si="293"/>
        <v>916</v>
      </c>
    </row>
    <row r="9163" spans="2:3" x14ac:dyDescent="0.25">
      <c r="B9163" s="28" t="str">
        <f t="shared" si="292"/>
        <v/>
      </c>
      <c r="C9163" s="28">
        <f t="shared" si="293"/>
        <v>916</v>
      </c>
    </row>
    <row r="9164" spans="2:3" x14ac:dyDescent="0.25">
      <c r="B9164" s="28" t="str">
        <f t="shared" si="292"/>
        <v/>
      </c>
      <c r="C9164" s="28">
        <f t="shared" si="293"/>
        <v>916</v>
      </c>
    </row>
    <row r="9165" spans="2:3" x14ac:dyDescent="0.25">
      <c r="B9165" s="28" t="str">
        <f t="shared" si="292"/>
        <v/>
      </c>
      <c r="C9165" s="28">
        <f t="shared" si="293"/>
        <v>916</v>
      </c>
    </row>
    <row r="9166" spans="2:3" x14ac:dyDescent="0.25">
      <c r="B9166" s="28" t="str">
        <f t="shared" si="292"/>
        <v/>
      </c>
      <c r="C9166" s="28">
        <f t="shared" si="293"/>
        <v>916</v>
      </c>
    </row>
    <row r="9167" spans="2:3" x14ac:dyDescent="0.25">
      <c r="B9167" s="28" t="str">
        <f t="shared" si="292"/>
        <v/>
      </c>
      <c r="C9167" s="28">
        <f t="shared" si="293"/>
        <v>917</v>
      </c>
    </row>
    <row r="9168" spans="2:3" x14ac:dyDescent="0.25">
      <c r="B9168" s="28" t="str">
        <f t="shared" si="292"/>
        <v/>
      </c>
      <c r="C9168" s="28">
        <f t="shared" si="293"/>
        <v>917</v>
      </c>
    </row>
    <row r="9169" spans="2:3" x14ac:dyDescent="0.25">
      <c r="B9169" s="28" t="str">
        <f t="shared" si="292"/>
        <v/>
      </c>
      <c r="C9169" s="28">
        <f t="shared" si="293"/>
        <v>917</v>
      </c>
    </row>
    <row r="9170" spans="2:3" x14ac:dyDescent="0.25">
      <c r="B9170" s="28" t="str">
        <f t="shared" si="292"/>
        <v/>
      </c>
      <c r="C9170" s="28">
        <f t="shared" si="293"/>
        <v>917</v>
      </c>
    </row>
    <row r="9171" spans="2:3" x14ac:dyDescent="0.25">
      <c r="B9171" s="28" t="str">
        <f t="shared" si="292"/>
        <v/>
      </c>
      <c r="C9171" s="28">
        <f t="shared" si="293"/>
        <v>917</v>
      </c>
    </row>
    <row r="9172" spans="2:3" x14ac:dyDescent="0.25">
      <c r="B9172" s="28" t="str">
        <f t="shared" si="292"/>
        <v/>
      </c>
      <c r="C9172" s="28">
        <f t="shared" si="293"/>
        <v>917</v>
      </c>
    </row>
    <row r="9173" spans="2:3" x14ac:dyDescent="0.25">
      <c r="B9173" s="28" t="str">
        <f t="shared" ref="B9173:B9236" si="294">IF(C9173&lt; $D$4+1,MOD(((ROW(B9173)-ROW(B$7))),$C$5)+1,"")</f>
        <v/>
      </c>
      <c r="C9173" s="28">
        <f t="shared" si="293"/>
        <v>917</v>
      </c>
    </row>
    <row r="9174" spans="2:3" x14ac:dyDescent="0.25">
      <c r="B9174" s="28" t="str">
        <f t="shared" si="294"/>
        <v/>
      </c>
      <c r="C9174" s="28">
        <f t="shared" si="293"/>
        <v>917</v>
      </c>
    </row>
    <row r="9175" spans="2:3" x14ac:dyDescent="0.25">
      <c r="B9175" s="28" t="str">
        <f t="shared" si="294"/>
        <v/>
      </c>
      <c r="C9175" s="28">
        <f t="shared" si="293"/>
        <v>917</v>
      </c>
    </row>
    <row r="9176" spans="2:3" x14ac:dyDescent="0.25">
      <c r="B9176" s="28" t="str">
        <f t="shared" si="294"/>
        <v/>
      </c>
      <c r="C9176" s="28">
        <f t="shared" si="293"/>
        <v>917</v>
      </c>
    </row>
    <row r="9177" spans="2:3" x14ac:dyDescent="0.25">
      <c r="B9177" s="28" t="str">
        <f t="shared" si="294"/>
        <v/>
      </c>
      <c r="C9177" s="28">
        <f t="shared" si="293"/>
        <v>918</v>
      </c>
    </row>
    <row r="9178" spans="2:3" x14ac:dyDescent="0.25">
      <c r="B9178" s="28" t="str">
        <f t="shared" si="294"/>
        <v/>
      </c>
      <c r="C9178" s="28">
        <f t="shared" si="293"/>
        <v>918</v>
      </c>
    </row>
    <row r="9179" spans="2:3" x14ac:dyDescent="0.25">
      <c r="B9179" s="28" t="str">
        <f t="shared" si="294"/>
        <v/>
      </c>
      <c r="C9179" s="28">
        <f t="shared" si="293"/>
        <v>918</v>
      </c>
    </row>
    <row r="9180" spans="2:3" x14ac:dyDescent="0.25">
      <c r="B9180" s="28" t="str">
        <f t="shared" si="294"/>
        <v/>
      </c>
      <c r="C9180" s="28">
        <f t="shared" si="293"/>
        <v>918</v>
      </c>
    </row>
    <row r="9181" spans="2:3" x14ac:dyDescent="0.25">
      <c r="B9181" s="28" t="str">
        <f t="shared" si="294"/>
        <v/>
      </c>
      <c r="C9181" s="28">
        <f t="shared" si="293"/>
        <v>918</v>
      </c>
    </row>
    <row r="9182" spans="2:3" x14ac:dyDescent="0.25">
      <c r="B9182" s="28" t="str">
        <f t="shared" si="294"/>
        <v/>
      </c>
      <c r="C9182" s="28">
        <f t="shared" si="293"/>
        <v>918</v>
      </c>
    </row>
    <row r="9183" spans="2:3" x14ac:dyDescent="0.25">
      <c r="B9183" s="28" t="str">
        <f t="shared" si="294"/>
        <v/>
      </c>
      <c r="C9183" s="28">
        <f t="shared" si="293"/>
        <v>918</v>
      </c>
    </row>
    <row r="9184" spans="2:3" x14ac:dyDescent="0.25">
      <c r="B9184" s="28" t="str">
        <f t="shared" si="294"/>
        <v/>
      </c>
      <c r="C9184" s="28">
        <f t="shared" si="293"/>
        <v>918</v>
      </c>
    </row>
    <row r="9185" spans="2:3" x14ac:dyDescent="0.25">
      <c r="B9185" s="28" t="str">
        <f t="shared" si="294"/>
        <v/>
      </c>
      <c r="C9185" s="28">
        <f t="shared" si="293"/>
        <v>918</v>
      </c>
    </row>
    <row r="9186" spans="2:3" x14ac:dyDescent="0.25">
      <c r="B9186" s="28" t="str">
        <f t="shared" si="294"/>
        <v/>
      </c>
      <c r="C9186" s="28">
        <f t="shared" si="293"/>
        <v>918</v>
      </c>
    </row>
    <row r="9187" spans="2:3" x14ac:dyDescent="0.25">
      <c r="B9187" s="28" t="str">
        <f t="shared" si="294"/>
        <v/>
      </c>
      <c r="C9187" s="28">
        <f t="shared" si="293"/>
        <v>919</v>
      </c>
    </row>
    <row r="9188" spans="2:3" x14ac:dyDescent="0.25">
      <c r="B9188" s="28" t="str">
        <f t="shared" si="294"/>
        <v/>
      </c>
      <c r="C9188" s="28">
        <f t="shared" si="293"/>
        <v>919</v>
      </c>
    </row>
    <row r="9189" spans="2:3" x14ac:dyDescent="0.25">
      <c r="B9189" s="28" t="str">
        <f t="shared" si="294"/>
        <v/>
      </c>
      <c r="C9189" s="28">
        <f t="shared" si="293"/>
        <v>919</v>
      </c>
    </row>
    <row r="9190" spans="2:3" x14ac:dyDescent="0.25">
      <c r="B9190" s="28" t="str">
        <f t="shared" si="294"/>
        <v/>
      </c>
      <c r="C9190" s="28">
        <f t="shared" si="293"/>
        <v>919</v>
      </c>
    </row>
    <row r="9191" spans="2:3" x14ac:dyDescent="0.25">
      <c r="B9191" s="28" t="str">
        <f t="shared" si="294"/>
        <v/>
      </c>
      <c r="C9191" s="28">
        <f t="shared" si="293"/>
        <v>919</v>
      </c>
    </row>
    <row r="9192" spans="2:3" x14ac:dyDescent="0.25">
      <c r="B9192" s="28" t="str">
        <f t="shared" si="294"/>
        <v/>
      </c>
      <c r="C9192" s="28">
        <f t="shared" si="293"/>
        <v>919</v>
      </c>
    </row>
    <row r="9193" spans="2:3" x14ac:dyDescent="0.25">
      <c r="B9193" s="28" t="str">
        <f t="shared" si="294"/>
        <v/>
      </c>
      <c r="C9193" s="28">
        <f t="shared" si="293"/>
        <v>919</v>
      </c>
    </row>
    <row r="9194" spans="2:3" x14ac:dyDescent="0.25">
      <c r="B9194" s="28" t="str">
        <f t="shared" si="294"/>
        <v/>
      </c>
      <c r="C9194" s="28">
        <f t="shared" si="293"/>
        <v>919</v>
      </c>
    </row>
    <row r="9195" spans="2:3" x14ac:dyDescent="0.25">
      <c r="B9195" s="28" t="str">
        <f t="shared" si="294"/>
        <v/>
      </c>
      <c r="C9195" s="28">
        <f t="shared" si="293"/>
        <v>919</v>
      </c>
    </row>
    <row r="9196" spans="2:3" x14ac:dyDescent="0.25">
      <c r="B9196" s="28" t="str">
        <f t="shared" si="294"/>
        <v/>
      </c>
      <c r="C9196" s="28">
        <f t="shared" si="293"/>
        <v>919</v>
      </c>
    </row>
    <row r="9197" spans="2:3" x14ac:dyDescent="0.25">
      <c r="B9197" s="28" t="str">
        <f t="shared" si="294"/>
        <v/>
      </c>
      <c r="C9197" s="28">
        <f t="shared" si="293"/>
        <v>920</v>
      </c>
    </row>
    <row r="9198" spans="2:3" x14ac:dyDescent="0.25">
      <c r="B9198" s="28" t="str">
        <f t="shared" si="294"/>
        <v/>
      </c>
      <c r="C9198" s="28">
        <f t="shared" si="293"/>
        <v>920</v>
      </c>
    </row>
    <row r="9199" spans="2:3" x14ac:dyDescent="0.25">
      <c r="B9199" s="28" t="str">
        <f t="shared" si="294"/>
        <v/>
      </c>
      <c r="C9199" s="28">
        <f t="shared" ref="C9199:C9262" si="295">ROUNDDOWN(((ROW(C9199)-ROW(C$7))/C$5)+1,0)</f>
        <v>920</v>
      </c>
    </row>
    <row r="9200" spans="2:3" x14ac:dyDescent="0.25">
      <c r="B9200" s="28" t="str">
        <f t="shared" si="294"/>
        <v/>
      </c>
      <c r="C9200" s="28">
        <f t="shared" si="295"/>
        <v>920</v>
      </c>
    </row>
    <row r="9201" spans="2:3" x14ac:dyDescent="0.25">
      <c r="B9201" s="28" t="str">
        <f t="shared" si="294"/>
        <v/>
      </c>
      <c r="C9201" s="28">
        <f t="shared" si="295"/>
        <v>920</v>
      </c>
    </row>
    <row r="9202" spans="2:3" x14ac:dyDescent="0.25">
      <c r="B9202" s="28" t="str">
        <f t="shared" si="294"/>
        <v/>
      </c>
      <c r="C9202" s="28">
        <f t="shared" si="295"/>
        <v>920</v>
      </c>
    </row>
    <row r="9203" spans="2:3" x14ac:dyDescent="0.25">
      <c r="B9203" s="28" t="str">
        <f t="shared" si="294"/>
        <v/>
      </c>
      <c r="C9203" s="28">
        <f t="shared" si="295"/>
        <v>920</v>
      </c>
    </row>
    <row r="9204" spans="2:3" x14ac:dyDescent="0.25">
      <c r="B9204" s="28" t="str">
        <f t="shared" si="294"/>
        <v/>
      </c>
      <c r="C9204" s="28">
        <f t="shared" si="295"/>
        <v>920</v>
      </c>
    </row>
    <row r="9205" spans="2:3" x14ac:dyDescent="0.25">
      <c r="B9205" s="28" t="str">
        <f t="shared" si="294"/>
        <v/>
      </c>
      <c r="C9205" s="28">
        <f t="shared" si="295"/>
        <v>920</v>
      </c>
    </row>
    <row r="9206" spans="2:3" x14ac:dyDescent="0.25">
      <c r="B9206" s="28" t="str">
        <f t="shared" si="294"/>
        <v/>
      </c>
      <c r="C9206" s="28">
        <f t="shared" si="295"/>
        <v>920</v>
      </c>
    </row>
    <row r="9207" spans="2:3" x14ac:dyDescent="0.25">
      <c r="B9207" s="28" t="str">
        <f t="shared" si="294"/>
        <v/>
      </c>
      <c r="C9207" s="28">
        <f t="shared" si="295"/>
        <v>921</v>
      </c>
    </row>
    <row r="9208" spans="2:3" x14ac:dyDescent="0.25">
      <c r="B9208" s="28" t="str">
        <f t="shared" si="294"/>
        <v/>
      </c>
      <c r="C9208" s="28">
        <f t="shared" si="295"/>
        <v>921</v>
      </c>
    </row>
    <row r="9209" spans="2:3" x14ac:dyDescent="0.25">
      <c r="B9209" s="28" t="str">
        <f t="shared" si="294"/>
        <v/>
      </c>
      <c r="C9209" s="28">
        <f t="shared" si="295"/>
        <v>921</v>
      </c>
    </row>
    <row r="9210" spans="2:3" x14ac:dyDescent="0.25">
      <c r="B9210" s="28" t="str">
        <f t="shared" si="294"/>
        <v/>
      </c>
      <c r="C9210" s="28">
        <f t="shared" si="295"/>
        <v>921</v>
      </c>
    </row>
    <row r="9211" spans="2:3" x14ac:dyDescent="0.25">
      <c r="B9211" s="28" t="str">
        <f t="shared" si="294"/>
        <v/>
      </c>
      <c r="C9211" s="28">
        <f t="shared" si="295"/>
        <v>921</v>
      </c>
    </row>
    <row r="9212" spans="2:3" x14ac:dyDescent="0.25">
      <c r="B9212" s="28" t="str">
        <f t="shared" si="294"/>
        <v/>
      </c>
      <c r="C9212" s="28">
        <f t="shared" si="295"/>
        <v>921</v>
      </c>
    </row>
    <row r="9213" spans="2:3" x14ac:dyDescent="0.25">
      <c r="B9213" s="28" t="str">
        <f t="shared" si="294"/>
        <v/>
      </c>
      <c r="C9213" s="28">
        <f t="shared" si="295"/>
        <v>921</v>
      </c>
    </row>
    <row r="9214" spans="2:3" x14ac:dyDescent="0.25">
      <c r="B9214" s="28" t="str">
        <f t="shared" si="294"/>
        <v/>
      </c>
      <c r="C9214" s="28">
        <f t="shared" si="295"/>
        <v>921</v>
      </c>
    </row>
    <row r="9215" spans="2:3" x14ac:dyDescent="0.25">
      <c r="B9215" s="28" t="str">
        <f t="shared" si="294"/>
        <v/>
      </c>
      <c r="C9215" s="28">
        <f t="shared" si="295"/>
        <v>921</v>
      </c>
    </row>
    <row r="9216" spans="2:3" x14ac:dyDescent="0.25">
      <c r="B9216" s="28" t="str">
        <f t="shared" si="294"/>
        <v/>
      </c>
      <c r="C9216" s="28">
        <f t="shared" si="295"/>
        <v>921</v>
      </c>
    </row>
    <row r="9217" spans="2:3" x14ac:dyDescent="0.25">
      <c r="B9217" s="28" t="str">
        <f t="shared" si="294"/>
        <v/>
      </c>
      <c r="C9217" s="28">
        <f t="shared" si="295"/>
        <v>922</v>
      </c>
    </row>
    <row r="9218" spans="2:3" x14ac:dyDescent="0.25">
      <c r="B9218" s="28" t="str">
        <f t="shared" si="294"/>
        <v/>
      </c>
      <c r="C9218" s="28">
        <f t="shared" si="295"/>
        <v>922</v>
      </c>
    </row>
    <row r="9219" spans="2:3" x14ac:dyDescent="0.25">
      <c r="B9219" s="28" t="str">
        <f t="shared" si="294"/>
        <v/>
      </c>
      <c r="C9219" s="28">
        <f t="shared" si="295"/>
        <v>922</v>
      </c>
    </row>
    <row r="9220" spans="2:3" x14ac:dyDescent="0.25">
      <c r="B9220" s="28" t="str">
        <f t="shared" si="294"/>
        <v/>
      </c>
      <c r="C9220" s="28">
        <f t="shared" si="295"/>
        <v>922</v>
      </c>
    </row>
    <row r="9221" spans="2:3" x14ac:dyDescent="0.25">
      <c r="B9221" s="28" t="str">
        <f t="shared" si="294"/>
        <v/>
      </c>
      <c r="C9221" s="28">
        <f t="shared" si="295"/>
        <v>922</v>
      </c>
    </row>
    <row r="9222" spans="2:3" x14ac:dyDescent="0.25">
      <c r="B9222" s="28" t="str">
        <f t="shared" si="294"/>
        <v/>
      </c>
      <c r="C9222" s="28">
        <f t="shared" si="295"/>
        <v>922</v>
      </c>
    </row>
    <row r="9223" spans="2:3" x14ac:dyDescent="0.25">
      <c r="B9223" s="28" t="str">
        <f t="shared" si="294"/>
        <v/>
      </c>
      <c r="C9223" s="28">
        <f t="shared" si="295"/>
        <v>922</v>
      </c>
    </row>
    <row r="9224" spans="2:3" x14ac:dyDescent="0.25">
      <c r="B9224" s="28" t="str">
        <f t="shared" si="294"/>
        <v/>
      </c>
      <c r="C9224" s="28">
        <f t="shared" si="295"/>
        <v>922</v>
      </c>
    </row>
    <row r="9225" spans="2:3" x14ac:dyDescent="0.25">
      <c r="B9225" s="28" t="str">
        <f t="shared" si="294"/>
        <v/>
      </c>
      <c r="C9225" s="28">
        <f t="shared" si="295"/>
        <v>922</v>
      </c>
    </row>
    <row r="9226" spans="2:3" x14ac:dyDescent="0.25">
      <c r="B9226" s="28" t="str">
        <f t="shared" si="294"/>
        <v/>
      </c>
      <c r="C9226" s="28">
        <f t="shared" si="295"/>
        <v>922</v>
      </c>
    </row>
    <row r="9227" spans="2:3" x14ac:dyDescent="0.25">
      <c r="B9227" s="28" t="str">
        <f t="shared" si="294"/>
        <v/>
      </c>
      <c r="C9227" s="28">
        <f t="shared" si="295"/>
        <v>923</v>
      </c>
    </row>
    <row r="9228" spans="2:3" x14ac:dyDescent="0.25">
      <c r="B9228" s="28" t="str">
        <f t="shared" si="294"/>
        <v/>
      </c>
      <c r="C9228" s="28">
        <f t="shared" si="295"/>
        <v>923</v>
      </c>
    </row>
    <row r="9229" spans="2:3" x14ac:dyDescent="0.25">
      <c r="B9229" s="28" t="str">
        <f t="shared" si="294"/>
        <v/>
      </c>
      <c r="C9229" s="28">
        <f t="shared" si="295"/>
        <v>923</v>
      </c>
    </row>
    <row r="9230" spans="2:3" x14ac:dyDescent="0.25">
      <c r="B9230" s="28" t="str">
        <f t="shared" si="294"/>
        <v/>
      </c>
      <c r="C9230" s="28">
        <f t="shared" si="295"/>
        <v>923</v>
      </c>
    </row>
    <row r="9231" spans="2:3" x14ac:dyDescent="0.25">
      <c r="B9231" s="28" t="str">
        <f t="shared" si="294"/>
        <v/>
      </c>
      <c r="C9231" s="28">
        <f t="shared" si="295"/>
        <v>923</v>
      </c>
    </row>
    <row r="9232" spans="2:3" x14ac:dyDescent="0.25">
      <c r="B9232" s="28" t="str">
        <f t="shared" si="294"/>
        <v/>
      </c>
      <c r="C9232" s="28">
        <f t="shared" si="295"/>
        <v>923</v>
      </c>
    </row>
    <row r="9233" spans="2:3" x14ac:dyDescent="0.25">
      <c r="B9233" s="28" t="str">
        <f t="shared" si="294"/>
        <v/>
      </c>
      <c r="C9233" s="28">
        <f t="shared" si="295"/>
        <v>923</v>
      </c>
    </row>
    <row r="9234" spans="2:3" x14ac:dyDescent="0.25">
      <c r="B9234" s="28" t="str">
        <f t="shared" si="294"/>
        <v/>
      </c>
      <c r="C9234" s="28">
        <f t="shared" si="295"/>
        <v>923</v>
      </c>
    </row>
    <row r="9235" spans="2:3" x14ac:dyDescent="0.25">
      <c r="B9235" s="28" t="str">
        <f t="shared" si="294"/>
        <v/>
      </c>
      <c r="C9235" s="28">
        <f t="shared" si="295"/>
        <v>923</v>
      </c>
    </row>
    <row r="9236" spans="2:3" x14ac:dyDescent="0.25">
      <c r="B9236" s="28" t="str">
        <f t="shared" si="294"/>
        <v/>
      </c>
      <c r="C9236" s="28">
        <f t="shared" si="295"/>
        <v>923</v>
      </c>
    </row>
    <row r="9237" spans="2:3" x14ac:dyDescent="0.25">
      <c r="B9237" s="28" t="str">
        <f t="shared" ref="B9237:B9300" si="296">IF(C9237&lt; $D$4+1,MOD(((ROW(B9237)-ROW(B$7))),$C$5)+1,"")</f>
        <v/>
      </c>
      <c r="C9237" s="28">
        <f t="shared" si="295"/>
        <v>924</v>
      </c>
    </row>
    <row r="9238" spans="2:3" x14ac:dyDescent="0.25">
      <c r="B9238" s="28" t="str">
        <f t="shared" si="296"/>
        <v/>
      </c>
      <c r="C9238" s="28">
        <f t="shared" si="295"/>
        <v>924</v>
      </c>
    </row>
    <row r="9239" spans="2:3" x14ac:dyDescent="0.25">
      <c r="B9239" s="28" t="str">
        <f t="shared" si="296"/>
        <v/>
      </c>
      <c r="C9239" s="28">
        <f t="shared" si="295"/>
        <v>924</v>
      </c>
    </row>
    <row r="9240" spans="2:3" x14ac:dyDescent="0.25">
      <c r="B9240" s="28" t="str">
        <f t="shared" si="296"/>
        <v/>
      </c>
      <c r="C9240" s="28">
        <f t="shared" si="295"/>
        <v>924</v>
      </c>
    </row>
    <row r="9241" spans="2:3" x14ac:dyDescent="0.25">
      <c r="B9241" s="28" t="str">
        <f t="shared" si="296"/>
        <v/>
      </c>
      <c r="C9241" s="28">
        <f t="shared" si="295"/>
        <v>924</v>
      </c>
    </row>
    <row r="9242" spans="2:3" x14ac:dyDescent="0.25">
      <c r="B9242" s="28" t="str">
        <f t="shared" si="296"/>
        <v/>
      </c>
      <c r="C9242" s="28">
        <f t="shared" si="295"/>
        <v>924</v>
      </c>
    </row>
    <row r="9243" spans="2:3" x14ac:dyDescent="0.25">
      <c r="B9243" s="28" t="str">
        <f t="shared" si="296"/>
        <v/>
      </c>
      <c r="C9243" s="28">
        <f t="shared" si="295"/>
        <v>924</v>
      </c>
    </row>
    <row r="9244" spans="2:3" x14ac:dyDescent="0.25">
      <c r="B9244" s="28" t="str">
        <f t="shared" si="296"/>
        <v/>
      </c>
      <c r="C9244" s="28">
        <f t="shared" si="295"/>
        <v>924</v>
      </c>
    </row>
    <row r="9245" spans="2:3" x14ac:dyDescent="0.25">
      <c r="B9245" s="28" t="str">
        <f t="shared" si="296"/>
        <v/>
      </c>
      <c r="C9245" s="28">
        <f t="shared" si="295"/>
        <v>924</v>
      </c>
    </row>
    <row r="9246" spans="2:3" x14ac:dyDescent="0.25">
      <c r="B9246" s="28" t="str">
        <f t="shared" si="296"/>
        <v/>
      </c>
      <c r="C9246" s="28">
        <f t="shared" si="295"/>
        <v>924</v>
      </c>
    </row>
    <row r="9247" spans="2:3" x14ac:dyDescent="0.25">
      <c r="B9247" s="28" t="str">
        <f t="shared" si="296"/>
        <v/>
      </c>
      <c r="C9247" s="28">
        <f t="shared" si="295"/>
        <v>925</v>
      </c>
    </row>
    <row r="9248" spans="2:3" x14ac:dyDescent="0.25">
      <c r="B9248" s="28" t="str">
        <f t="shared" si="296"/>
        <v/>
      </c>
      <c r="C9248" s="28">
        <f t="shared" si="295"/>
        <v>925</v>
      </c>
    </row>
    <row r="9249" spans="2:3" x14ac:dyDescent="0.25">
      <c r="B9249" s="28" t="str">
        <f t="shared" si="296"/>
        <v/>
      </c>
      <c r="C9249" s="28">
        <f t="shared" si="295"/>
        <v>925</v>
      </c>
    </row>
    <row r="9250" spans="2:3" x14ac:dyDescent="0.25">
      <c r="B9250" s="28" t="str">
        <f t="shared" si="296"/>
        <v/>
      </c>
      <c r="C9250" s="28">
        <f t="shared" si="295"/>
        <v>925</v>
      </c>
    </row>
    <row r="9251" spans="2:3" x14ac:dyDescent="0.25">
      <c r="B9251" s="28" t="str">
        <f t="shared" si="296"/>
        <v/>
      </c>
      <c r="C9251" s="28">
        <f t="shared" si="295"/>
        <v>925</v>
      </c>
    </row>
    <row r="9252" spans="2:3" x14ac:dyDescent="0.25">
      <c r="B9252" s="28" t="str">
        <f t="shared" si="296"/>
        <v/>
      </c>
      <c r="C9252" s="28">
        <f t="shared" si="295"/>
        <v>925</v>
      </c>
    </row>
    <row r="9253" spans="2:3" x14ac:dyDescent="0.25">
      <c r="B9253" s="28" t="str">
        <f t="shared" si="296"/>
        <v/>
      </c>
      <c r="C9253" s="28">
        <f t="shared" si="295"/>
        <v>925</v>
      </c>
    </row>
    <row r="9254" spans="2:3" x14ac:dyDescent="0.25">
      <c r="B9254" s="28" t="str">
        <f t="shared" si="296"/>
        <v/>
      </c>
      <c r="C9254" s="28">
        <f t="shared" si="295"/>
        <v>925</v>
      </c>
    </row>
    <row r="9255" spans="2:3" x14ac:dyDescent="0.25">
      <c r="B9255" s="28" t="str">
        <f t="shared" si="296"/>
        <v/>
      </c>
      <c r="C9255" s="28">
        <f t="shared" si="295"/>
        <v>925</v>
      </c>
    </row>
    <row r="9256" spans="2:3" x14ac:dyDescent="0.25">
      <c r="B9256" s="28" t="str">
        <f t="shared" si="296"/>
        <v/>
      </c>
      <c r="C9256" s="28">
        <f t="shared" si="295"/>
        <v>925</v>
      </c>
    </row>
    <row r="9257" spans="2:3" x14ac:dyDescent="0.25">
      <c r="B9257" s="28" t="str">
        <f t="shared" si="296"/>
        <v/>
      </c>
      <c r="C9257" s="28">
        <f t="shared" si="295"/>
        <v>926</v>
      </c>
    </row>
    <row r="9258" spans="2:3" x14ac:dyDescent="0.25">
      <c r="B9258" s="28" t="str">
        <f t="shared" si="296"/>
        <v/>
      </c>
      <c r="C9258" s="28">
        <f t="shared" si="295"/>
        <v>926</v>
      </c>
    </row>
    <row r="9259" spans="2:3" x14ac:dyDescent="0.25">
      <c r="B9259" s="28" t="str">
        <f t="shared" si="296"/>
        <v/>
      </c>
      <c r="C9259" s="28">
        <f t="shared" si="295"/>
        <v>926</v>
      </c>
    </row>
    <row r="9260" spans="2:3" x14ac:dyDescent="0.25">
      <c r="B9260" s="28" t="str">
        <f t="shared" si="296"/>
        <v/>
      </c>
      <c r="C9260" s="28">
        <f t="shared" si="295"/>
        <v>926</v>
      </c>
    </row>
    <row r="9261" spans="2:3" x14ac:dyDescent="0.25">
      <c r="B9261" s="28" t="str">
        <f t="shared" si="296"/>
        <v/>
      </c>
      <c r="C9261" s="28">
        <f t="shared" si="295"/>
        <v>926</v>
      </c>
    </row>
    <row r="9262" spans="2:3" x14ac:dyDescent="0.25">
      <c r="B9262" s="28" t="str">
        <f t="shared" si="296"/>
        <v/>
      </c>
      <c r="C9262" s="28">
        <f t="shared" si="295"/>
        <v>926</v>
      </c>
    </row>
    <row r="9263" spans="2:3" x14ac:dyDescent="0.25">
      <c r="B9263" s="28" t="str">
        <f t="shared" si="296"/>
        <v/>
      </c>
      <c r="C9263" s="28">
        <f t="shared" ref="C9263:C9326" si="297">ROUNDDOWN(((ROW(C9263)-ROW(C$7))/C$5)+1,0)</f>
        <v>926</v>
      </c>
    </row>
    <row r="9264" spans="2:3" x14ac:dyDescent="0.25">
      <c r="B9264" s="28" t="str">
        <f t="shared" si="296"/>
        <v/>
      </c>
      <c r="C9264" s="28">
        <f t="shared" si="297"/>
        <v>926</v>
      </c>
    </row>
    <row r="9265" spans="2:3" x14ac:dyDescent="0.25">
      <c r="B9265" s="28" t="str">
        <f t="shared" si="296"/>
        <v/>
      </c>
      <c r="C9265" s="28">
        <f t="shared" si="297"/>
        <v>926</v>
      </c>
    </row>
    <row r="9266" spans="2:3" x14ac:dyDescent="0.25">
      <c r="B9266" s="28" t="str">
        <f t="shared" si="296"/>
        <v/>
      </c>
      <c r="C9266" s="28">
        <f t="shared" si="297"/>
        <v>926</v>
      </c>
    </row>
    <row r="9267" spans="2:3" x14ac:dyDescent="0.25">
      <c r="B9267" s="28" t="str">
        <f t="shared" si="296"/>
        <v/>
      </c>
      <c r="C9267" s="28">
        <f t="shared" si="297"/>
        <v>927</v>
      </c>
    </row>
    <row r="9268" spans="2:3" x14ac:dyDescent="0.25">
      <c r="B9268" s="28" t="str">
        <f t="shared" si="296"/>
        <v/>
      </c>
      <c r="C9268" s="28">
        <f t="shared" si="297"/>
        <v>927</v>
      </c>
    </row>
    <row r="9269" spans="2:3" x14ac:dyDescent="0.25">
      <c r="B9269" s="28" t="str">
        <f t="shared" si="296"/>
        <v/>
      </c>
      <c r="C9269" s="28">
        <f t="shared" si="297"/>
        <v>927</v>
      </c>
    </row>
    <row r="9270" spans="2:3" x14ac:dyDescent="0.25">
      <c r="B9270" s="28" t="str">
        <f t="shared" si="296"/>
        <v/>
      </c>
      <c r="C9270" s="28">
        <f t="shared" si="297"/>
        <v>927</v>
      </c>
    </row>
    <row r="9271" spans="2:3" x14ac:dyDescent="0.25">
      <c r="B9271" s="28" t="str">
        <f t="shared" si="296"/>
        <v/>
      </c>
      <c r="C9271" s="28">
        <f t="shared" si="297"/>
        <v>927</v>
      </c>
    </row>
    <row r="9272" spans="2:3" x14ac:dyDescent="0.25">
      <c r="B9272" s="28" t="str">
        <f t="shared" si="296"/>
        <v/>
      </c>
      <c r="C9272" s="28">
        <f t="shared" si="297"/>
        <v>927</v>
      </c>
    </row>
    <row r="9273" spans="2:3" x14ac:dyDescent="0.25">
      <c r="B9273" s="28" t="str">
        <f t="shared" si="296"/>
        <v/>
      </c>
      <c r="C9273" s="28">
        <f t="shared" si="297"/>
        <v>927</v>
      </c>
    </row>
    <row r="9274" spans="2:3" x14ac:dyDescent="0.25">
      <c r="B9274" s="28" t="str">
        <f t="shared" si="296"/>
        <v/>
      </c>
      <c r="C9274" s="28">
        <f t="shared" si="297"/>
        <v>927</v>
      </c>
    </row>
    <row r="9275" spans="2:3" x14ac:dyDescent="0.25">
      <c r="B9275" s="28" t="str">
        <f t="shared" si="296"/>
        <v/>
      </c>
      <c r="C9275" s="28">
        <f t="shared" si="297"/>
        <v>927</v>
      </c>
    </row>
    <row r="9276" spans="2:3" x14ac:dyDescent="0.25">
      <c r="B9276" s="28" t="str">
        <f t="shared" si="296"/>
        <v/>
      </c>
      <c r="C9276" s="28">
        <f t="shared" si="297"/>
        <v>927</v>
      </c>
    </row>
    <row r="9277" spans="2:3" x14ac:dyDescent="0.25">
      <c r="B9277" s="28" t="str">
        <f t="shared" si="296"/>
        <v/>
      </c>
      <c r="C9277" s="28">
        <f t="shared" si="297"/>
        <v>928</v>
      </c>
    </row>
    <row r="9278" spans="2:3" x14ac:dyDescent="0.25">
      <c r="B9278" s="28" t="str">
        <f t="shared" si="296"/>
        <v/>
      </c>
      <c r="C9278" s="28">
        <f t="shared" si="297"/>
        <v>928</v>
      </c>
    </row>
    <row r="9279" spans="2:3" x14ac:dyDescent="0.25">
      <c r="B9279" s="28" t="str">
        <f t="shared" si="296"/>
        <v/>
      </c>
      <c r="C9279" s="28">
        <f t="shared" si="297"/>
        <v>928</v>
      </c>
    </row>
    <row r="9280" spans="2:3" x14ac:dyDescent="0.25">
      <c r="B9280" s="28" t="str">
        <f t="shared" si="296"/>
        <v/>
      </c>
      <c r="C9280" s="28">
        <f t="shared" si="297"/>
        <v>928</v>
      </c>
    </row>
    <row r="9281" spans="2:3" x14ac:dyDescent="0.25">
      <c r="B9281" s="28" t="str">
        <f t="shared" si="296"/>
        <v/>
      </c>
      <c r="C9281" s="28">
        <f t="shared" si="297"/>
        <v>928</v>
      </c>
    </row>
    <row r="9282" spans="2:3" x14ac:dyDescent="0.25">
      <c r="B9282" s="28" t="str">
        <f t="shared" si="296"/>
        <v/>
      </c>
      <c r="C9282" s="28">
        <f t="shared" si="297"/>
        <v>928</v>
      </c>
    </row>
    <row r="9283" spans="2:3" x14ac:dyDescent="0.25">
      <c r="B9283" s="28" t="str">
        <f t="shared" si="296"/>
        <v/>
      </c>
      <c r="C9283" s="28">
        <f t="shared" si="297"/>
        <v>928</v>
      </c>
    </row>
    <row r="9284" spans="2:3" x14ac:dyDescent="0.25">
      <c r="B9284" s="28" t="str">
        <f t="shared" si="296"/>
        <v/>
      </c>
      <c r="C9284" s="28">
        <f t="shared" si="297"/>
        <v>928</v>
      </c>
    </row>
    <row r="9285" spans="2:3" x14ac:dyDescent="0.25">
      <c r="B9285" s="28" t="str">
        <f t="shared" si="296"/>
        <v/>
      </c>
      <c r="C9285" s="28">
        <f t="shared" si="297"/>
        <v>928</v>
      </c>
    </row>
    <row r="9286" spans="2:3" x14ac:dyDescent="0.25">
      <c r="B9286" s="28" t="str">
        <f t="shared" si="296"/>
        <v/>
      </c>
      <c r="C9286" s="28">
        <f t="shared" si="297"/>
        <v>928</v>
      </c>
    </row>
    <row r="9287" spans="2:3" x14ac:dyDescent="0.25">
      <c r="B9287" s="28" t="str">
        <f t="shared" si="296"/>
        <v/>
      </c>
      <c r="C9287" s="28">
        <f t="shared" si="297"/>
        <v>929</v>
      </c>
    </row>
    <row r="9288" spans="2:3" x14ac:dyDescent="0.25">
      <c r="B9288" s="28" t="str">
        <f t="shared" si="296"/>
        <v/>
      </c>
      <c r="C9288" s="28">
        <f t="shared" si="297"/>
        <v>929</v>
      </c>
    </row>
    <row r="9289" spans="2:3" x14ac:dyDescent="0.25">
      <c r="B9289" s="28" t="str">
        <f t="shared" si="296"/>
        <v/>
      </c>
      <c r="C9289" s="28">
        <f t="shared" si="297"/>
        <v>929</v>
      </c>
    </row>
    <row r="9290" spans="2:3" x14ac:dyDescent="0.25">
      <c r="B9290" s="28" t="str">
        <f t="shared" si="296"/>
        <v/>
      </c>
      <c r="C9290" s="28">
        <f t="shared" si="297"/>
        <v>929</v>
      </c>
    </row>
    <row r="9291" spans="2:3" x14ac:dyDescent="0.25">
      <c r="B9291" s="28" t="str">
        <f t="shared" si="296"/>
        <v/>
      </c>
      <c r="C9291" s="28">
        <f t="shared" si="297"/>
        <v>929</v>
      </c>
    </row>
    <row r="9292" spans="2:3" x14ac:dyDescent="0.25">
      <c r="B9292" s="28" t="str">
        <f t="shared" si="296"/>
        <v/>
      </c>
      <c r="C9292" s="28">
        <f t="shared" si="297"/>
        <v>929</v>
      </c>
    </row>
    <row r="9293" spans="2:3" x14ac:dyDescent="0.25">
      <c r="B9293" s="28" t="str">
        <f t="shared" si="296"/>
        <v/>
      </c>
      <c r="C9293" s="28">
        <f t="shared" si="297"/>
        <v>929</v>
      </c>
    </row>
    <row r="9294" spans="2:3" x14ac:dyDescent="0.25">
      <c r="B9294" s="28" t="str">
        <f t="shared" si="296"/>
        <v/>
      </c>
      <c r="C9294" s="28">
        <f t="shared" si="297"/>
        <v>929</v>
      </c>
    </row>
    <row r="9295" spans="2:3" x14ac:dyDescent="0.25">
      <c r="B9295" s="28" t="str">
        <f t="shared" si="296"/>
        <v/>
      </c>
      <c r="C9295" s="28">
        <f t="shared" si="297"/>
        <v>929</v>
      </c>
    </row>
    <row r="9296" spans="2:3" x14ac:dyDescent="0.25">
      <c r="B9296" s="28" t="str">
        <f t="shared" si="296"/>
        <v/>
      </c>
      <c r="C9296" s="28">
        <f t="shared" si="297"/>
        <v>929</v>
      </c>
    </row>
    <row r="9297" spans="2:3" x14ac:dyDescent="0.25">
      <c r="B9297" s="28" t="str">
        <f t="shared" si="296"/>
        <v/>
      </c>
      <c r="C9297" s="28">
        <f t="shared" si="297"/>
        <v>930</v>
      </c>
    </row>
    <row r="9298" spans="2:3" x14ac:dyDescent="0.25">
      <c r="B9298" s="28" t="str">
        <f t="shared" si="296"/>
        <v/>
      </c>
      <c r="C9298" s="28">
        <f t="shared" si="297"/>
        <v>930</v>
      </c>
    </row>
    <row r="9299" spans="2:3" x14ac:dyDescent="0.25">
      <c r="B9299" s="28" t="str">
        <f t="shared" si="296"/>
        <v/>
      </c>
      <c r="C9299" s="28">
        <f t="shared" si="297"/>
        <v>930</v>
      </c>
    </row>
    <row r="9300" spans="2:3" x14ac:dyDescent="0.25">
      <c r="B9300" s="28" t="str">
        <f t="shared" si="296"/>
        <v/>
      </c>
      <c r="C9300" s="28">
        <f t="shared" si="297"/>
        <v>930</v>
      </c>
    </row>
    <row r="9301" spans="2:3" x14ac:dyDescent="0.25">
      <c r="B9301" s="28" t="str">
        <f t="shared" ref="B9301:B9364" si="298">IF(C9301&lt; $D$4+1,MOD(((ROW(B9301)-ROW(B$7))),$C$5)+1,"")</f>
        <v/>
      </c>
      <c r="C9301" s="28">
        <f t="shared" si="297"/>
        <v>930</v>
      </c>
    </row>
    <row r="9302" spans="2:3" x14ac:dyDescent="0.25">
      <c r="B9302" s="28" t="str">
        <f t="shared" si="298"/>
        <v/>
      </c>
      <c r="C9302" s="28">
        <f t="shared" si="297"/>
        <v>930</v>
      </c>
    </row>
    <row r="9303" spans="2:3" x14ac:dyDescent="0.25">
      <c r="B9303" s="28" t="str">
        <f t="shared" si="298"/>
        <v/>
      </c>
      <c r="C9303" s="28">
        <f t="shared" si="297"/>
        <v>930</v>
      </c>
    </row>
    <row r="9304" spans="2:3" x14ac:dyDescent="0.25">
      <c r="B9304" s="28" t="str">
        <f t="shared" si="298"/>
        <v/>
      </c>
      <c r="C9304" s="28">
        <f t="shared" si="297"/>
        <v>930</v>
      </c>
    </row>
    <row r="9305" spans="2:3" x14ac:dyDescent="0.25">
      <c r="B9305" s="28" t="str">
        <f t="shared" si="298"/>
        <v/>
      </c>
      <c r="C9305" s="28">
        <f t="shared" si="297"/>
        <v>930</v>
      </c>
    </row>
    <row r="9306" spans="2:3" x14ac:dyDescent="0.25">
      <c r="B9306" s="28" t="str">
        <f t="shared" si="298"/>
        <v/>
      </c>
      <c r="C9306" s="28">
        <f t="shared" si="297"/>
        <v>930</v>
      </c>
    </row>
    <row r="9307" spans="2:3" x14ac:dyDescent="0.25">
      <c r="B9307" s="28" t="str">
        <f t="shared" si="298"/>
        <v/>
      </c>
      <c r="C9307" s="28">
        <f t="shared" si="297"/>
        <v>931</v>
      </c>
    </row>
    <row r="9308" spans="2:3" x14ac:dyDescent="0.25">
      <c r="B9308" s="28" t="str">
        <f t="shared" si="298"/>
        <v/>
      </c>
      <c r="C9308" s="28">
        <f t="shared" si="297"/>
        <v>931</v>
      </c>
    </row>
    <row r="9309" spans="2:3" x14ac:dyDescent="0.25">
      <c r="B9309" s="28" t="str">
        <f t="shared" si="298"/>
        <v/>
      </c>
      <c r="C9309" s="28">
        <f t="shared" si="297"/>
        <v>931</v>
      </c>
    </row>
    <row r="9310" spans="2:3" x14ac:dyDescent="0.25">
      <c r="B9310" s="28" t="str">
        <f t="shared" si="298"/>
        <v/>
      </c>
      <c r="C9310" s="28">
        <f t="shared" si="297"/>
        <v>931</v>
      </c>
    </row>
    <row r="9311" spans="2:3" x14ac:dyDescent="0.25">
      <c r="B9311" s="28" t="str">
        <f t="shared" si="298"/>
        <v/>
      </c>
      <c r="C9311" s="28">
        <f t="shared" si="297"/>
        <v>931</v>
      </c>
    </row>
    <row r="9312" spans="2:3" x14ac:dyDescent="0.25">
      <c r="B9312" s="28" t="str">
        <f t="shared" si="298"/>
        <v/>
      </c>
      <c r="C9312" s="28">
        <f t="shared" si="297"/>
        <v>931</v>
      </c>
    </row>
    <row r="9313" spans="2:3" x14ac:dyDescent="0.25">
      <c r="B9313" s="28" t="str">
        <f t="shared" si="298"/>
        <v/>
      </c>
      <c r="C9313" s="28">
        <f t="shared" si="297"/>
        <v>931</v>
      </c>
    </row>
    <row r="9314" spans="2:3" x14ac:dyDescent="0.25">
      <c r="B9314" s="28" t="str">
        <f t="shared" si="298"/>
        <v/>
      </c>
      <c r="C9314" s="28">
        <f t="shared" si="297"/>
        <v>931</v>
      </c>
    </row>
    <row r="9315" spans="2:3" x14ac:dyDescent="0.25">
      <c r="B9315" s="28" t="str">
        <f t="shared" si="298"/>
        <v/>
      </c>
      <c r="C9315" s="28">
        <f t="shared" si="297"/>
        <v>931</v>
      </c>
    </row>
    <row r="9316" spans="2:3" x14ac:dyDescent="0.25">
      <c r="B9316" s="28" t="str">
        <f t="shared" si="298"/>
        <v/>
      </c>
      <c r="C9316" s="28">
        <f t="shared" si="297"/>
        <v>931</v>
      </c>
    </row>
    <row r="9317" spans="2:3" x14ac:dyDescent="0.25">
      <c r="B9317" s="28" t="str">
        <f t="shared" si="298"/>
        <v/>
      </c>
      <c r="C9317" s="28">
        <f t="shared" si="297"/>
        <v>932</v>
      </c>
    </row>
    <row r="9318" spans="2:3" x14ac:dyDescent="0.25">
      <c r="B9318" s="28" t="str">
        <f t="shared" si="298"/>
        <v/>
      </c>
      <c r="C9318" s="28">
        <f t="shared" si="297"/>
        <v>932</v>
      </c>
    </row>
    <row r="9319" spans="2:3" x14ac:dyDescent="0.25">
      <c r="B9319" s="28" t="str">
        <f t="shared" si="298"/>
        <v/>
      </c>
      <c r="C9319" s="28">
        <f t="shared" si="297"/>
        <v>932</v>
      </c>
    </row>
    <row r="9320" spans="2:3" x14ac:dyDescent="0.25">
      <c r="B9320" s="28" t="str">
        <f t="shared" si="298"/>
        <v/>
      </c>
      <c r="C9320" s="28">
        <f t="shared" si="297"/>
        <v>932</v>
      </c>
    </row>
    <row r="9321" spans="2:3" x14ac:dyDescent="0.25">
      <c r="B9321" s="28" t="str">
        <f t="shared" si="298"/>
        <v/>
      </c>
      <c r="C9321" s="28">
        <f t="shared" si="297"/>
        <v>932</v>
      </c>
    </row>
    <row r="9322" spans="2:3" x14ac:dyDescent="0.25">
      <c r="B9322" s="28" t="str">
        <f t="shared" si="298"/>
        <v/>
      </c>
      <c r="C9322" s="28">
        <f t="shared" si="297"/>
        <v>932</v>
      </c>
    </row>
    <row r="9323" spans="2:3" x14ac:dyDescent="0.25">
      <c r="B9323" s="28" t="str">
        <f t="shared" si="298"/>
        <v/>
      </c>
      <c r="C9323" s="28">
        <f t="shared" si="297"/>
        <v>932</v>
      </c>
    </row>
    <row r="9324" spans="2:3" x14ac:dyDescent="0.25">
      <c r="B9324" s="28" t="str">
        <f t="shared" si="298"/>
        <v/>
      </c>
      <c r="C9324" s="28">
        <f t="shared" si="297"/>
        <v>932</v>
      </c>
    </row>
    <row r="9325" spans="2:3" x14ac:dyDescent="0.25">
      <c r="B9325" s="28" t="str">
        <f t="shared" si="298"/>
        <v/>
      </c>
      <c r="C9325" s="28">
        <f t="shared" si="297"/>
        <v>932</v>
      </c>
    </row>
    <row r="9326" spans="2:3" x14ac:dyDescent="0.25">
      <c r="B9326" s="28" t="str">
        <f t="shared" si="298"/>
        <v/>
      </c>
      <c r="C9326" s="28">
        <f t="shared" si="297"/>
        <v>932</v>
      </c>
    </row>
    <row r="9327" spans="2:3" x14ac:dyDescent="0.25">
      <c r="B9327" s="28" t="str">
        <f t="shared" si="298"/>
        <v/>
      </c>
      <c r="C9327" s="28">
        <f t="shared" ref="C9327:C9390" si="299">ROUNDDOWN(((ROW(C9327)-ROW(C$7))/C$5)+1,0)</f>
        <v>933</v>
      </c>
    </row>
    <row r="9328" spans="2:3" x14ac:dyDescent="0.25">
      <c r="B9328" s="28" t="str">
        <f t="shared" si="298"/>
        <v/>
      </c>
      <c r="C9328" s="28">
        <f t="shared" si="299"/>
        <v>933</v>
      </c>
    </row>
    <row r="9329" spans="2:3" x14ac:dyDescent="0.25">
      <c r="B9329" s="28" t="str">
        <f t="shared" si="298"/>
        <v/>
      </c>
      <c r="C9329" s="28">
        <f t="shared" si="299"/>
        <v>933</v>
      </c>
    </row>
    <row r="9330" spans="2:3" x14ac:dyDescent="0.25">
      <c r="B9330" s="28" t="str">
        <f t="shared" si="298"/>
        <v/>
      </c>
      <c r="C9330" s="28">
        <f t="shared" si="299"/>
        <v>933</v>
      </c>
    </row>
    <row r="9331" spans="2:3" x14ac:dyDescent="0.25">
      <c r="B9331" s="28" t="str">
        <f t="shared" si="298"/>
        <v/>
      </c>
      <c r="C9331" s="28">
        <f t="shared" si="299"/>
        <v>933</v>
      </c>
    </row>
    <row r="9332" spans="2:3" x14ac:dyDescent="0.25">
      <c r="B9332" s="28" t="str">
        <f t="shared" si="298"/>
        <v/>
      </c>
      <c r="C9332" s="28">
        <f t="shared" si="299"/>
        <v>933</v>
      </c>
    </row>
    <row r="9333" spans="2:3" x14ac:dyDescent="0.25">
      <c r="B9333" s="28" t="str">
        <f t="shared" si="298"/>
        <v/>
      </c>
      <c r="C9333" s="28">
        <f t="shared" si="299"/>
        <v>933</v>
      </c>
    </row>
    <row r="9334" spans="2:3" x14ac:dyDescent="0.25">
      <c r="B9334" s="28" t="str">
        <f t="shared" si="298"/>
        <v/>
      </c>
      <c r="C9334" s="28">
        <f t="shared" si="299"/>
        <v>933</v>
      </c>
    </row>
    <row r="9335" spans="2:3" x14ac:dyDescent="0.25">
      <c r="B9335" s="28" t="str">
        <f t="shared" si="298"/>
        <v/>
      </c>
      <c r="C9335" s="28">
        <f t="shared" si="299"/>
        <v>933</v>
      </c>
    </row>
    <row r="9336" spans="2:3" x14ac:dyDescent="0.25">
      <c r="B9336" s="28" t="str">
        <f t="shared" si="298"/>
        <v/>
      </c>
      <c r="C9336" s="28">
        <f t="shared" si="299"/>
        <v>933</v>
      </c>
    </row>
    <row r="9337" spans="2:3" x14ac:dyDescent="0.25">
      <c r="B9337" s="28" t="str">
        <f t="shared" si="298"/>
        <v/>
      </c>
      <c r="C9337" s="28">
        <f t="shared" si="299"/>
        <v>934</v>
      </c>
    </row>
    <row r="9338" spans="2:3" x14ac:dyDescent="0.25">
      <c r="B9338" s="28" t="str">
        <f t="shared" si="298"/>
        <v/>
      </c>
      <c r="C9338" s="28">
        <f t="shared" si="299"/>
        <v>934</v>
      </c>
    </row>
    <row r="9339" spans="2:3" x14ac:dyDescent="0.25">
      <c r="B9339" s="28" t="str">
        <f t="shared" si="298"/>
        <v/>
      </c>
      <c r="C9339" s="28">
        <f t="shared" si="299"/>
        <v>934</v>
      </c>
    </row>
    <row r="9340" spans="2:3" x14ac:dyDescent="0.25">
      <c r="B9340" s="28" t="str">
        <f t="shared" si="298"/>
        <v/>
      </c>
      <c r="C9340" s="28">
        <f t="shared" si="299"/>
        <v>934</v>
      </c>
    </row>
    <row r="9341" spans="2:3" x14ac:dyDescent="0.25">
      <c r="B9341" s="28" t="str">
        <f t="shared" si="298"/>
        <v/>
      </c>
      <c r="C9341" s="28">
        <f t="shared" si="299"/>
        <v>934</v>
      </c>
    </row>
    <row r="9342" spans="2:3" x14ac:dyDescent="0.25">
      <c r="B9342" s="28" t="str">
        <f t="shared" si="298"/>
        <v/>
      </c>
      <c r="C9342" s="28">
        <f t="shared" si="299"/>
        <v>934</v>
      </c>
    </row>
    <row r="9343" spans="2:3" x14ac:dyDescent="0.25">
      <c r="B9343" s="28" t="str">
        <f t="shared" si="298"/>
        <v/>
      </c>
      <c r="C9343" s="28">
        <f t="shared" si="299"/>
        <v>934</v>
      </c>
    </row>
    <row r="9344" spans="2:3" x14ac:dyDescent="0.25">
      <c r="B9344" s="28" t="str">
        <f t="shared" si="298"/>
        <v/>
      </c>
      <c r="C9344" s="28">
        <f t="shared" si="299"/>
        <v>934</v>
      </c>
    </row>
    <row r="9345" spans="2:3" x14ac:dyDescent="0.25">
      <c r="B9345" s="28" t="str">
        <f t="shared" si="298"/>
        <v/>
      </c>
      <c r="C9345" s="28">
        <f t="shared" si="299"/>
        <v>934</v>
      </c>
    </row>
    <row r="9346" spans="2:3" x14ac:dyDescent="0.25">
      <c r="B9346" s="28" t="str">
        <f t="shared" si="298"/>
        <v/>
      </c>
      <c r="C9346" s="28">
        <f t="shared" si="299"/>
        <v>934</v>
      </c>
    </row>
    <row r="9347" spans="2:3" x14ac:dyDescent="0.25">
      <c r="B9347" s="28" t="str">
        <f t="shared" si="298"/>
        <v/>
      </c>
      <c r="C9347" s="28">
        <f t="shared" si="299"/>
        <v>935</v>
      </c>
    </row>
    <row r="9348" spans="2:3" x14ac:dyDescent="0.25">
      <c r="B9348" s="28" t="str">
        <f t="shared" si="298"/>
        <v/>
      </c>
      <c r="C9348" s="28">
        <f t="shared" si="299"/>
        <v>935</v>
      </c>
    </row>
    <row r="9349" spans="2:3" x14ac:dyDescent="0.25">
      <c r="B9349" s="28" t="str">
        <f t="shared" si="298"/>
        <v/>
      </c>
      <c r="C9349" s="28">
        <f t="shared" si="299"/>
        <v>935</v>
      </c>
    </row>
    <row r="9350" spans="2:3" x14ac:dyDescent="0.25">
      <c r="B9350" s="28" t="str">
        <f t="shared" si="298"/>
        <v/>
      </c>
      <c r="C9350" s="28">
        <f t="shared" si="299"/>
        <v>935</v>
      </c>
    </row>
    <row r="9351" spans="2:3" x14ac:dyDescent="0.25">
      <c r="B9351" s="28" t="str">
        <f t="shared" si="298"/>
        <v/>
      </c>
      <c r="C9351" s="28">
        <f t="shared" si="299"/>
        <v>935</v>
      </c>
    </row>
    <row r="9352" spans="2:3" x14ac:dyDescent="0.25">
      <c r="B9352" s="28" t="str">
        <f t="shared" si="298"/>
        <v/>
      </c>
      <c r="C9352" s="28">
        <f t="shared" si="299"/>
        <v>935</v>
      </c>
    </row>
    <row r="9353" spans="2:3" x14ac:dyDescent="0.25">
      <c r="B9353" s="28" t="str">
        <f t="shared" si="298"/>
        <v/>
      </c>
      <c r="C9353" s="28">
        <f t="shared" si="299"/>
        <v>935</v>
      </c>
    </row>
    <row r="9354" spans="2:3" x14ac:dyDescent="0.25">
      <c r="B9354" s="28" t="str">
        <f t="shared" si="298"/>
        <v/>
      </c>
      <c r="C9354" s="28">
        <f t="shared" si="299"/>
        <v>935</v>
      </c>
    </row>
    <row r="9355" spans="2:3" x14ac:dyDescent="0.25">
      <c r="B9355" s="28" t="str">
        <f t="shared" si="298"/>
        <v/>
      </c>
      <c r="C9355" s="28">
        <f t="shared" si="299"/>
        <v>935</v>
      </c>
    </row>
    <row r="9356" spans="2:3" x14ac:dyDescent="0.25">
      <c r="B9356" s="28" t="str">
        <f t="shared" si="298"/>
        <v/>
      </c>
      <c r="C9356" s="28">
        <f t="shared" si="299"/>
        <v>935</v>
      </c>
    </row>
    <row r="9357" spans="2:3" x14ac:dyDescent="0.25">
      <c r="B9357" s="28" t="str">
        <f t="shared" si="298"/>
        <v/>
      </c>
      <c r="C9357" s="28">
        <f t="shared" si="299"/>
        <v>936</v>
      </c>
    </row>
    <row r="9358" spans="2:3" x14ac:dyDescent="0.25">
      <c r="B9358" s="28" t="str">
        <f t="shared" si="298"/>
        <v/>
      </c>
      <c r="C9358" s="28">
        <f t="shared" si="299"/>
        <v>936</v>
      </c>
    </row>
    <row r="9359" spans="2:3" x14ac:dyDescent="0.25">
      <c r="B9359" s="28" t="str">
        <f t="shared" si="298"/>
        <v/>
      </c>
      <c r="C9359" s="28">
        <f t="shared" si="299"/>
        <v>936</v>
      </c>
    </row>
    <row r="9360" spans="2:3" x14ac:dyDescent="0.25">
      <c r="B9360" s="28" t="str">
        <f t="shared" si="298"/>
        <v/>
      </c>
      <c r="C9360" s="28">
        <f t="shared" si="299"/>
        <v>936</v>
      </c>
    </row>
    <row r="9361" spans="2:3" x14ac:dyDescent="0.25">
      <c r="B9361" s="28" t="str">
        <f t="shared" si="298"/>
        <v/>
      </c>
      <c r="C9361" s="28">
        <f t="shared" si="299"/>
        <v>936</v>
      </c>
    </row>
    <row r="9362" spans="2:3" x14ac:dyDescent="0.25">
      <c r="B9362" s="28" t="str">
        <f t="shared" si="298"/>
        <v/>
      </c>
      <c r="C9362" s="28">
        <f t="shared" si="299"/>
        <v>936</v>
      </c>
    </row>
    <row r="9363" spans="2:3" x14ac:dyDescent="0.25">
      <c r="B9363" s="28" t="str">
        <f t="shared" si="298"/>
        <v/>
      </c>
      <c r="C9363" s="28">
        <f t="shared" si="299"/>
        <v>936</v>
      </c>
    </row>
    <row r="9364" spans="2:3" x14ac:dyDescent="0.25">
      <c r="B9364" s="28" t="str">
        <f t="shared" si="298"/>
        <v/>
      </c>
      <c r="C9364" s="28">
        <f t="shared" si="299"/>
        <v>936</v>
      </c>
    </row>
    <row r="9365" spans="2:3" x14ac:dyDescent="0.25">
      <c r="B9365" s="28" t="str">
        <f t="shared" ref="B9365:B9428" si="300">IF(C9365&lt; $D$4+1,MOD(((ROW(B9365)-ROW(B$7))),$C$5)+1,"")</f>
        <v/>
      </c>
      <c r="C9365" s="28">
        <f t="shared" si="299"/>
        <v>936</v>
      </c>
    </row>
    <row r="9366" spans="2:3" x14ac:dyDescent="0.25">
      <c r="B9366" s="28" t="str">
        <f t="shared" si="300"/>
        <v/>
      </c>
      <c r="C9366" s="28">
        <f t="shared" si="299"/>
        <v>936</v>
      </c>
    </row>
    <row r="9367" spans="2:3" x14ac:dyDescent="0.25">
      <c r="B9367" s="28" t="str">
        <f t="shared" si="300"/>
        <v/>
      </c>
      <c r="C9367" s="28">
        <f t="shared" si="299"/>
        <v>937</v>
      </c>
    </row>
    <row r="9368" spans="2:3" x14ac:dyDescent="0.25">
      <c r="B9368" s="28" t="str">
        <f t="shared" si="300"/>
        <v/>
      </c>
      <c r="C9368" s="28">
        <f t="shared" si="299"/>
        <v>937</v>
      </c>
    </row>
    <row r="9369" spans="2:3" x14ac:dyDescent="0.25">
      <c r="B9369" s="28" t="str">
        <f t="shared" si="300"/>
        <v/>
      </c>
      <c r="C9369" s="28">
        <f t="shared" si="299"/>
        <v>937</v>
      </c>
    </row>
    <row r="9370" spans="2:3" x14ac:dyDescent="0.25">
      <c r="B9370" s="28" t="str">
        <f t="shared" si="300"/>
        <v/>
      </c>
      <c r="C9370" s="28">
        <f t="shared" si="299"/>
        <v>937</v>
      </c>
    </row>
    <row r="9371" spans="2:3" x14ac:dyDescent="0.25">
      <c r="B9371" s="28" t="str">
        <f t="shared" si="300"/>
        <v/>
      </c>
      <c r="C9371" s="28">
        <f t="shared" si="299"/>
        <v>937</v>
      </c>
    </row>
    <row r="9372" spans="2:3" x14ac:dyDescent="0.25">
      <c r="B9372" s="28" t="str">
        <f t="shared" si="300"/>
        <v/>
      </c>
      <c r="C9372" s="28">
        <f t="shared" si="299"/>
        <v>937</v>
      </c>
    </row>
    <row r="9373" spans="2:3" x14ac:dyDescent="0.25">
      <c r="B9373" s="28" t="str">
        <f t="shared" si="300"/>
        <v/>
      </c>
      <c r="C9373" s="28">
        <f t="shared" si="299"/>
        <v>937</v>
      </c>
    </row>
    <row r="9374" spans="2:3" x14ac:dyDescent="0.25">
      <c r="B9374" s="28" t="str">
        <f t="shared" si="300"/>
        <v/>
      </c>
      <c r="C9374" s="28">
        <f t="shared" si="299"/>
        <v>937</v>
      </c>
    </row>
    <row r="9375" spans="2:3" x14ac:dyDescent="0.25">
      <c r="B9375" s="28" t="str">
        <f t="shared" si="300"/>
        <v/>
      </c>
      <c r="C9375" s="28">
        <f t="shared" si="299"/>
        <v>937</v>
      </c>
    </row>
    <row r="9376" spans="2:3" x14ac:dyDescent="0.25">
      <c r="B9376" s="28" t="str">
        <f t="shared" si="300"/>
        <v/>
      </c>
      <c r="C9376" s="28">
        <f t="shared" si="299"/>
        <v>937</v>
      </c>
    </row>
    <row r="9377" spans="2:3" x14ac:dyDescent="0.25">
      <c r="B9377" s="28" t="str">
        <f t="shared" si="300"/>
        <v/>
      </c>
      <c r="C9377" s="28">
        <f t="shared" si="299"/>
        <v>938</v>
      </c>
    </row>
    <row r="9378" spans="2:3" x14ac:dyDescent="0.25">
      <c r="B9378" s="28" t="str">
        <f t="shared" si="300"/>
        <v/>
      </c>
      <c r="C9378" s="28">
        <f t="shared" si="299"/>
        <v>938</v>
      </c>
    </row>
    <row r="9379" spans="2:3" x14ac:dyDescent="0.25">
      <c r="B9379" s="28" t="str">
        <f t="shared" si="300"/>
        <v/>
      </c>
      <c r="C9379" s="28">
        <f t="shared" si="299"/>
        <v>938</v>
      </c>
    </row>
    <row r="9380" spans="2:3" x14ac:dyDescent="0.25">
      <c r="B9380" s="28" t="str">
        <f t="shared" si="300"/>
        <v/>
      </c>
      <c r="C9380" s="28">
        <f t="shared" si="299"/>
        <v>938</v>
      </c>
    </row>
    <row r="9381" spans="2:3" x14ac:dyDescent="0.25">
      <c r="B9381" s="28" t="str">
        <f t="shared" si="300"/>
        <v/>
      </c>
      <c r="C9381" s="28">
        <f t="shared" si="299"/>
        <v>938</v>
      </c>
    </row>
    <row r="9382" spans="2:3" x14ac:dyDescent="0.25">
      <c r="B9382" s="28" t="str">
        <f t="shared" si="300"/>
        <v/>
      </c>
      <c r="C9382" s="28">
        <f t="shared" si="299"/>
        <v>938</v>
      </c>
    </row>
    <row r="9383" spans="2:3" x14ac:dyDescent="0.25">
      <c r="B9383" s="28" t="str">
        <f t="shared" si="300"/>
        <v/>
      </c>
      <c r="C9383" s="28">
        <f t="shared" si="299"/>
        <v>938</v>
      </c>
    </row>
    <row r="9384" spans="2:3" x14ac:dyDescent="0.25">
      <c r="B9384" s="28" t="str">
        <f t="shared" si="300"/>
        <v/>
      </c>
      <c r="C9384" s="28">
        <f t="shared" si="299"/>
        <v>938</v>
      </c>
    </row>
    <row r="9385" spans="2:3" x14ac:dyDescent="0.25">
      <c r="B9385" s="28" t="str">
        <f t="shared" si="300"/>
        <v/>
      </c>
      <c r="C9385" s="28">
        <f t="shared" si="299"/>
        <v>938</v>
      </c>
    </row>
    <row r="9386" spans="2:3" x14ac:dyDescent="0.25">
      <c r="B9386" s="28" t="str">
        <f t="shared" si="300"/>
        <v/>
      </c>
      <c r="C9386" s="28">
        <f t="shared" si="299"/>
        <v>938</v>
      </c>
    </row>
    <row r="9387" spans="2:3" x14ac:dyDescent="0.25">
      <c r="B9387" s="28" t="str">
        <f t="shared" si="300"/>
        <v/>
      </c>
      <c r="C9387" s="28">
        <f t="shared" si="299"/>
        <v>939</v>
      </c>
    </row>
    <row r="9388" spans="2:3" x14ac:dyDescent="0.25">
      <c r="B9388" s="28" t="str">
        <f t="shared" si="300"/>
        <v/>
      </c>
      <c r="C9388" s="28">
        <f t="shared" si="299"/>
        <v>939</v>
      </c>
    </row>
    <row r="9389" spans="2:3" x14ac:dyDescent="0.25">
      <c r="B9389" s="28" t="str">
        <f t="shared" si="300"/>
        <v/>
      </c>
      <c r="C9389" s="28">
        <f t="shared" si="299"/>
        <v>939</v>
      </c>
    </row>
    <row r="9390" spans="2:3" x14ac:dyDescent="0.25">
      <c r="B9390" s="28" t="str">
        <f t="shared" si="300"/>
        <v/>
      </c>
      <c r="C9390" s="28">
        <f t="shared" si="299"/>
        <v>939</v>
      </c>
    </row>
    <row r="9391" spans="2:3" x14ac:dyDescent="0.25">
      <c r="B9391" s="28" t="str">
        <f t="shared" si="300"/>
        <v/>
      </c>
      <c r="C9391" s="28">
        <f t="shared" ref="C9391:C9454" si="301">ROUNDDOWN(((ROW(C9391)-ROW(C$7))/C$5)+1,0)</f>
        <v>939</v>
      </c>
    </row>
    <row r="9392" spans="2:3" x14ac:dyDescent="0.25">
      <c r="B9392" s="28" t="str">
        <f t="shared" si="300"/>
        <v/>
      </c>
      <c r="C9392" s="28">
        <f t="shared" si="301"/>
        <v>939</v>
      </c>
    </row>
    <row r="9393" spans="2:3" x14ac:dyDescent="0.25">
      <c r="B9393" s="28" t="str">
        <f t="shared" si="300"/>
        <v/>
      </c>
      <c r="C9393" s="28">
        <f t="shared" si="301"/>
        <v>939</v>
      </c>
    </row>
    <row r="9394" spans="2:3" x14ac:dyDescent="0.25">
      <c r="B9394" s="28" t="str">
        <f t="shared" si="300"/>
        <v/>
      </c>
      <c r="C9394" s="28">
        <f t="shared" si="301"/>
        <v>939</v>
      </c>
    </row>
    <row r="9395" spans="2:3" x14ac:dyDescent="0.25">
      <c r="B9395" s="28" t="str">
        <f t="shared" si="300"/>
        <v/>
      </c>
      <c r="C9395" s="28">
        <f t="shared" si="301"/>
        <v>939</v>
      </c>
    </row>
    <row r="9396" spans="2:3" x14ac:dyDescent="0.25">
      <c r="B9396" s="28" t="str">
        <f t="shared" si="300"/>
        <v/>
      </c>
      <c r="C9396" s="28">
        <f t="shared" si="301"/>
        <v>939</v>
      </c>
    </row>
    <row r="9397" spans="2:3" x14ac:dyDescent="0.25">
      <c r="B9397" s="28" t="str">
        <f t="shared" si="300"/>
        <v/>
      </c>
      <c r="C9397" s="28">
        <f t="shared" si="301"/>
        <v>940</v>
      </c>
    </row>
    <row r="9398" spans="2:3" x14ac:dyDescent="0.25">
      <c r="B9398" s="28" t="str">
        <f t="shared" si="300"/>
        <v/>
      </c>
      <c r="C9398" s="28">
        <f t="shared" si="301"/>
        <v>940</v>
      </c>
    </row>
    <row r="9399" spans="2:3" x14ac:dyDescent="0.25">
      <c r="B9399" s="28" t="str">
        <f t="shared" si="300"/>
        <v/>
      </c>
      <c r="C9399" s="28">
        <f t="shared" si="301"/>
        <v>940</v>
      </c>
    </row>
    <row r="9400" spans="2:3" x14ac:dyDescent="0.25">
      <c r="B9400" s="28" t="str">
        <f t="shared" si="300"/>
        <v/>
      </c>
      <c r="C9400" s="28">
        <f t="shared" si="301"/>
        <v>940</v>
      </c>
    </row>
    <row r="9401" spans="2:3" x14ac:dyDescent="0.25">
      <c r="B9401" s="28" t="str">
        <f t="shared" si="300"/>
        <v/>
      </c>
      <c r="C9401" s="28">
        <f t="shared" si="301"/>
        <v>940</v>
      </c>
    </row>
    <row r="9402" spans="2:3" x14ac:dyDescent="0.25">
      <c r="B9402" s="28" t="str">
        <f t="shared" si="300"/>
        <v/>
      </c>
      <c r="C9402" s="28">
        <f t="shared" si="301"/>
        <v>940</v>
      </c>
    </row>
    <row r="9403" spans="2:3" x14ac:dyDescent="0.25">
      <c r="B9403" s="28" t="str">
        <f t="shared" si="300"/>
        <v/>
      </c>
      <c r="C9403" s="28">
        <f t="shared" si="301"/>
        <v>940</v>
      </c>
    </row>
    <row r="9404" spans="2:3" x14ac:dyDescent="0.25">
      <c r="B9404" s="28" t="str">
        <f t="shared" si="300"/>
        <v/>
      </c>
      <c r="C9404" s="28">
        <f t="shared" si="301"/>
        <v>940</v>
      </c>
    </row>
    <row r="9405" spans="2:3" x14ac:dyDescent="0.25">
      <c r="B9405" s="28" t="str">
        <f t="shared" si="300"/>
        <v/>
      </c>
      <c r="C9405" s="28">
        <f t="shared" si="301"/>
        <v>940</v>
      </c>
    </row>
    <row r="9406" spans="2:3" x14ac:dyDescent="0.25">
      <c r="B9406" s="28" t="str">
        <f t="shared" si="300"/>
        <v/>
      </c>
      <c r="C9406" s="28">
        <f t="shared" si="301"/>
        <v>940</v>
      </c>
    </row>
    <row r="9407" spans="2:3" x14ac:dyDescent="0.25">
      <c r="B9407" s="28" t="str">
        <f t="shared" si="300"/>
        <v/>
      </c>
      <c r="C9407" s="28">
        <f t="shared" si="301"/>
        <v>941</v>
      </c>
    </row>
    <row r="9408" spans="2:3" x14ac:dyDescent="0.25">
      <c r="B9408" s="28" t="str">
        <f t="shared" si="300"/>
        <v/>
      </c>
      <c r="C9408" s="28">
        <f t="shared" si="301"/>
        <v>941</v>
      </c>
    </row>
    <row r="9409" spans="2:3" x14ac:dyDescent="0.25">
      <c r="B9409" s="28" t="str">
        <f t="shared" si="300"/>
        <v/>
      </c>
      <c r="C9409" s="28">
        <f t="shared" si="301"/>
        <v>941</v>
      </c>
    </row>
    <row r="9410" spans="2:3" x14ac:dyDescent="0.25">
      <c r="B9410" s="28" t="str">
        <f t="shared" si="300"/>
        <v/>
      </c>
      <c r="C9410" s="28">
        <f t="shared" si="301"/>
        <v>941</v>
      </c>
    </row>
    <row r="9411" spans="2:3" x14ac:dyDescent="0.25">
      <c r="B9411" s="28" t="str">
        <f t="shared" si="300"/>
        <v/>
      </c>
      <c r="C9411" s="28">
        <f t="shared" si="301"/>
        <v>941</v>
      </c>
    </row>
    <row r="9412" spans="2:3" x14ac:dyDescent="0.25">
      <c r="B9412" s="28" t="str">
        <f t="shared" si="300"/>
        <v/>
      </c>
      <c r="C9412" s="28">
        <f t="shared" si="301"/>
        <v>941</v>
      </c>
    </row>
    <row r="9413" spans="2:3" x14ac:dyDescent="0.25">
      <c r="B9413" s="28" t="str">
        <f t="shared" si="300"/>
        <v/>
      </c>
      <c r="C9413" s="28">
        <f t="shared" si="301"/>
        <v>941</v>
      </c>
    </row>
    <row r="9414" spans="2:3" x14ac:dyDescent="0.25">
      <c r="B9414" s="28" t="str">
        <f t="shared" si="300"/>
        <v/>
      </c>
      <c r="C9414" s="28">
        <f t="shared" si="301"/>
        <v>941</v>
      </c>
    </row>
    <row r="9415" spans="2:3" x14ac:dyDescent="0.25">
      <c r="B9415" s="28" t="str">
        <f t="shared" si="300"/>
        <v/>
      </c>
      <c r="C9415" s="28">
        <f t="shared" si="301"/>
        <v>941</v>
      </c>
    </row>
    <row r="9416" spans="2:3" x14ac:dyDescent="0.25">
      <c r="B9416" s="28" t="str">
        <f t="shared" si="300"/>
        <v/>
      </c>
      <c r="C9416" s="28">
        <f t="shared" si="301"/>
        <v>941</v>
      </c>
    </row>
    <row r="9417" spans="2:3" x14ac:dyDescent="0.25">
      <c r="B9417" s="28" t="str">
        <f t="shared" si="300"/>
        <v/>
      </c>
      <c r="C9417" s="28">
        <f t="shared" si="301"/>
        <v>942</v>
      </c>
    </row>
    <row r="9418" spans="2:3" x14ac:dyDescent="0.25">
      <c r="B9418" s="28" t="str">
        <f t="shared" si="300"/>
        <v/>
      </c>
      <c r="C9418" s="28">
        <f t="shared" si="301"/>
        <v>942</v>
      </c>
    </row>
    <row r="9419" spans="2:3" x14ac:dyDescent="0.25">
      <c r="B9419" s="28" t="str">
        <f t="shared" si="300"/>
        <v/>
      </c>
      <c r="C9419" s="28">
        <f t="shared" si="301"/>
        <v>942</v>
      </c>
    </row>
    <row r="9420" spans="2:3" x14ac:dyDescent="0.25">
      <c r="B9420" s="28" t="str">
        <f t="shared" si="300"/>
        <v/>
      </c>
      <c r="C9420" s="28">
        <f t="shared" si="301"/>
        <v>942</v>
      </c>
    </row>
    <row r="9421" spans="2:3" x14ac:dyDescent="0.25">
      <c r="B9421" s="28" t="str">
        <f t="shared" si="300"/>
        <v/>
      </c>
      <c r="C9421" s="28">
        <f t="shared" si="301"/>
        <v>942</v>
      </c>
    </row>
    <row r="9422" spans="2:3" x14ac:dyDescent="0.25">
      <c r="B9422" s="28" t="str">
        <f t="shared" si="300"/>
        <v/>
      </c>
      <c r="C9422" s="28">
        <f t="shared" si="301"/>
        <v>942</v>
      </c>
    </row>
    <row r="9423" spans="2:3" x14ac:dyDescent="0.25">
      <c r="B9423" s="28" t="str">
        <f t="shared" si="300"/>
        <v/>
      </c>
      <c r="C9423" s="28">
        <f t="shared" si="301"/>
        <v>942</v>
      </c>
    </row>
    <row r="9424" spans="2:3" x14ac:dyDescent="0.25">
      <c r="B9424" s="28" t="str">
        <f t="shared" si="300"/>
        <v/>
      </c>
      <c r="C9424" s="28">
        <f t="shared" si="301"/>
        <v>942</v>
      </c>
    </row>
    <row r="9425" spans="2:3" x14ac:dyDescent="0.25">
      <c r="B9425" s="28" t="str">
        <f t="shared" si="300"/>
        <v/>
      </c>
      <c r="C9425" s="28">
        <f t="shared" si="301"/>
        <v>942</v>
      </c>
    </row>
    <row r="9426" spans="2:3" x14ac:dyDescent="0.25">
      <c r="B9426" s="28" t="str">
        <f t="shared" si="300"/>
        <v/>
      </c>
      <c r="C9426" s="28">
        <f t="shared" si="301"/>
        <v>942</v>
      </c>
    </row>
    <row r="9427" spans="2:3" x14ac:dyDescent="0.25">
      <c r="B9427" s="28" t="str">
        <f t="shared" si="300"/>
        <v/>
      </c>
      <c r="C9427" s="28">
        <f t="shared" si="301"/>
        <v>943</v>
      </c>
    </row>
    <row r="9428" spans="2:3" x14ac:dyDescent="0.25">
      <c r="B9428" s="28" t="str">
        <f t="shared" si="300"/>
        <v/>
      </c>
      <c r="C9428" s="28">
        <f t="shared" si="301"/>
        <v>943</v>
      </c>
    </row>
    <row r="9429" spans="2:3" x14ac:dyDescent="0.25">
      <c r="B9429" s="28" t="str">
        <f t="shared" ref="B9429:B9492" si="302">IF(C9429&lt; $D$4+1,MOD(((ROW(B9429)-ROW(B$7))),$C$5)+1,"")</f>
        <v/>
      </c>
      <c r="C9429" s="28">
        <f t="shared" si="301"/>
        <v>943</v>
      </c>
    </row>
    <row r="9430" spans="2:3" x14ac:dyDescent="0.25">
      <c r="B9430" s="28" t="str">
        <f t="shared" si="302"/>
        <v/>
      </c>
      <c r="C9430" s="28">
        <f t="shared" si="301"/>
        <v>943</v>
      </c>
    </row>
    <row r="9431" spans="2:3" x14ac:dyDescent="0.25">
      <c r="B9431" s="28" t="str">
        <f t="shared" si="302"/>
        <v/>
      </c>
      <c r="C9431" s="28">
        <f t="shared" si="301"/>
        <v>943</v>
      </c>
    </row>
    <row r="9432" spans="2:3" x14ac:dyDescent="0.25">
      <c r="B9432" s="28" t="str">
        <f t="shared" si="302"/>
        <v/>
      </c>
      <c r="C9432" s="28">
        <f t="shared" si="301"/>
        <v>943</v>
      </c>
    </row>
    <row r="9433" spans="2:3" x14ac:dyDescent="0.25">
      <c r="B9433" s="28" t="str">
        <f t="shared" si="302"/>
        <v/>
      </c>
      <c r="C9433" s="28">
        <f t="shared" si="301"/>
        <v>943</v>
      </c>
    </row>
    <row r="9434" spans="2:3" x14ac:dyDescent="0.25">
      <c r="B9434" s="28" t="str">
        <f t="shared" si="302"/>
        <v/>
      </c>
      <c r="C9434" s="28">
        <f t="shared" si="301"/>
        <v>943</v>
      </c>
    </row>
    <row r="9435" spans="2:3" x14ac:dyDescent="0.25">
      <c r="B9435" s="28" t="str">
        <f t="shared" si="302"/>
        <v/>
      </c>
      <c r="C9435" s="28">
        <f t="shared" si="301"/>
        <v>943</v>
      </c>
    </row>
    <row r="9436" spans="2:3" x14ac:dyDescent="0.25">
      <c r="B9436" s="28" t="str">
        <f t="shared" si="302"/>
        <v/>
      </c>
      <c r="C9436" s="28">
        <f t="shared" si="301"/>
        <v>943</v>
      </c>
    </row>
    <row r="9437" spans="2:3" x14ac:dyDescent="0.25">
      <c r="B9437" s="28" t="str">
        <f t="shared" si="302"/>
        <v/>
      </c>
      <c r="C9437" s="28">
        <f t="shared" si="301"/>
        <v>944</v>
      </c>
    </row>
    <row r="9438" spans="2:3" x14ac:dyDescent="0.25">
      <c r="B9438" s="28" t="str">
        <f t="shared" si="302"/>
        <v/>
      </c>
      <c r="C9438" s="28">
        <f t="shared" si="301"/>
        <v>944</v>
      </c>
    </row>
    <row r="9439" spans="2:3" x14ac:dyDescent="0.25">
      <c r="B9439" s="28" t="str">
        <f t="shared" si="302"/>
        <v/>
      </c>
      <c r="C9439" s="28">
        <f t="shared" si="301"/>
        <v>944</v>
      </c>
    </row>
    <row r="9440" spans="2:3" x14ac:dyDescent="0.25">
      <c r="B9440" s="28" t="str">
        <f t="shared" si="302"/>
        <v/>
      </c>
      <c r="C9440" s="28">
        <f t="shared" si="301"/>
        <v>944</v>
      </c>
    </row>
    <row r="9441" spans="2:3" x14ac:dyDescent="0.25">
      <c r="B9441" s="28" t="str">
        <f t="shared" si="302"/>
        <v/>
      </c>
      <c r="C9441" s="28">
        <f t="shared" si="301"/>
        <v>944</v>
      </c>
    </row>
    <row r="9442" spans="2:3" x14ac:dyDescent="0.25">
      <c r="B9442" s="28" t="str">
        <f t="shared" si="302"/>
        <v/>
      </c>
      <c r="C9442" s="28">
        <f t="shared" si="301"/>
        <v>944</v>
      </c>
    </row>
    <row r="9443" spans="2:3" x14ac:dyDescent="0.25">
      <c r="B9443" s="28" t="str">
        <f t="shared" si="302"/>
        <v/>
      </c>
      <c r="C9443" s="28">
        <f t="shared" si="301"/>
        <v>944</v>
      </c>
    </row>
    <row r="9444" spans="2:3" x14ac:dyDescent="0.25">
      <c r="B9444" s="28" t="str">
        <f t="shared" si="302"/>
        <v/>
      </c>
      <c r="C9444" s="28">
        <f t="shared" si="301"/>
        <v>944</v>
      </c>
    </row>
    <row r="9445" spans="2:3" x14ac:dyDescent="0.25">
      <c r="B9445" s="28" t="str">
        <f t="shared" si="302"/>
        <v/>
      </c>
      <c r="C9445" s="28">
        <f t="shared" si="301"/>
        <v>944</v>
      </c>
    </row>
    <row r="9446" spans="2:3" x14ac:dyDescent="0.25">
      <c r="B9446" s="28" t="str">
        <f t="shared" si="302"/>
        <v/>
      </c>
      <c r="C9446" s="28">
        <f t="shared" si="301"/>
        <v>944</v>
      </c>
    </row>
    <row r="9447" spans="2:3" x14ac:dyDescent="0.25">
      <c r="B9447" s="28" t="str">
        <f t="shared" si="302"/>
        <v/>
      </c>
      <c r="C9447" s="28">
        <f t="shared" si="301"/>
        <v>945</v>
      </c>
    </row>
    <row r="9448" spans="2:3" x14ac:dyDescent="0.25">
      <c r="B9448" s="28" t="str">
        <f t="shared" si="302"/>
        <v/>
      </c>
      <c r="C9448" s="28">
        <f t="shared" si="301"/>
        <v>945</v>
      </c>
    </row>
    <row r="9449" spans="2:3" x14ac:dyDescent="0.25">
      <c r="B9449" s="28" t="str">
        <f t="shared" si="302"/>
        <v/>
      </c>
      <c r="C9449" s="28">
        <f t="shared" si="301"/>
        <v>945</v>
      </c>
    </row>
    <row r="9450" spans="2:3" x14ac:dyDescent="0.25">
      <c r="B9450" s="28" t="str">
        <f t="shared" si="302"/>
        <v/>
      </c>
      <c r="C9450" s="28">
        <f t="shared" si="301"/>
        <v>945</v>
      </c>
    </row>
    <row r="9451" spans="2:3" x14ac:dyDescent="0.25">
      <c r="B9451" s="28" t="str">
        <f t="shared" si="302"/>
        <v/>
      </c>
      <c r="C9451" s="28">
        <f t="shared" si="301"/>
        <v>945</v>
      </c>
    </row>
    <row r="9452" spans="2:3" x14ac:dyDescent="0.25">
      <c r="B9452" s="28" t="str">
        <f t="shared" si="302"/>
        <v/>
      </c>
      <c r="C9452" s="28">
        <f t="shared" si="301"/>
        <v>945</v>
      </c>
    </row>
    <row r="9453" spans="2:3" x14ac:dyDescent="0.25">
      <c r="B9453" s="28" t="str">
        <f t="shared" si="302"/>
        <v/>
      </c>
      <c r="C9453" s="28">
        <f t="shared" si="301"/>
        <v>945</v>
      </c>
    </row>
    <row r="9454" spans="2:3" x14ac:dyDescent="0.25">
      <c r="B9454" s="28" t="str">
        <f t="shared" si="302"/>
        <v/>
      </c>
      <c r="C9454" s="28">
        <f t="shared" si="301"/>
        <v>945</v>
      </c>
    </row>
    <row r="9455" spans="2:3" x14ac:dyDescent="0.25">
      <c r="B9455" s="28" t="str">
        <f t="shared" si="302"/>
        <v/>
      </c>
      <c r="C9455" s="28">
        <f t="shared" ref="C9455:C9518" si="303">ROUNDDOWN(((ROW(C9455)-ROW(C$7))/C$5)+1,0)</f>
        <v>945</v>
      </c>
    </row>
    <row r="9456" spans="2:3" x14ac:dyDescent="0.25">
      <c r="B9456" s="28" t="str">
        <f t="shared" si="302"/>
        <v/>
      </c>
      <c r="C9456" s="28">
        <f t="shared" si="303"/>
        <v>945</v>
      </c>
    </row>
    <row r="9457" spans="2:3" x14ac:dyDescent="0.25">
      <c r="B9457" s="28" t="str">
        <f t="shared" si="302"/>
        <v/>
      </c>
      <c r="C9457" s="28">
        <f t="shared" si="303"/>
        <v>946</v>
      </c>
    </row>
    <row r="9458" spans="2:3" x14ac:dyDescent="0.25">
      <c r="B9458" s="28" t="str">
        <f t="shared" si="302"/>
        <v/>
      </c>
      <c r="C9458" s="28">
        <f t="shared" si="303"/>
        <v>946</v>
      </c>
    </row>
    <row r="9459" spans="2:3" x14ac:dyDescent="0.25">
      <c r="B9459" s="28" t="str">
        <f t="shared" si="302"/>
        <v/>
      </c>
      <c r="C9459" s="28">
        <f t="shared" si="303"/>
        <v>946</v>
      </c>
    </row>
    <row r="9460" spans="2:3" x14ac:dyDescent="0.25">
      <c r="B9460" s="28" t="str">
        <f t="shared" si="302"/>
        <v/>
      </c>
      <c r="C9460" s="28">
        <f t="shared" si="303"/>
        <v>946</v>
      </c>
    </row>
    <row r="9461" spans="2:3" x14ac:dyDescent="0.25">
      <c r="B9461" s="28" t="str">
        <f t="shared" si="302"/>
        <v/>
      </c>
      <c r="C9461" s="28">
        <f t="shared" si="303"/>
        <v>946</v>
      </c>
    </row>
    <row r="9462" spans="2:3" x14ac:dyDescent="0.25">
      <c r="B9462" s="28" t="str">
        <f t="shared" si="302"/>
        <v/>
      </c>
      <c r="C9462" s="28">
        <f t="shared" si="303"/>
        <v>946</v>
      </c>
    </row>
    <row r="9463" spans="2:3" x14ac:dyDescent="0.25">
      <c r="B9463" s="28" t="str">
        <f t="shared" si="302"/>
        <v/>
      </c>
      <c r="C9463" s="28">
        <f t="shared" si="303"/>
        <v>946</v>
      </c>
    </row>
    <row r="9464" spans="2:3" x14ac:dyDescent="0.25">
      <c r="B9464" s="28" t="str">
        <f t="shared" si="302"/>
        <v/>
      </c>
      <c r="C9464" s="28">
        <f t="shared" si="303"/>
        <v>946</v>
      </c>
    </row>
    <row r="9465" spans="2:3" x14ac:dyDescent="0.25">
      <c r="B9465" s="28" t="str">
        <f t="shared" si="302"/>
        <v/>
      </c>
      <c r="C9465" s="28">
        <f t="shared" si="303"/>
        <v>946</v>
      </c>
    </row>
    <row r="9466" spans="2:3" x14ac:dyDescent="0.25">
      <c r="B9466" s="28" t="str">
        <f t="shared" si="302"/>
        <v/>
      </c>
      <c r="C9466" s="28">
        <f t="shared" si="303"/>
        <v>946</v>
      </c>
    </row>
    <row r="9467" spans="2:3" x14ac:dyDescent="0.25">
      <c r="B9467" s="28" t="str">
        <f t="shared" si="302"/>
        <v/>
      </c>
      <c r="C9467" s="28">
        <f t="shared" si="303"/>
        <v>947</v>
      </c>
    </row>
    <row r="9468" spans="2:3" x14ac:dyDescent="0.25">
      <c r="B9468" s="28" t="str">
        <f t="shared" si="302"/>
        <v/>
      </c>
      <c r="C9468" s="28">
        <f t="shared" si="303"/>
        <v>947</v>
      </c>
    </row>
    <row r="9469" spans="2:3" x14ac:dyDescent="0.25">
      <c r="B9469" s="28" t="str">
        <f t="shared" si="302"/>
        <v/>
      </c>
      <c r="C9469" s="28">
        <f t="shared" si="303"/>
        <v>947</v>
      </c>
    </row>
    <row r="9470" spans="2:3" x14ac:dyDescent="0.25">
      <c r="B9470" s="28" t="str">
        <f t="shared" si="302"/>
        <v/>
      </c>
      <c r="C9470" s="28">
        <f t="shared" si="303"/>
        <v>947</v>
      </c>
    </row>
    <row r="9471" spans="2:3" x14ac:dyDescent="0.25">
      <c r="B9471" s="28" t="str">
        <f t="shared" si="302"/>
        <v/>
      </c>
      <c r="C9471" s="28">
        <f t="shared" si="303"/>
        <v>947</v>
      </c>
    </row>
    <row r="9472" spans="2:3" x14ac:dyDescent="0.25">
      <c r="B9472" s="28" t="str">
        <f t="shared" si="302"/>
        <v/>
      </c>
      <c r="C9472" s="28">
        <f t="shared" si="303"/>
        <v>947</v>
      </c>
    </row>
    <row r="9473" spans="2:3" x14ac:dyDescent="0.25">
      <c r="B9473" s="28" t="str">
        <f t="shared" si="302"/>
        <v/>
      </c>
      <c r="C9473" s="28">
        <f t="shared" si="303"/>
        <v>947</v>
      </c>
    </row>
    <row r="9474" spans="2:3" x14ac:dyDescent="0.25">
      <c r="B9474" s="28" t="str">
        <f t="shared" si="302"/>
        <v/>
      </c>
      <c r="C9474" s="28">
        <f t="shared" si="303"/>
        <v>947</v>
      </c>
    </row>
    <row r="9475" spans="2:3" x14ac:dyDescent="0.25">
      <c r="B9475" s="28" t="str">
        <f t="shared" si="302"/>
        <v/>
      </c>
      <c r="C9475" s="28">
        <f t="shared" si="303"/>
        <v>947</v>
      </c>
    </row>
    <row r="9476" spans="2:3" x14ac:dyDescent="0.25">
      <c r="B9476" s="28" t="str">
        <f t="shared" si="302"/>
        <v/>
      </c>
      <c r="C9476" s="28">
        <f t="shared" si="303"/>
        <v>947</v>
      </c>
    </row>
    <row r="9477" spans="2:3" x14ac:dyDescent="0.25">
      <c r="B9477" s="28" t="str">
        <f t="shared" si="302"/>
        <v/>
      </c>
      <c r="C9477" s="28">
        <f t="shared" si="303"/>
        <v>948</v>
      </c>
    </row>
    <row r="9478" spans="2:3" x14ac:dyDescent="0.25">
      <c r="B9478" s="28" t="str">
        <f t="shared" si="302"/>
        <v/>
      </c>
      <c r="C9478" s="28">
        <f t="shared" si="303"/>
        <v>948</v>
      </c>
    </row>
    <row r="9479" spans="2:3" x14ac:dyDescent="0.25">
      <c r="B9479" s="28" t="str">
        <f t="shared" si="302"/>
        <v/>
      </c>
      <c r="C9479" s="28">
        <f t="shared" si="303"/>
        <v>948</v>
      </c>
    </row>
    <row r="9480" spans="2:3" x14ac:dyDescent="0.25">
      <c r="B9480" s="28" t="str">
        <f t="shared" si="302"/>
        <v/>
      </c>
      <c r="C9480" s="28">
        <f t="shared" si="303"/>
        <v>948</v>
      </c>
    </row>
    <row r="9481" spans="2:3" x14ac:dyDescent="0.25">
      <c r="B9481" s="28" t="str">
        <f t="shared" si="302"/>
        <v/>
      </c>
      <c r="C9481" s="28">
        <f t="shared" si="303"/>
        <v>948</v>
      </c>
    </row>
    <row r="9482" spans="2:3" x14ac:dyDescent="0.25">
      <c r="B9482" s="28" t="str">
        <f t="shared" si="302"/>
        <v/>
      </c>
      <c r="C9482" s="28">
        <f t="shared" si="303"/>
        <v>948</v>
      </c>
    </row>
    <row r="9483" spans="2:3" x14ac:dyDescent="0.25">
      <c r="B9483" s="28" t="str">
        <f t="shared" si="302"/>
        <v/>
      </c>
      <c r="C9483" s="28">
        <f t="shared" si="303"/>
        <v>948</v>
      </c>
    </row>
    <row r="9484" spans="2:3" x14ac:dyDescent="0.25">
      <c r="B9484" s="28" t="str">
        <f t="shared" si="302"/>
        <v/>
      </c>
      <c r="C9484" s="28">
        <f t="shared" si="303"/>
        <v>948</v>
      </c>
    </row>
    <row r="9485" spans="2:3" x14ac:dyDescent="0.25">
      <c r="B9485" s="28" t="str">
        <f t="shared" si="302"/>
        <v/>
      </c>
      <c r="C9485" s="28">
        <f t="shared" si="303"/>
        <v>948</v>
      </c>
    </row>
    <row r="9486" spans="2:3" x14ac:dyDescent="0.25">
      <c r="B9486" s="28" t="str">
        <f t="shared" si="302"/>
        <v/>
      </c>
      <c r="C9486" s="28">
        <f t="shared" si="303"/>
        <v>948</v>
      </c>
    </row>
    <row r="9487" spans="2:3" x14ac:dyDescent="0.25">
      <c r="B9487" s="28" t="str">
        <f t="shared" si="302"/>
        <v/>
      </c>
      <c r="C9487" s="28">
        <f t="shared" si="303"/>
        <v>949</v>
      </c>
    </row>
    <row r="9488" spans="2:3" x14ac:dyDescent="0.25">
      <c r="B9488" s="28" t="str">
        <f t="shared" si="302"/>
        <v/>
      </c>
      <c r="C9488" s="28">
        <f t="shared" si="303"/>
        <v>949</v>
      </c>
    </row>
    <row r="9489" spans="2:3" x14ac:dyDescent="0.25">
      <c r="B9489" s="28" t="str">
        <f t="shared" si="302"/>
        <v/>
      </c>
      <c r="C9489" s="28">
        <f t="shared" si="303"/>
        <v>949</v>
      </c>
    </row>
    <row r="9490" spans="2:3" x14ac:dyDescent="0.25">
      <c r="B9490" s="28" t="str">
        <f t="shared" si="302"/>
        <v/>
      </c>
      <c r="C9490" s="28">
        <f t="shared" si="303"/>
        <v>949</v>
      </c>
    </row>
    <row r="9491" spans="2:3" x14ac:dyDescent="0.25">
      <c r="B9491" s="28" t="str">
        <f t="shared" si="302"/>
        <v/>
      </c>
      <c r="C9491" s="28">
        <f t="shared" si="303"/>
        <v>949</v>
      </c>
    </row>
    <row r="9492" spans="2:3" x14ac:dyDescent="0.25">
      <c r="B9492" s="28" t="str">
        <f t="shared" si="302"/>
        <v/>
      </c>
      <c r="C9492" s="28">
        <f t="shared" si="303"/>
        <v>949</v>
      </c>
    </row>
    <row r="9493" spans="2:3" x14ac:dyDescent="0.25">
      <c r="B9493" s="28" t="str">
        <f t="shared" ref="B9493:B9556" si="304">IF(C9493&lt; $D$4+1,MOD(((ROW(B9493)-ROW(B$7))),$C$5)+1,"")</f>
        <v/>
      </c>
      <c r="C9493" s="28">
        <f t="shared" si="303"/>
        <v>949</v>
      </c>
    </row>
    <row r="9494" spans="2:3" x14ac:dyDescent="0.25">
      <c r="B9494" s="28" t="str">
        <f t="shared" si="304"/>
        <v/>
      </c>
      <c r="C9494" s="28">
        <f t="shared" si="303"/>
        <v>949</v>
      </c>
    </row>
    <row r="9495" spans="2:3" x14ac:dyDescent="0.25">
      <c r="B9495" s="28" t="str">
        <f t="shared" si="304"/>
        <v/>
      </c>
      <c r="C9495" s="28">
        <f t="shared" si="303"/>
        <v>949</v>
      </c>
    </row>
    <row r="9496" spans="2:3" x14ac:dyDescent="0.25">
      <c r="B9496" s="28" t="str">
        <f t="shared" si="304"/>
        <v/>
      </c>
      <c r="C9496" s="28">
        <f t="shared" si="303"/>
        <v>949</v>
      </c>
    </row>
    <row r="9497" spans="2:3" x14ac:dyDescent="0.25">
      <c r="B9497" s="28" t="str">
        <f t="shared" si="304"/>
        <v/>
      </c>
      <c r="C9497" s="28">
        <f t="shared" si="303"/>
        <v>950</v>
      </c>
    </row>
    <row r="9498" spans="2:3" x14ac:dyDescent="0.25">
      <c r="B9498" s="28" t="str">
        <f t="shared" si="304"/>
        <v/>
      </c>
      <c r="C9498" s="28">
        <f t="shared" si="303"/>
        <v>950</v>
      </c>
    </row>
    <row r="9499" spans="2:3" x14ac:dyDescent="0.25">
      <c r="B9499" s="28" t="str">
        <f t="shared" si="304"/>
        <v/>
      </c>
      <c r="C9499" s="28">
        <f t="shared" si="303"/>
        <v>950</v>
      </c>
    </row>
    <row r="9500" spans="2:3" x14ac:dyDescent="0.25">
      <c r="B9500" s="28" t="str">
        <f t="shared" si="304"/>
        <v/>
      </c>
      <c r="C9500" s="28">
        <f t="shared" si="303"/>
        <v>950</v>
      </c>
    </row>
    <row r="9501" spans="2:3" x14ac:dyDescent="0.25">
      <c r="B9501" s="28" t="str">
        <f t="shared" si="304"/>
        <v/>
      </c>
      <c r="C9501" s="28">
        <f t="shared" si="303"/>
        <v>950</v>
      </c>
    </row>
    <row r="9502" spans="2:3" x14ac:dyDescent="0.25">
      <c r="B9502" s="28" t="str">
        <f t="shared" si="304"/>
        <v/>
      </c>
      <c r="C9502" s="28">
        <f t="shared" si="303"/>
        <v>950</v>
      </c>
    </row>
    <row r="9503" spans="2:3" x14ac:dyDescent="0.25">
      <c r="B9503" s="28" t="str">
        <f t="shared" si="304"/>
        <v/>
      </c>
      <c r="C9503" s="28">
        <f t="shared" si="303"/>
        <v>950</v>
      </c>
    </row>
    <row r="9504" spans="2:3" x14ac:dyDescent="0.25">
      <c r="B9504" s="28" t="str">
        <f t="shared" si="304"/>
        <v/>
      </c>
      <c r="C9504" s="28">
        <f t="shared" si="303"/>
        <v>950</v>
      </c>
    </row>
    <row r="9505" spans="2:3" x14ac:dyDescent="0.25">
      <c r="B9505" s="28" t="str">
        <f t="shared" si="304"/>
        <v/>
      </c>
      <c r="C9505" s="28">
        <f t="shared" si="303"/>
        <v>950</v>
      </c>
    </row>
    <row r="9506" spans="2:3" x14ac:dyDescent="0.25">
      <c r="B9506" s="28" t="str">
        <f t="shared" si="304"/>
        <v/>
      </c>
      <c r="C9506" s="28">
        <f t="shared" si="303"/>
        <v>950</v>
      </c>
    </row>
    <row r="9507" spans="2:3" x14ac:dyDescent="0.25">
      <c r="B9507" s="28" t="str">
        <f t="shared" si="304"/>
        <v/>
      </c>
      <c r="C9507" s="28">
        <f t="shared" si="303"/>
        <v>951</v>
      </c>
    </row>
    <row r="9508" spans="2:3" x14ac:dyDescent="0.25">
      <c r="B9508" s="28" t="str">
        <f t="shared" si="304"/>
        <v/>
      </c>
      <c r="C9508" s="28">
        <f t="shared" si="303"/>
        <v>951</v>
      </c>
    </row>
    <row r="9509" spans="2:3" x14ac:dyDescent="0.25">
      <c r="B9509" s="28" t="str">
        <f t="shared" si="304"/>
        <v/>
      </c>
      <c r="C9509" s="28">
        <f t="shared" si="303"/>
        <v>951</v>
      </c>
    </row>
    <row r="9510" spans="2:3" x14ac:dyDescent="0.25">
      <c r="B9510" s="28" t="str">
        <f t="shared" si="304"/>
        <v/>
      </c>
      <c r="C9510" s="28">
        <f t="shared" si="303"/>
        <v>951</v>
      </c>
    </row>
    <row r="9511" spans="2:3" x14ac:dyDescent="0.25">
      <c r="B9511" s="28" t="str">
        <f t="shared" si="304"/>
        <v/>
      </c>
      <c r="C9511" s="28">
        <f t="shared" si="303"/>
        <v>951</v>
      </c>
    </row>
    <row r="9512" spans="2:3" x14ac:dyDescent="0.25">
      <c r="B9512" s="28" t="str">
        <f t="shared" si="304"/>
        <v/>
      </c>
      <c r="C9512" s="28">
        <f t="shared" si="303"/>
        <v>951</v>
      </c>
    </row>
    <row r="9513" spans="2:3" x14ac:dyDescent="0.25">
      <c r="B9513" s="28" t="str">
        <f t="shared" si="304"/>
        <v/>
      </c>
      <c r="C9513" s="28">
        <f t="shared" si="303"/>
        <v>951</v>
      </c>
    </row>
    <row r="9514" spans="2:3" x14ac:dyDescent="0.25">
      <c r="B9514" s="28" t="str">
        <f t="shared" si="304"/>
        <v/>
      </c>
      <c r="C9514" s="28">
        <f t="shared" si="303"/>
        <v>951</v>
      </c>
    </row>
    <row r="9515" spans="2:3" x14ac:dyDescent="0.25">
      <c r="B9515" s="28" t="str">
        <f t="shared" si="304"/>
        <v/>
      </c>
      <c r="C9515" s="28">
        <f t="shared" si="303"/>
        <v>951</v>
      </c>
    </row>
    <row r="9516" spans="2:3" x14ac:dyDescent="0.25">
      <c r="B9516" s="28" t="str">
        <f t="shared" si="304"/>
        <v/>
      </c>
      <c r="C9516" s="28">
        <f t="shared" si="303"/>
        <v>951</v>
      </c>
    </row>
    <row r="9517" spans="2:3" x14ac:dyDescent="0.25">
      <c r="B9517" s="28" t="str">
        <f t="shared" si="304"/>
        <v/>
      </c>
      <c r="C9517" s="28">
        <f t="shared" si="303"/>
        <v>952</v>
      </c>
    </row>
    <row r="9518" spans="2:3" x14ac:dyDescent="0.25">
      <c r="B9518" s="28" t="str">
        <f t="shared" si="304"/>
        <v/>
      </c>
      <c r="C9518" s="28">
        <f t="shared" si="303"/>
        <v>952</v>
      </c>
    </row>
    <row r="9519" spans="2:3" x14ac:dyDescent="0.25">
      <c r="B9519" s="28" t="str">
        <f t="shared" si="304"/>
        <v/>
      </c>
      <c r="C9519" s="28">
        <f t="shared" ref="C9519:C9582" si="305">ROUNDDOWN(((ROW(C9519)-ROW(C$7))/C$5)+1,0)</f>
        <v>952</v>
      </c>
    </row>
    <row r="9520" spans="2:3" x14ac:dyDescent="0.25">
      <c r="B9520" s="28" t="str">
        <f t="shared" si="304"/>
        <v/>
      </c>
      <c r="C9520" s="28">
        <f t="shared" si="305"/>
        <v>952</v>
      </c>
    </row>
    <row r="9521" spans="2:3" x14ac:dyDescent="0.25">
      <c r="B9521" s="28" t="str">
        <f t="shared" si="304"/>
        <v/>
      </c>
      <c r="C9521" s="28">
        <f t="shared" si="305"/>
        <v>952</v>
      </c>
    </row>
    <row r="9522" spans="2:3" x14ac:dyDescent="0.25">
      <c r="B9522" s="28" t="str">
        <f t="shared" si="304"/>
        <v/>
      </c>
      <c r="C9522" s="28">
        <f t="shared" si="305"/>
        <v>952</v>
      </c>
    </row>
    <row r="9523" spans="2:3" x14ac:dyDescent="0.25">
      <c r="B9523" s="28" t="str">
        <f t="shared" si="304"/>
        <v/>
      </c>
      <c r="C9523" s="28">
        <f t="shared" si="305"/>
        <v>952</v>
      </c>
    </row>
    <row r="9524" spans="2:3" x14ac:dyDescent="0.25">
      <c r="B9524" s="28" t="str">
        <f t="shared" si="304"/>
        <v/>
      </c>
      <c r="C9524" s="28">
        <f t="shared" si="305"/>
        <v>952</v>
      </c>
    </row>
    <row r="9525" spans="2:3" x14ac:dyDescent="0.25">
      <c r="B9525" s="28" t="str">
        <f t="shared" si="304"/>
        <v/>
      </c>
      <c r="C9525" s="28">
        <f t="shared" si="305"/>
        <v>952</v>
      </c>
    </row>
    <row r="9526" spans="2:3" x14ac:dyDescent="0.25">
      <c r="B9526" s="28" t="str">
        <f t="shared" si="304"/>
        <v/>
      </c>
      <c r="C9526" s="28">
        <f t="shared" si="305"/>
        <v>952</v>
      </c>
    </row>
    <row r="9527" spans="2:3" x14ac:dyDescent="0.25">
      <c r="B9527" s="28" t="str">
        <f t="shared" si="304"/>
        <v/>
      </c>
      <c r="C9527" s="28">
        <f t="shared" si="305"/>
        <v>953</v>
      </c>
    </row>
    <row r="9528" spans="2:3" x14ac:dyDescent="0.25">
      <c r="B9528" s="28" t="str">
        <f t="shared" si="304"/>
        <v/>
      </c>
      <c r="C9528" s="28">
        <f t="shared" si="305"/>
        <v>953</v>
      </c>
    </row>
    <row r="9529" spans="2:3" x14ac:dyDescent="0.25">
      <c r="B9529" s="28" t="str">
        <f t="shared" si="304"/>
        <v/>
      </c>
      <c r="C9529" s="28">
        <f t="shared" si="305"/>
        <v>953</v>
      </c>
    </row>
    <row r="9530" spans="2:3" x14ac:dyDescent="0.25">
      <c r="B9530" s="28" t="str">
        <f t="shared" si="304"/>
        <v/>
      </c>
      <c r="C9530" s="28">
        <f t="shared" si="305"/>
        <v>953</v>
      </c>
    </row>
    <row r="9531" spans="2:3" x14ac:dyDescent="0.25">
      <c r="B9531" s="28" t="str">
        <f t="shared" si="304"/>
        <v/>
      </c>
      <c r="C9531" s="28">
        <f t="shared" si="305"/>
        <v>953</v>
      </c>
    </row>
    <row r="9532" spans="2:3" x14ac:dyDescent="0.25">
      <c r="B9532" s="28" t="str">
        <f t="shared" si="304"/>
        <v/>
      </c>
      <c r="C9532" s="28">
        <f t="shared" si="305"/>
        <v>953</v>
      </c>
    </row>
    <row r="9533" spans="2:3" x14ac:dyDescent="0.25">
      <c r="B9533" s="28" t="str">
        <f t="shared" si="304"/>
        <v/>
      </c>
      <c r="C9533" s="28">
        <f t="shared" si="305"/>
        <v>953</v>
      </c>
    </row>
    <row r="9534" spans="2:3" x14ac:dyDescent="0.25">
      <c r="B9534" s="28" t="str">
        <f t="shared" si="304"/>
        <v/>
      </c>
      <c r="C9534" s="28">
        <f t="shared" si="305"/>
        <v>953</v>
      </c>
    </row>
    <row r="9535" spans="2:3" x14ac:dyDescent="0.25">
      <c r="B9535" s="28" t="str">
        <f t="shared" si="304"/>
        <v/>
      </c>
      <c r="C9535" s="28">
        <f t="shared" si="305"/>
        <v>953</v>
      </c>
    </row>
    <row r="9536" spans="2:3" x14ac:dyDescent="0.25">
      <c r="B9536" s="28" t="str">
        <f t="shared" si="304"/>
        <v/>
      </c>
      <c r="C9536" s="28">
        <f t="shared" si="305"/>
        <v>953</v>
      </c>
    </row>
    <row r="9537" spans="2:3" x14ac:dyDescent="0.25">
      <c r="B9537" s="28" t="str">
        <f t="shared" si="304"/>
        <v/>
      </c>
      <c r="C9537" s="28">
        <f t="shared" si="305"/>
        <v>954</v>
      </c>
    </row>
    <row r="9538" spans="2:3" x14ac:dyDescent="0.25">
      <c r="B9538" s="28" t="str">
        <f t="shared" si="304"/>
        <v/>
      </c>
      <c r="C9538" s="28">
        <f t="shared" si="305"/>
        <v>954</v>
      </c>
    </row>
    <row r="9539" spans="2:3" x14ac:dyDescent="0.25">
      <c r="B9539" s="28" t="str">
        <f t="shared" si="304"/>
        <v/>
      </c>
      <c r="C9539" s="28">
        <f t="shared" si="305"/>
        <v>954</v>
      </c>
    </row>
    <row r="9540" spans="2:3" x14ac:dyDescent="0.25">
      <c r="B9540" s="28" t="str">
        <f t="shared" si="304"/>
        <v/>
      </c>
      <c r="C9540" s="28">
        <f t="shared" si="305"/>
        <v>954</v>
      </c>
    </row>
    <row r="9541" spans="2:3" x14ac:dyDescent="0.25">
      <c r="B9541" s="28" t="str">
        <f t="shared" si="304"/>
        <v/>
      </c>
      <c r="C9541" s="28">
        <f t="shared" si="305"/>
        <v>954</v>
      </c>
    </row>
    <row r="9542" spans="2:3" x14ac:dyDescent="0.25">
      <c r="B9542" s="28" t="str">
        <f t="shared" si="304"/>
        <v/>
      </c>
      <c r="C9542" s="28">
        <f t="shared" si="305"/>
        <v>954</v>
      </c>
    </row>
    <row r="9543" spans="2:3" x14ac:dyDescent="0.25">
      <c r="B9543" s="28" t="str">
        <f t="shared" si="304"/>
        <v/>
      </c>
      <c r="C9543" s="28">
        <f t="shared" si="305"/>
        <v>954</v>
      </c>
    </row>
    <row r="9544" spans="2:3" x14ac:dyDescent="0.25">
      <c r="B9544" s="28" t="str">
        <f t="shared" si="304"/>
        <v/>
      </c>
      <c r="C9544" s="28">
        <f t="shared" si="305"/>
        <v>954</v>
      </c>
    </row>
    <row r="9545" spans="2:3" x14ac:dyDescent="0.25">
      <c r="B9545" s="28" t="str">
        <f t="shared" si="304"/>
        <v/>
      </c>
      <c r="C9545" s="28">
        <f t="shared" si="305"/>
        <v>954</v>
      </c>
    </row>
    <row r="9546" spans="2:3" x14ac:dyDescent="0.25">
      <c r="B9546" s="28" t="str">
        <f t="shared" si="304"/>
        <v/>
      </c>
      <c r="C9546" s="28">
        <f t="shared" si="305"/>
        <v>954</v>
      </c>
    </row>
    <row r="9547" spans="2:3" x14ac:dyDescent="0.25">
      <c r="B9547" s="28" t="str">
        <f t="shared" si="304"/>
        <v/>
      </c>
      <c r="C9547" s="28">
        <f t="shared" si="305"/>
        <v>955</v>
      </c>
    </row>
    <row r="9548" spans="2:3" x14ac:dyDescent="0.25">
      <c r="B9548" s="28" t="str">
        <f t="shared" si="304"/>
        <v/>
      </c>
      <c r="C9548" s="28">
        <f t="shared" si="305"/>
        <v>955</v>
      </c>
    </row>
    <row r="9549" spans="2:3" x14ac:dyDescent="0.25">
      <c r="B9549" s="28" t="str">
        <f t="shared" si="304"/>
        <v/>
      </c>
      <c r="C9549" s="28">
        <f t="shared" si="305"/>
        <v>955</v>
      </c>
    </row>
    <row r="9550" spans="2:3" x14ac:dyDescent="0.25">
      <c r="B9550" s="28" t="str">
        <f t="shared" si="304"/>
        <v/>
      </c>
      <c r="C9550" s="28">
        <f t="shared" si="305"/>
        <v>955</v>
      </c>
    </row>
    <row r="9551" spans="2:3" x14ac:dyDescent="0.25">
      <c r="B9551" s="28" t="str">
        <f t="shared" si="304"/>
        <v/>
      </c>
      <c r="C9551" s="28">
        <f t="shared" si="305"/>
        <v>955</v>
      </c>
    </row>
    <row r="9552" spans="2:3" x14ac:dyDescent="0.25">
      <c r="B9552" s="28" t="str">
        <f t="shared" si="304"/>
        <v/>
      </c>
      <c r="C9552" s="28">
        <f t="shared" si="305"/>
        <v>955</v>
      </c>
    </row>
    <row r="9553" spans="2:3" x14ac:dyDescent="0.25">
      <c r="B9553" s="28" t="str">
        <f t="shared" si="304"/>
        <v/>
      </c>
      <c r="C9553" s="28">
        <f t="shared" si="305"/>
        <v>955</v>
      </c>
    </row>
    <row r="9554" spans="2:3" x14ac:dyDescent="0.25">
      <c r="B9554" s="28" t="str">
        <f t="shared" si="304"/>
        <v/>
      </c>
      <c r="C9554" s="28">
        <f t="shared" si="305"/>
        <v>955</v>
      </c>
    </row>
    <row r="9555" spans="2:3" x14ac:dyDescent="0.25">
      <c r="B9555" s="28" t="str">
        <f t="shared" si="304"/>
        <v/>
      </c>
      <c r="C9555" s="28">
        <f t="shared" si="305"/>
        <v>955</v>
      </c>
    </row>
    <row r="9556" spans="2:3" x14ac:dyDescent="0.25">
      <c r="B9556" s="28" t="str">
        <f t="shared" si="304"/>
        <v/>
      </c>
      <c r="C9556" s="28">
        <f t="shared" si="305"/>
        <v>955</v>
      </c>
    </row>
    <row r="9557" spans="2:3" x14ac:dyDescent="0.25">
      <c r="B9557" s="28" t="str">
        <f t="shared" ref="B9557:B9620" si="306">IF(C9557&lt; $D$4+1,MOD(((ROW(B9557)-ROW(B$7))),$C$5)+1,"")</f>
        <v/>
      </c>
      <c r="C9557" s="28">
        <f t="shared" si="305"/>
        <v>956</v>
      </c>
    </row>
    <row r="9558" spans="2:3" x14ac:dyDescent="0.25">
      <c r="B9558" s="28" t="str">
        <f t="shared" si="306"/>
        <v/>
      </c>
      <c r="C9558" s="28">
        <f t="shared" si="305"/>
        <v>956</v>
      </c>
    </row>
    <row r="9559" spans="2:3" x14ac:dyDescent="0.25">
      <c r="B9559" s="28" t="str">
        <f t="shared" si="306"/>
        <v/>
      </c>
      <c r="C9559" s="28">
        <f t="shared" si="305"/>
        <v>956</v>
      </c>
    </row>
    <row r="9560" spans="2:3" x14ac:dyDescent="0.25">
      <c r="B9560" s="28" t="str">
        <f t="shared" si="306"/>
        <v/>
      </c>
      <c r="C9560" s="28">
        <f t="shared" si="305"/>
        <v>956</v>
      </c>
    </row>
    <row r="9561" spans="2:3" x14ac:dyDescent="0.25">
      <c r="B9561" s="28" t="str">
        <f t="shared" si="306"/>
        <v/>
      </c>
      <c r="C9561" s="28">
        <f t="shared" si="305"/>
        <v>956</v>
      </c>
    </row>
    <row r="9562" spans="2:3" x14ac:dyDescent="0.25">
      <c r="B9562" s="28" t="str">
        <f t="shared" si="306"/>
        <v/>
      </c>
      <c r="C9562" s="28">
        <f t="shared" si="305"/>
        <v>956</v>
      </c>
    </row>
    <row r="9563" spans="2:3" x14ac:dyDescent="0.25">
      <c r="B9563" s="28" t="str">
        <f t="shared" si="306"/>
        <v/>
      </c>
      <c r="C9563" s="28">
        <f t="shared" si="305"/>
        <v>956</v>
      </c>
    </row>
    <row r="9564" spans="2:3" x14ac:dyDescent="0.25">
      <c r="B9564" s="28" t="str">
        <f t="shared" si="306"/>
        <v/>
      </c>
      <c r="C9564" s="28">
        <f t="shared" si="305"/>
        <v>956</v>
      </c>
    </row>
    <row r="9565" spans="2:3" x14ac:dyDescent="0.25">
      <c r="B9565" s="28" t="str">
        <f t="shared" si="306"/>
        <v/>
      </c>
      <c r="C9565" s="28">
        <f t="shared" si="305"/>
        <v>956</v>
      </c>
    </row>
    <row r="9566" spans="2:3" x14ac:dyDescent="0.25">
      <c r="B9566" s="28" t="str">
        <f t="shared" si="306"/>
        <v/>
      </c>
      <c r="C9566" s="28">
        <f t="shared" si="305"/>
        <v>956</v>
      </c>
    </row>
    <row r="9567" spans="2:3" x14ac:dyDescent="0.25">
      <c r="B9567" s="28" t="str">
        <f t="shared" si="306"/>
        <v/>
      </c>
      <c r="C9567" s="28">
        <f t="shared" si="305"/>
        <v>957</v>
      </c>
    </row>
    <row r="9568" spans="2:3" x14ac:dyDescent="0.25">
      <c r="B9568" s="28" t="str">
        <f t="shared" si="306"/>
        <v/>
      </c>
      <c r="C9568" s="28">
        <f t="shared" si="305"/>
        <v>957</v>
      </c>
    </row>
    <row r="9569" spans="2:3" x14ac:dyDescent="0.25">
      <c r="B9569" s="28" t="str">
        <f t="shared" si="306"/>
        <v/>
      </c>
      <c r="C9569" s="28">
        <f t="shared" si="305"/>
        <v>957</v>
      </c>
    </row>
    <row r="9570" spans="2:3" x14ac:dyDescent="0.25">
      <c r="B9570" s="28" t="str">
        <f t="shared" si="306"/>
        <v/>
      </c>
      <c r="C9570" s="28">
        <f t="shared" si="305"/>
        <v>957</v>
      </c>
    </row>
    <row r="9571" spans="2:3" x14ac:dyDescent="0.25">
      <c r="B9571" s="28" t="str">
        <f t="shared" si="306"/>
        <v/>
      </c>
      <c r="C9571" s="28">
        <f t="shared" si="305"/>
        <v>957</v>
      </c>
    </row>
    <row r="9572" spans="2:3" x14ac:dyDescent="0.25">
      <c r="B9572" s="28" t="str">
        <f t="shared" si="306"/>
        <v/>
      </c>
      <c r="C9572" s="28">
        <f t="shared" si="305"/>
        <v>957</v>
      </c>
    </row>
    <row r="9573" spans="2:3" x14ac:dyDescent="0.25">
      <c r="B9573" s="28" t="str">
        <f t="shared" si="306"/>
        <v/>
      </c>
      <c r="C9573" s="28">
        <f t="shared" si="305"/>
        <v>957</v>
      </c>
    </row>
    <row r="9574" spans="2:3" x14ac:dyDescent="0.25">
      <c r="B9574" s="28" t="str">
        <f t="shared" si="306"/>
        <v/>
      </c>
      <c r="C9574" s="28">
        <f t="shared" si="305"/>
        <v>957</v>
      </c>
    </row>
    <row r="9575" spans="2:3" x14ac:dyDescent="0.25">
      <c r="B9575" s="28" t="str">
        <f t="shared" si="306"/>
        <v/>
      </c>
      <c r="C9575" s="28">
        <f t="shared" si="305"/>
        <v>957</v>
      </c>
    </row>
    <row r="9576" spans="2:3" x14ac:dyDescent="0.25">
      <c r="B9576" s="28" t="str">
        <f t="shared" si="306"/>
        <v/>
      </c>
      <c r="C9576" s="28">
        <f t="shared" si="305"/>
        <v>957</v>
      </c>
    </row>
    <row r="9577" spans="2:3" x14ac:dyDescent="0.25">
      <c r="B9577" s="28" t="str">
        <f t="shared" si="306"/>
        <v/>
      </c>
      <c r="C9577" s="28">
        <f t="shared" si="305"/>
        <v>958</v>
      </c>
    </row>
    <row r="9578" spans="2:3" x14ac:dyDescent="0.25">
      <c r="B9578" s="28" t="str">
        <f t="shared" si="306"/>
        <v/>
      </c>
      <c r="C9578" s="28">
        <f t="shared" si="305"/>
        <v>958</v>
      </c>
    </row>
    <row r="9579" spans="2:3" x14ac:dyDescent="0.25">
      <c r="B9579" s="28" t="str">
        <f t="shared" si="306"/>
        <v/>
      </c>
      <c r="C9579" s="28">
        <f t="shared" si="305"/>
        <v>958</v>
      </c>
    </row>
    <row r="9580" spans="2:3" x14ac:dyDescent="0.25">
      <c r="B9580" s="28" t="str">
        <f t="shared" si="306"/>
        <v/>
      </c>
      <c r="C9580" s="28">
        <f t="shared" si="305"/>
        <v>958</v>
      </c>
    </row>
    <row r="9581" spans="2:3" x14ac:dyDescent="0.25">
      <c r="B9581" s="28" t="str">
        <f t="shared" si="306"/>
        <v/>
      </c>
      <c r="C9581" s="28">
        <f t="shared" si="305"/>
        <v>958</v>
      </c>
    </row>
    <row r="9582" spans="2:3" x14ac:dyDescent="0.25">
      <c r="B9582" s="28" t="str">
        <f t="shared" si="306"/>
        <v/>
      </c>
      <c r="C9582" s="28">
        <f t="shared" si="305"/>
        <v>958</v>
      </c>
    </row>
    <row r="9583" spans="2:3" x14ac:dyDescent="0.25">
      <c r="B9583" s="28" t="str">
        <f t="shared" si="306"/>
        <v/>
      </c>
      <c r="C9583" s="28">
        <f t="shared" ref="C9583:C9646" si="307">ROUNDDOWN(((ROW(C9583)-ROW(C$7))/C$5)+1,0)</f>
        <v>958</v>
      </c>
    </row>
    <row r="9584" spans="2:3" x14ac:dyDescent="0.25">
      <c r="B9584" s="28" t="str">
        <f t="shared" si="306"/>
        <v/>
      </c>
      <c r="C9584" s="28">
        <f t="shared" si="307"/>
        <v>958</v>
      </c>
    </row>
    <row r="9585" spans="2:3" x14ac:dyDescent="0.25">
      <c r="B9585" s="28" t="str">
        <f t="shared" si="306"/>
        <v/>
      </c>
      <c r="C9585" s="28">
        <f t="shared" si="307"/>
        <v>958</v>
      </c>
    </row>
    <row r="9586" spans="2:3" x14ac:dyDescent="0.25">
      <c r="B9586" s="28" t="str">
        <f t="shared" si="306"/>
        <v/>
      </c>
      <c r="C9586" s="28">
        <f t="shared" si="307"/>
        <v>958</v>
      </c>
    </row>
    <row r="9587" spans="2:3" x14ac:dyDescent="0.25">
      <c r="B9587" s="28" t="str">
        <f t="shared" si="306"/>
        <v/>
      </c>
      <c r="C9587" s="28">
        <f t="shared" si="307"/>
        <v>959</v>
      </c>
    </row>
    <row r="9588" spans="2:3" x14ac:dyDescent="0.25">
      <c r="B9588" s="28" t="str">
        <f t="shared" si="306"/>
        <v/>
      </c>
      <c r="C9588" s="28">
        <f t="shared" si="307"/>
        <v>959</v>
      </c>
    </row>
    <row r="9589" spans="2:3" x14ac:dyDescent="0.25">
      <c r="B9589" s="28" t="str">
        <f t="shared" si="306"/>
        <v/>
      </c>
      <c r="C9589" s="28">
        <f t="shared" si="307"/>
        <v>959</v>
      </c>
    </row>
    <row r="9590" spans="2:3" x14ac:dyDescent="0.25">
      <c r="B9590" s="28" t="str">
        <f t="shared" si="306"/>
        <v/>
      </c>
      <c r="C9590" s="28">
        <f t="shared" si="307"/>
        <v>959</v>
      </c>
    </row>
    <row r="9591" spans="2:3" x14ac:dyDescent="0.25">
      <c r="B9591" s="28" t="str">
        <f t="shared" si="306"/>
        <v/>
      </c>
      <c r="C9591" s="28">
        <f t="shared" si="307"/>
        <v>959</v>
      </c>
    </row>
    <row r="9592" spans="2:3" x14ac:dyDescent="0.25">
      <c r="B9592" s="28" t="str">
        <f t="shared" si="306"/>
        <v/>
      </c>
      <c r="C9592" s="28">
        <f t="shared" si="307"/>
        <v>959</v>
      </c>
    </row>
    <row r="9593" spans="2:3" x14ac:dyDescent="0.25">
      <c r="B9593" s="28" t="str">
        <f t="shared" si="306"/>
        <v/>
      </c>
      <c r="C9593" s="28">
        <f t="shared" si="307"/>
        <v>959</v>
      </c>
    </row>
    <row r="9594" spans="2:3" x14ac:dyDescent="0.25">
      <c r="B9594" s="28" t="str">
        <f t="shared" si="306"/>
        <v/>
      </c>
      <c r="C9594" s="28">
        <f t="shared" si="307"/>
        <v>959</v>
      </c>
    </row>
    <row r="9595" spans="2:3" x14ac:dyDescent="0.25">
      <c r="B9595" s="28" t="str">
        <f t="shared" si="306"/>
        <v/>
      </c>
      <c r="C9595" s="28">
        <f t="shared" si="307"/>
        <v>959</v>
      </c>
    </row>
    <row r="9596" spans="2:3" x14ac:dyDescent="0.25">
      <c r="B9596" s="28" t="str">
        <f t="shared" si="306"/>
        <v/>
      </c>
      <c r="C9596" s="28">
        <f t="shared" si="307"/>
        <v>959</v>
      </c>
    </row>
    <row r="9597" spans="2:3" x14ac:dyDescent="0.25">
      <c r="B9597" s="28" t="str">
        <f t="shared" si="306"/>
        <v/>
      </c>
      <c r="C9597" s="28">
        <f t="shared" si="307"/>
        <v>960</v>
      </c>
    </row>
    <row r="9598" spans="2:3" x14ac:dyDescent="0.25">
      <c r="B9598" s="28" t="str">
        <f t="shared" si="306"/>
        <v/>
      </c>
      <c r="C9598" s="28">
        <f t="shared" si="307"/>
        <v>960</v>
      </c>
    </row>
    <row r="9599" spans="2:3" x14ac:dyDescent="0.25">
      <c r="B9599" s="28" t="str">
        <f t="shared" si="306"/>
        <v/>
      </c>
      <c r="C9599" s="28">
        <f t="shared" si="307"/>
        <v>960</v>
      </c>
    </row>
    <row r="9600" spans="2:3" x14ac:dyDescent="0.25">
      <c r="B9600" s="28" t="str">
        <f t="shared" si="306"/>
        <v/>
      </c>
      <c r="C9600" s="28">
        <f t="shared" si="307"/>
        <v>960</v>
      </c>
    </row>
    <row r="9601" spans="2:3" x14ac:dyDescent="0.25">
      <c r="B9601" s="28" t="str">
        <f t="shared" si="306"/>
        <v/>
      </c>
      <c r="C9601" s="28">
        <f t="shared" si="307"/>
        <v>960</v>
      </c>
    </row>
    <row r="9602" spans="2:3" x14ac:dyDescent="0.25">
      <c r="B9602" s="28" t="str">
        <f t="shared" si="306"/>
        <v/>
      </c>
      <c r="C9602" s="28">
        <f t="shared" si="307"/>
        <v>960</v>
      </c>
    </row>
    <row r="9603" spans="2:3" x14ac:dyDescent="0.25">
      <c r="B9603" s="28" t="str">
        <f t="shared" si="306"/>
        <v/>
      </c>
      <c r="C9603" s="28">
        <f t="shared" si="307"/>
        <v>960</v>
      </c>
    </row>
    <row r="9604" spans="2:3" x14ac:dyDescent="0.25">
      <c r="B9604" s="28" t="str">
        <f t="shared" si="306"/>
        <v/>
      </c>
      <c r="C9604" s="28">
        <f t="shared" si="307"/>
        <v>960</v>
      </c>
    </row>
    <row r="9605" spans="2:3" x14ac:dyDescent="0.25">
      <c r="B9605" s="28" t="str">
        <f t="shared" si="306"/>
        <v/>
      </c>
      <c r="C9605" s="28">
        <f t="shared" si="307"/>
        <v>960</v>
      </c>
    </row>
    <row r="9606" spans="2:3" x14ac:dyDescent="0.25">
      <c r="B9606" s="28" t="str">
        <f t="shared" si="306"/>
        <v/>
      </c>
      <c r="C9606" s="28">
        <f t="shared" si="307"/>
        <v>960</v>
      </c>
    </row>
    <row r="9607" spans="2:3" x14ac:dyDescent="0.25">
      <c r="B9607" s="28" t="str">
        <f t="shared" si="306"/>
        <v/>
      </c>
      <c r="C9607" s="28">
        <f t="shared" si="307"/>
        <v>961</v>
      </c>
    </row>
    <row r="9608" spans="2:3" x14ac:dyDescent="0.25">
      <c r="B9608" s="28" t="str">
        <f t="shared" si="306"/>
        <v/>
      </c>
      <c r="C9608" s="28">
        <f t="shared" si="307"/>
        <v>961</v>
      </c>
    </row>
    <row r="9609" spans="2:3" x14ac:dyDescent="0.25">
      <c r="B9609" s="28" t="str">
        <f t="shared" si="306"/>
        <v/>
      </c>
      <c r="C9609" s="28">
        <f t="shared" si="307"/>
        <v>961</v>
      </c>
    </row>
    <row r="9610" spans="2:3" x14ac:dyDescent="0.25">
      <c r="B9610" s="28" t="str">
        <f t="shared" si="306"/>
        <v/>
      </c>
      <c r="C9610" s="28">
        <f t="shared" si="307"/>
        <v>961</v>
      </c>
    </row>
    <row r="9611" spans="2:3" x14ac:dyDescent="0.25">
      <c r="B9611" s="28" t="str">
        <f t="shared" si="306"/>
        <v/>
      </c>
      <c r="C9611" s="28">
        <f t="shared" si="307"/>
        <v>961</v>
      </c>
    </row>
    <row r="9612" spans="2:3" x14ac:dyDescent="0.25">
      <c r="B9612" s="28" t="str">
        <f t="shared" si="306"/>
        <v/>
      </c>
      <c r="C9612" s="28">
        <f t="shared" si="307"/>
        <v>961</v>
      </c>
    </row>
    <row r="9613" spans="2:3" x14ac:dyDescent="0.25">
      <c r="B9613" s="28" t="str">
        <f t="shared" si="306"/>
        <v/>
      </c>
      <c r="C9613" s="28">
        <f t="shared" si="307"/>
        <v>961</v>
      </c>
    </row>
    <row r="9614" spans="2:3" x14ac:dyDescent="0.25">
      <c r="B9614" s="28" t="str">
        <f t="shared" si="306"/>
        <v/>
      </c>
      <c r="C9614" s="28">
        <f t="shared" si="307"/>
        <v>961</v>
      </c>
    </row>
    <row r="9615" spans="2:3" x14ac:dyDescent="0.25">
      <c r="B9615" s="28" t="str">
        <f t="shared" si="306"/>
        <v/>
      </c>
      <c r="C9615" s="28">
        <f t="shared" si="307"/>
        <v>961</v>
      </c>
    </row>
    <row r="9616" spans="2:3" x14ac:dyDescent="0.25">
      <c r="B9616" s="28" t="str">
        <f t="shared" si="306"/>
        <v/>
      </c>
      <c r="C9616" s="28">
        <f t="shared" si="307"/>
        <v>961</v>
      </c>
    </row>
    <row r="9617" spans="2:3" x14ac:dyDescent="0.25">
      <c r="B9617" s="28" t="str">
        <f t="shared" si="306"/>
        <v/>
      </c>
      <c r="C9617" s="28">
        <f t="shared" si="307"/>
        <v>962</v>
      </c>
    </row>
    <row r="9618" spans="2:3" x14ac:dyDescent="0.25">
      <c r="B9618" s="28" t="str">
        <f t="shared" si="306"/>
        <v/>
      </c>
      <c r="C9618" s="28">
        <f t="shared" si="307"/>
        <v>962</v>
      </c>
    </row>
    <row r="9619" spans="2:3" x14ac:dyDescent="0.25">
      <c r="B9619" s="28" t="str">
        <f t="shared" si="306"/>
        <v/>
      </c>
      <c r="C9619" s="28">
        <f t="shared" si="307"/>
        <v>962</v>
      </c>
    </row>
    <row r="9620" spans="2:3" x14ac:dyDescent="0.25">
      <c r="B9620" s="28" t="str">
        <f t="shared" si="306"/>
        <v/>
      </c>
      <c r="C9620" s="28">
        <f t="shared" si="307"/>
        <v>962</v>
      </c>
    </row>
    <row r="9621" spans="2:3" x14ac:dyDescent="0.25">
      <c r="B9621" s="28" t="str">
        <f t="shared" ref="B9621:B9684" si="308">IF(C9621&lt; $D$4+1,MOD(((ROW(B9621)-ROW(B$7))),$C$5)+1,"")</f>
        <v/>
      </c>
      <c r="C9621" s="28">
        <f t="shared" si="307"/>
        <v>962</v>
      </c>
    </row>
    <row r="9622" spans="2:3" x14ac:dyDescent="0.25">
      <c r="B9622" s="28" t="str">
        <f t="shared" si="308"/>
        <v/>
      </c>
      <c r="C9622" s="28">
        <f t="shared" si="307"/>
        <v>962</v>
      </c>
    </row>
    <row r="9623" spans="2:3" x14ac:dyDescent="0.25">
      <c r="B9623" s="28" t="str">
        <f t="shared" si="308"/>
        <v/>
      </c>
      <c r="C9623" s="28">
        <f t="shared" si="307"/>
        <v>962</v>
      </c>
    </row>
    <row r="9624" spans="2:3" x14ac:dyDescent="0.25">
      <c r="B9624" s="28" t="str">
        <f t="shared" si="308"/>
        <v/>
      </c>
      <c r="C9624" s="28">
        <f t="shared" si="307"/>
        <v>962</v>
      </c>
    </row>
    <row r="9625" spans="2:3" x14ac:dyDescent="0.25">
      <c r="B9625" s="28" t="str">
        <f t="shared" si="308"/>
        <v/>
      </c>
      <c r="C9625" s="28">
        <f t="shared" si="307"/>
        <v>962</v>
      </c>
    </row>
    <row r="9626" spans="2:3" x14ac:dyDescent="0.25">
      <c r="B9626" s="28" t="str">
        <f t="shared" si="308"/>
        <v/>
      </c>
      <c r="C9626" s="28">
        <f t="shared" si="307"/>
        <v>962</v>
      </c>
    </row>
    <row r="9627" spans="2:3" x14ac:dyDescent="0.25">
      <c r="B9627" s="28" t="str">
        <f t="shared" si="308"/>
        <v/>
      </c>
      <c r="C9627" s="28">
        <f t="shared" si="307"/>
        <v>963</v>
      </c>
    </row>
    <row r="9628" spans="2:3" x14ac:dyDescent="0.25">
      <c r="B9628" s="28" t="str">
        <f t="shared" si="308"/>
        <v/>
      </c>
      <c r="C9628" s="28">
        <f t="shared" si="307"/>
        <v>963</v>
      </c>
    </row>
    <row r="9629" spans="2:3" x14ac:dyDescent="0.25">
      <c r="B9629" s="28" t="str">
        <f t="shared" si="308"/>
        <v/>
      </c>
      <c r="C9629" s="28">
        <f t="shared" si="307"/>
        <v>963</v>
      </c>
    </row>
    <row r="9630" spans="2:3" x14ac:dyDescent="0.25">
      <c r="B9630" s="28" t="str">
        <f t="shared" si="308"/>
        <v/>
      </c>
      <c r="C9630" s="28">
        <f t="shared" si="307"/>
        <v>963</v>
      </c>
    </row>
    <row r="9631" spans="2:3" x14ac:dyDescent="0.25">
      <c r="B9631" s="28" t="str">
        <f t="shared" si="308"/>
        <v/>
      </c>
      <c r="C9631" s="28">
        <f t="shared" si="307"/>
        <v>963</v>
      </c>
    </row>
    <row r="9632" spans="2:3" x14ac:dyDescent="0.25">
      <c r="B9632" s="28" t="str">
        <f t="shared" si="308"/>
        <v/>
      </c>
      <c r="C9632" s="28">
        <f t="shared" si="307"/>
        <v>963</v>
      </c>
    </row>
    <row r="9633" spans="2:3" x14ac:dyDescent="0.25">
      <c r="B9633" s="28" t="str">
        <f t="shared" si="308"/>
        <v/>
      </c>
      <c r="C9633" s="28">
        <f t="shared" si="307"/>
        <v>963</v>
      </c>
    </row>
    <row r="9634" spans="2:3" x14ac:dyDescent="0.25">
      <c r="B9634" s="28" t="str">
        <f t="shared" si="308"/>
        <v/>
      </c>
      <c r="C9634" s="28">
        <f t="shared" si="307"/>
        <v>963</v>
      </c>
    </row>
    <row r="9635" spans="2:3" x14ac:dyDescent="0.25">
      <c r="B9635" s="28" t="str">
        <f t="shared" si="308"/>
        <v/>
      </c>
      <c r="C9635" s="28">
        <f t="shared" si="307"/>
        <v>963</v>
      </c>
    </row>
    <row r="9636" spans="2:3" x14ac:dyDescent="0.25">
      <c r="B9636" s="28" t="str">
        <f t="shared" si="308"/>
        <v/>
      </c>
      <c r="C9636" s="28">
        <f t="shared" si="307"/>
        <v>963</v>
      </c>
    </row>
    <row r="9637" spans="2:3" x14ac:dyDescent="0.25">
      <c r="B9637" s="28" t="str">
        <f t="shared" si="308"/>
        <v/>
      </c>
      <c r="C9637" s="28">
        <f t="shared" si="307"/>
        <v>964</v>
      </c>
    </row>
    <row r="9638" spans="2:3" x14ac:dyDescent="0.25">
      <c r="B9638" s="28" t="str">
        <f t="shared" si="308"/>
        <v/>
      </c>
      <c r="C9638" s="28">
        <f t="shared" si="307"/>
        <v>964</v>
      </c>
    </row>
    <row r="9639" spans="2:3" x14ac:dyDescent="0.25">
      <c r="B9639" s="28" t="str">
        <f t="shared" si="308"/>
        <v/>
      </c>
      <c r="C9639" s="28">
        <f t="shared" si="307"/>
        <v>964</v>
      </c>
    </row>
    <row r="9640" spans="2:3" x14ac:dyDescent="0.25">
      <c r="B9640" s="28" t="str">
        <f t="shared" si="308"/>
        <v/>
      </c>
      <c r="C9640" s="28">
        <f t="shared" si="307"/>
        <v>964</v>
      </c>
    </row>
    <row r="9641" spans="2:3" x14ac:dyDescent="0.25">
      <c r="B9641" s="28" t="str">
        <f t="shared" si="308"/>
        <v/>
      </c>
      <c r="C9641" s="28">
        <f t="shared" si="307"/>
        <v>964</v>
      </c>
    </row>
    <row r="9642" spans="2:3" x14ac:dyDescent="0.25">
      <c r="B9642" s="28" t="str">
        <f t="shared" si="308"/>
        <v/>
      </c>
      <c r="C9642" s="28">
        <f t="shared" si="307"/>
        <v>964</v>
      </c>
    </row>
    <row r="9643" spans="2:3" x14ac:dyDescent="0.25">
      <c r="B9643" s="28" t="str">
        <f t="shared" si="308"/>
        <v/>
      </c>
      <c r="C9643" s="28">
        <f t="shared" si="307"/>
        <v>964</v>
      </c>
    </row>
    <row r="9644" spans="2:3" x14ac:dyDescent="0.25">
      <c r="B9644" s="28" t="str">
        <f t="shared" si="308"/>
        <v/>
      </c>
      <c r="C9644" s="28">
        <f t="shared" si="307"/>
        <v>964</v>
      </c>
    </row>
    <row r="9645" spans="2:3" x14ac:dyDescent="0.25">
      <c r="B9645" s="28" t="str">
        <f t="shared" si="308"/>
        <v/>
      </c>
      <c r="C9645" s="28">
        <f t="shared" si="307"/>
        <v>964</v>
      </c>
    </row>
    <row r="9646" spans="2:3" x14ac:dyDescent="0.25">
      <c r="B9646" s="28" t="str">
        <f t="shared" si="308"/>
        <v/>
      </c>
      <c r="C9646" s="28">
        <f t="shared" si="307"/>
        <v>964</v>
      </c>
    </row>
    <row r="9647" spans="2:3" x14ac:dyDescent="0.25">
      <c r="B9647" s="28" t="str">
        <f t="shared" si="308"/>
        <v/>
      </c>
      <c r="C9647" s="28">
        <f t="shared" ref="C9647:C9710" si="309">ROUNDDOWN(((ROW(C9647)-ROW(C$7))/C$5)+1,0)</f>
        <v>965</v>
      </c>
    </row>
    <row r="9648" spans="2:3" x14ac:dyDescent="0.25">
      <c r="B9648" s="28" t="str">
        <f t="shared" si="308"/>
        <v/>
      </c>
      <c r="C9648" s="28">
        <f t="shared" si="309"/>
        <v>965</v>
      </c>
    </row>
    <row r="9649" spans="2:3" x14ac:dyDescent="0.25">
      <c r="B9649" s="28" t="str">
        <f t="shared" si="308"/>
        <v/>
      </c>
      <c r="C9649" s="28">
        <f t="shared" si="309"/>
        <v>965</v>
      </c>
    </row>
    <row r="9650" spans="2:3" x14ac:dyDescent="0.25">
      <c r="B9650" s="28" t="str">
        <f t="shared" si="308"/>
        <v/>
      </c>
      <c r="C9650" s="28">
        <f t="shared" si="309"/>
        <v>965</v>
      </c>
    </row>
    <row r="9651" spans="2:3" x14ac:dyDescent="0.25">
      <c r="B9651" s="28" t="str">
        <f t="shared" si="308"/>
        <v/>
      </c>
      <c r="C9651" s="28">
        <f t="shared" si="309"/>
        <v>965</v>
      </c>
    </row>
    <row r="9652" spans="2:3" x14ac:dyDescent="0.25">
      <c r="B9652" s="28" t="str">
        <f t="shared" si="308"/>
        <v/>
      </c>
      <c r="C9652" s="28">
        <f t="shared" si="309"/>
        <v>965</v>
      </c>
    </row>
    <row r="9653" spans="2:3" x14ac:dyDescent="0.25">
      <c r="B9653" s="28" t="str">
        <f t="shared" si="308"/>
        <v/>
      </c>
      <c r="C9653" s="28">
        <f t="shared" si="309"/>
        <v>965</v>
      </c>
    </row>
    <row r="9654" spans="2:3" x14ac:dyDescent="0.25">
      <c r="B9654" s="28" t="str">
        <f t="shared" si="308"/>
        <v/>
      </c>
      <c r="C9654" s="28">
        <f t="shared" si="309"/>
        <v>965</v>
      </c>
    </row>
    <row r="9655" spans="2:3" x14ac:dyDescent="0.25">
      <c r="B9655" s="28" t="str">
        <f t="shared" si="308"/>
        <v/>
      </c>
      <c r="C9655" s="28">
        <f t="shared" si="309"/>
        <v>965</v>
      </c>
    </row>
    <row r="9656" spans="2:3" x14ac:dyDescent="0.25">
      <c r="B9656" s="28" t="str">
        <f t="shared" si="308"/>
        <v/>
      </c>
      <c r="C9656" s="28">
        <f t="shared" si="309"/>
        <v>965</v>
      </c>
    </row>
    <row r="9657" spans="2:3" x14ac:dyDescent="0.25">
      <c r="B9657" s="28" t="str">
        <f t="shared" si="308"/>
        <v/>
      </c>
      <c r="C9657" s="28">
        <f t="shared" si="309"/>
        <v>966</v>
      </c>
    </row>
    <row r="9658" spans="2:3" x14ac:dyDescent="0.25">
      <c r="B9658" s="28" t="str">
        <f t="shared" si="308"/>
        <v/>
      </c>
      <c r="C9658" s="28">
        <f t="shared" si="309"/>
        <v>966</v>
      </c>
    </row>
    <row r="9659" spans="2:3" x14ac:dyDescent="0.25">
      <c r="B9659" s="28" t="str">
        <f t="shared" si="308"/>
        <v/>
      </c>
      <c r="C9659" s="28">
        <f t="shared" si="309"/>
        <v>966</v>
      </c>
    </row>
    <row r="9660" spans="2:3" x14ac:dyDescent="0.25">
      <c r="B9660" s="28" t="str">
        <f t="shared" si="308"/>
        <v/>
      </c>
      <c r="C9660" s="28">
        <f t="shared" si="309"/>
        <v>966</v>
      </c>
    </row>
    <row r="9661" spans="2:3" x14ac:dyDescent="0.25">
      <c r="B9661" s="28" t="str">
        <f t="shared" si="308"/>
        <v/>
      </c>
      <c r="C9661" s="28">
        <f t="shared" si="309"/>
        <v>966</v>
      </c>
    </row>
    <row r="9662" spans="2:3" x14ac:dyDescent="0.25">
      <c r="B9662" s="28" t="str">
        <f t="shared" si="308"/>
        <v/>
      </c>
      <c r="C9662" s="28">
        <f t="shared" si="309"/>
        <v>966</v>
      </c>
    </row>
    <row r="9663" spans="2:3" x14ac:dyDescent="0.25">
      <c r="B9663" s="28" t="str">
        <f t="shared" si="308"/>
        <v/>
      </c>
      <c r="C9663" s="28">
        <f t="shared" si="309"/>
        <v>966</v>
      </c>
    </row>
    <row r="9664" spans="2:3" x14ac:dyDescent="0.25">
      <c r="B9664" s="28" t="str">
        <f t="shared" si="308"/>
        <v/>
      </c>
      <c r="C9664" s="28">
        <f t="shared" si="309"/>
        <v>966</v>
      </c>
    </row>
    <row r="9665" spans="2:3" x14ac:dyDescent="0.25">
      <c r="B9665" s="28" t="str">
        <f t="shared" si="308"/>
        <v/>
      </c>
      <c r="C9665" s="28">
        <f t="shared" si="309"/>
        <v>966</v>
      </c>
    </row>
    <row r="9666" spans="2:3" x14ac:dyDescent="0.25">
      <c r="B9666" s="28" t="str">
        <f t="shared" si="308"/>
        <v/>
      </c>
      <c r="C9666" s="28">
        <f t="shared" si="309"/>
        <v>966</v>
      </c>
    </row>
    <row r="9667" spans="2:3" x14ac:dyDescent="0.25">
      <c r="B9667" s="28" t="str">
        <f t="shared" si="308"/>
        <v/>
      </c>
      <c r="C9667" s="28">
        <f t="shared" si="309"/>
        <v>967</v>
      </c>
    </row>
    <row r="9668" spans="2:3" x14ac:dyDescent="0.25">
      <c r="B9668" s="28" t="str">
        <f t="shared" si="308"/>
        <v/>
      </c>
      <c r="C9668" s="28">
        <f t="shared" si="309"/>
        <v>967</v>
      </c>
    </row>
    <row r="9669" spans="2:3" x14ac:dyDescent="0.25">
      <c r="B9669" s="28" t="str">
        <f t="shared" si="308"/>
        <v/>
      </c>
      <c r="C9669" s="28">
        <f t="shared" si="309"/>
        <v>967</v>
      </c>
    </row>
    <row r="9670" spans="2:3" x14ac:dyDescent="0.25">
      <c r="B9670" s="28" t="str">
        <f t="shared" si="308"/>
        <v/>
      </c>
      <c r="C9670" s="28">
        <f t="shared" si="309"/>
        <v>967</v>
      </c>
    </row>
    <row r="9671" spans="2:3" x14ac:dyDescent="0.25">
      <c r="B9671" s="28" t="str">
        <f t="shared" si="308"/>
        <v/>
      </c>
      <c r="C9671" s="28">
        <f t="shared" si="309"/>
        <v>967</v>
      </c>
    </row>
    <row r="9672" spans="2:3" x14ac:dyDescent="0.25">
      <c r="B9672" s="28" t="str">
        <f t="shared" si="308"/>
        <v/>
      </c>
      <c r="C9672" s="28">
        <f t="shared" si="309"/>
        <v>967</v>
      </c>
    </row>
    <row r="9673" spans="2:3" x14ac:dyDescent="0.25">
      <c r="B9673" s="28" t="str">
        <f t="shared" si="308"/>
        <v/>
      </c>
      <c r="C9673" s="28">
        <f t="shared" si="309"/>
        <v>967</v>
      </c>
    </row>
    <row r="9674" spans="2:3" x14ac:dyDescent="0.25">
      <c r="B9674" s="28" t="str">
        <f t="shared" si="308"/>
        <v/>
      </c>
      <c r="C9674" s="28">
        <f t="shared" si="309"/>
        <v>967</v>
      </c>
    </row>
    <row r="9675" spans="2:3" x14ac:dyDescent="0.25">
      <c r="B9675" s="28" t="str">
        <f t="shared" si="308"/>
        <v/>
      </c>
      <c r="C9675" s="28">
        <f t="shared" si="309"/>
        <v>967</v>
      </c>
    </row>
    <row r="9676" spans="2:3" x14ac:dyDescent="0.25">
      <c r="B9676" s="28" t="str">
        <f t="shared" si="308"/>
        <v/>
      </c>
      <c r="C9676" s="28">
        <f t="shared" si="309"/>
        <v>967</v>
      </c>
    </row>
    <row r="9677" spans="2:3" x14ac:dyDescent="0.25">
      <c r="B9677" s="28" t="str">
        <f t="shared" si="308"/>
        <v/>
      </c>
      <c r="C9677" s="28">
        <f t="shared" si="309"/>
        <v>968</v>
      </c>
    </row>
    <row r="9678" spans="2:3" x14ac:dyDescent="0.25">
      <c r="B9678" s="28" t="str">
        <f t="shared" si="308"/>
        <v/>
      </c>
      <c r="C9678" s="28">
        <f t="shared" si="309"/>
        <v>968</v>
      </c>
    </row>
    <row r="9679" spans="2:3" x14ac:dyDescent="0.25">
      <c r="B9679" s="28" t="str">
        <f t="shared" si="308"/>
        <v/>
      </c>
      <c r="C9679" s="28">
        <f t="shared" si="309"/>
        <v>968</v>
      </c>
    </row>
    <row r="9680" spans="2:3" x14ac:dyDescent="0.25">
      <c r="B9680" s="28" t="str">
        <f t="shared" si="308"/>
        <v/>
      </c>
      <c r="C9680" s="28">
        <f t="shared" si="309"/>
        <v>968</v>
      </c>
    </row>
    <row r="9681" spans="2:3" x14ac:dyDescent="0.25">
      <c r="B9681" s="28" t="str">
        <f t="shared" si="308"/>
        <v/>
      </c>
      <c r="C9681" s="28">
        <f t="shared" si="309"/>
        <v>968</v>
      </c>
    </row>
    <row r="9682" spans="2:3" x14ac:dyDescent="0.25">
      <c r="B9682" s="28" t="str">
        <f t="shared" si="308"/>
        <v/>
      </c>
      <c r="C9682" s="28">
        <f t="shared" si="309"/>
        <v>968</v>
      </c>
    </row>
    <row r="9683" spans="2:3" x14ac:dyDescent="0.25">
      <c r="B9683" s="28" t="str">
        <f t="shared" si="308"/>
        <v/>
      </c>
      <c r="C9683" s="28">
        <f t="shared" si="309"/>
        <v>968</v>
      </c>
    </row>
    <row r="9684" spans="2:3" x14ac:dyDescent="0.25">
      <c r="B9684" s="28" t="str">
        <f t="shared" si="308"/>
        <v/>
      </c>
      <c r="C9684" s="28">
        <f t="shared" si="309"/>
        <v>968</v>
      </c>
    </row>
    <row r="9685" spans="2:3" x14ac:dyDescent="0.25">
      <c r="B9685" s="28" t="str">
        <f t="shared" ref="B9685:B9748" si="310">IF(C9685&lt; $D$4+1,MOD(((ROW(B9685)-ROW(B$7))),$C$5)+1,"")</f>
        <v/>
      </c>
      <c r="C9685" s="28">
        <f t="shared" si="309"/>
        <v>968</v>
      </c>
    </row>
    <row r="9686" spans="2:3" x14ac:dyDescent="0.25">
      <c r="B9686" s="28" t="str">
        <f t="shared" si="310"/>
        <v/>
      </c>
      <c r="C9686" s="28">
        <f t="shared" si="309"/>
        <v>968</v>
      </c>
    </row>
    <row r="9687" spans="2:3" x14ac:dyDescent="0.25">
      <c r="B9687" s="28" t="str">
        <f t="shared" si="310"/>
        <v/>
      </c>
      <c r="C9687" s="28">
        <f t="shared" si="309"/>
        <v>969</v>
      </c>
    </row>
    <row r="9688" spans="2:3" x14ac:dyDescent="0.25">
      <c r="B9688" s="28" t="str">
        <f t="shared" si="310"/>
        <v/>
      </c>
      <c r="C9688" s="28">
        <f t="shared" si="309"/>
        <v>969</v>
      </c>
    </row>
    <row r="9689" spans="2:3" x14ac:dyDescent="0.25">
      <c r="B9689" s="28" t="str">
        <f t="shared" si="310"/>
        <v/>
      </c>
      <c r="C9689" s="28">
        <f t="shared" si="309"/>
        <v>969</v>
      </c>
    </row>
    <row r="9690" spans="2:3" x14ac:dyDescent="0.25">
      <c r="B9690" s="28" t="str">
        <f t="shared" si="310"/>
        <v/>
      </c>
      <c r="C9690" s="28">
        <f t="shared" si="309"/>
        <v>969</v>
      </c>
    </row>
    <row r="9691" spans="2:3" x14ac:dyDescent="0.25">
      <c r="B9691" s="28" t="str">
        <f t="shared" si="310"/>
        <v/>
      </c>
      <c r="C9691" s="28">
        <f t="shared" si="309"/>
        <v>969</v>
      </c>
    </row>
    <row r="9692" spans="2:3" x14ac:dyDescent="0.25">
      <c r="B9692" s="28" t="str">
        <f t="shared" si="310"/>
        <v/>
      </c>
      <c r="C9692" s="28">
        <f t="shared" si="309"/>
        <v>969</v>
      </c>
    </row>
    <row r="9693" spans="2:3" x14ac:dyDescent="0.25">
      <c r="B9693" s="28" t="str">
        <f t="shared" si="310"/>
        <v/>
      </c>
      <c r="C9693" s="28">
        <f t="shared" si="309"/>
        <v>969</v>
      </c>
    </row>
    <row r="9694" spans="2:3" x14ac:dyDescent="0.25">
      <c r="B9694" s="28" t="str">
        <f t="shared" si="310"/>
        <v/>
      </c>
      <c r="C9694" s="28">
        <f t="shared" si="309"/>
        <v>969</v>
      </c>
    </row>
    <row r="9695" spans="2:3" x14ac:dyDescent="0.25">
      <c r="B9695" s="28" t="str">
        <f t="shared" si="310"/>
        <v/>
      </c>
      <c r="C9695" s="28">
        <f t="shared" si="309"/>
        <v>969</v>
      </c>
    </row>
    <row r="9696" spans="2:3" x14ac:dyDescent="0.25">
      <c r="B9696" s="28" t="str">
        <f t="shared" si="310"/>
        <v/>
      </c>
      <c r="C9696" s="28">
        <f t="shared" si="309"/>
        <v>969</v>
      </c>
    </row>
    <row r="9697" spans="2:3" x14ac:dyDescent="0.25">
      <c r="B9697" s="28" t="str">
        <f t="shared" si="310"/>
        <v/>
      </c>
      <c r="C9697" s="28">
        <f t="shared" si="309"/>
        <v>970</v>
      </c>
    </row>
    <row r="9698" spans="2:3" x14ac:dyDescent="0.25">
      <c r="B9698" s="28" t="str">
        <f t="shared" si="310"/>
        <v/>
      </c>
      <c r="C9698" s="28">
        <f t="shared" si="309"/>
        <v>970</v>
      </c>
    </row>
    <row r="9699" spans="2:3" x14ac:dyDescent="0.25">
      <c r="B9699" s="28" t="str">
        <f t="shared" si="310"/>
        <v/>
      </c>
      <c r="C9699" s="28">
        <f t="shared" si="309"/>
        <v>970</v>
      </c>
    </row>
    <row r="9700" spans="2:3" x14ac:dyDescent="0.25">
      <c r="B9700" s="28" t="str">
        <f t="shared" si="310"/>
        <v/>
      </c>
      <c r="C9700" s="28">
        <f t="shared" si="309"/>
        <v>970</v>
      </c>
    </row>
    <row r="9701" spans="2:3" x14ac:dyDescent="0.25">
      <c r="B9701" s="28" t="str">
        <f t="shared" si="310"/>
        <v/>
      </c>
      <c r="C9701" s="28">
        <f t="shared" si="309"/>
        <v>970</v>
      </c>
    </row>
    <row r="9702" spans="2:3" x14ac:dyDescent="0.25">
      <c r="B9702" s="28" t="str">
        <f t="shared" si="310"/>
        <v/>
      </c>
      <c r="C9702" s="28">
        <f t="shared" si="309"/>
        <v>970</v>
      </c>
    </row>
    <row r="9703" spans="2:3" x14ac:dyDescent="0.25">
      <c r="B9703" s="28" t="str">
        <f t="shared" si="310"/>
        <v/>
      </c>
      <c r="C9703" s="28">
        <f t="shared" si="309"/>
        <v>970</v>
      </c>
    </row>
    <row r="9704" spans="2:3" x14ac:dyDescent="0.25">
      <c r="B9704" s="28" t="str">
        <f t="shared" si="310"/>
        <v/>
      </c>
      <c r="C9704" s="28">
        <f t="shared" si="309"/>
        <v>970</v>
      </c>
    </row>
    <row r="9705" spans="2:3" x14ac:dyDescent="0.25">
      <c r="B9705" s="28" t="str">
        <f t="shared" si="310"/>
        <v/>
      </c>
      <c r="C9705" s="28">
        <f t="shared" si="309"/>
        <v>970</v>
      </c>
    </row>
    <row r="9706" spans="2:3" x14ac:dyDescent="0.25">
      <c r="B9706" s="28" t="str">
        <f t="shared" si="310"/>
        <v/>
      </c>
      <c r="C9706" s="28">
        <f t="shared" si="309"/>
        <v>970</v>
      </c>
    </row>
    <row r="9707" spans="2:3" x14ac:dyDescent="0.25">
      <c r="B9707" s="28" t="str">
        <f t="shared" si="310"/>
        <v/>
      </c>
      <c r="C9707" s="28">
        <f t="shared" si="309"/>
        <v>971</v>
      </c>
    </row>
    <row r="9708" spans="2:3" x14ac:dyDescent="0.25">
      <c r="B9708" s="28" t="str">
        <f t="shared" si="310"/>
        <v/>
      </c>
      <c r="C9708" s="28">
        <f t="shared" si="309"/>
        <v>971</v>
      </c>
    </row>
    <row r="9709" spans="2:3" x14ac:dyDescent="0.25">
      <c r="B9709" s="28" t="str">
        <f t="shared" si="310"/>
        <v/>
      </c>
      <c r="C9709" s="28">
        <f t="shared" si="309"/>
        <v>971</v>
      </c>
    </row>
    <row r="9710" spans="2:3" x14ac:dyDescent="0.25">
      <c r="B9710" s="28" t="str">
        <f t="shared" si="310"/>
        <v/>
      </c>
      <c r="C9710" s="28">
        <f t="shared" si="309"/>
        <v>971</v>
      </c>
    </row>
    <row r="9711" spans="2:3" x14ac:dyDescent="0.25">
      <c r="B9711" s="28" t="str">
        <f t="shared" si="310"/>
        <v/>
      </c>
      <c r="C9711" s="28">
        <f t="shared" ref="C9711:C9774" si="311">ROUNDDOWN(((ROW(C9711)-ROW(C$7))/C$5)+1,0)</f>
        <v>971</v>
      </c>
    </row>
    <row r="9712" spans="2:3" x14ac:dyDescent="0.25">
      <c r="B9712" s="28" t="str">
        <f t="shared" si="310"/>
        <v/>
      </c>
      <c r="C9712" s="28">
        <f t="shared" si="311"/>
        <v>971</v>
      </c>
    </row>
    <row r="9713" spans="2:3" x14ac:dyDescent="0.25">
      <c r="B9713" s="28" t="str">
        <f t="shared" si="310"/>
        <v/>
      </c>
      <c r="C9713" s="28">
        <f t="shared" si="311"/>
        <v>971</v>
      </c>
    </row>
    <row r="9714" spans="2:3" x14ac:dyDescent="0.25">
      <c r="B9714" s="28" t="str">
        <f t="shared" si="310"/>
        <v/>
      </c>
      <c r="C9714" s="28">
        <f t="shared" si="311"/>
        <v>971</v>
      </c>
    </row>
    <row r="9715" spans="2:3" x14ac:dyDescent="0.25">
      <c r="B9715" s="28" t="str">
        <f t="shared" si="310"/>
        <v/>
      </c>
      <c r="C9715" s="28">
        <f t="shared" si="311"/>
        <v>971</v>
      </c>
    </row>
    <row r="9716" spans="2:3" x14ac:dyDescent="0.25">
      <c r="B9716" s="28" t="str">
        <f t="shared" si="310"/>
        <v/>
      </c>
      <c r="C9716" s="28">
        <f t="shared" si="311"/>
        <v>971</v>
      </c>
    </row>
    <row r="9717" spans="2:3" x14ac:dyDescent="0.25">
      <c r="B9717" s="28" t="str">
        <f t="shared" si="310"/>
        <v/>
      </c>
      <c r="C9717" s="28">
        <f t="shared" si="311"/>
        <v>972</v>
      </c>
    </row>
    <row r="9718" spans="2:3" x14ac:dyDescent="0.25">
      <c r="B9718" s="28" t="str">
        <f t="shared" si="310"/>
        <v/>
      </c>
      <c r="C9718" s="28">
        <f t="shared" si="311"/>
        <v>972</v>
      </c>
    </row>
    <row r="9719" spans="2:3" x14ac:dyDescent="0.25">
      <c r="B9719" s="28" t="str">
        <f t="shared" si="310"/>
        <v/>
      </c>
      <c r="C9719" s="28">
        <f t="shared" si="311"/>
        <v>972</v>
      </c>
    </row>
    <row r="9720" spans="2:3" x14ac:dyDescent="0.25">
      <c r="B9720" s="28" t="str">
        <f t="shared" si="310"/>
        <v/>
      </c>
      <c r="C9720" s="28">
        <f t="shared" si="311"/>
        <v>972</v>
      </c>
    </row>
    <row r="9721" spans="2:3" x14ac:dyDescent="0.25">
      <c r="B9721" s="28" t="str">
        <f t="shared" si="310"/>
        <v/>
      </c>
      <c r="C9721" s="28">
        <f t="shared" si="311"/>
        <v>972</v>
      </c>
    </row>
    <row r="9722" spans="2:3" x14ac:dyDescent="0.25">
      <c r="B9722" s="28" t="str">
        <f t="shared" si="310"/>
        <v/>
      </c>
      <c r="C9722" s="28">
        <f t="shared" si="311"/>
        <v>972</v>
      </c>
    </row>
    <row r="9723" spans="2:3" x14ac:dyDescent="0.25">
      <c r="B9723" s="28" t="str">
        <f t="shared" si="310"/>
        <v/>
      </c>
      <c r="C9723" s="28">
        <f t="shared" si="311"/>
        <v>972</v>
      </c>
    </row>
    <row r="9724" spans="2:3" x14ac:dyDescent="0.25">
      <c r="B9724" s="28" t="str">
        <f t="shared" si="310"/>
        <v/>
      </c>
      <c r="C9724" s="28">
        <f t="shared" si="311"/>
        <v>972</v>
      </c>
    </row>
    <row r="9725" spans="2:3" x14ac:dyDescent="0.25">
      <c r="B9725" s="28" t="str">
        <f t="shared" si="310"/>
        <v/>
      </c>
      <c r="C9725" s="28">
        <f t="shared" si="311"/>
        <v>972</v>
      </c>
    </row>
    <row r="9726" spans="2:3" x14ac:dyDescent="0.25">
      <c r="B9726" s="28" t="str">
        <f t="shared" si="310"/>
        <v/>
      </c>
      <c r="C9726" s="28">
        <f t="shared" si="311"/>
        <v>972</v>
      </c>
    </row>
    <row r="9727" spans="2:3" x14ac:dyDescent="0.25">
      <c r="B9727" s="28" t="str">
        <f t="shared" si="310"/>
        <v/>
      </c>
      <c r="C9727" s="28">
        <f t="shared" si="311"/>
        <v>973</v>
      </c>
    </row>
    <row r="9728" spans="2:3" x14ac:dyDescent="0.25">
      <c r="B9728" s="28" t="str">
        <f t="shared" si="310"/>
        <v/>
      </c>
      <c r="C9728" s="28">
        <f t="shared" si="311"/>
        <v>973</v>
      </c>
    </row>
    <row r="9729" spans="2:3" x14ac:dyDescent="0.25">
      <c r="B9729" s="28" t="str">
        <f t="shared" si="310"/>
        <v/>
      </c>
      <c r="C9729" s="28">
        <f t="shared" si="311"/>
        <v>973</v>
      </c>
    </row>
    <row r="9730" spans="2:3" x14ac:dyDescent="0.25">
      <c r="B9730" s="28" t="str">
        <f t="shared" si="310"/>
        <v/>
      </c>
      <c r="C9730" s="28">
        <f t="shared" si="311"/>
        <v>973</v>
      </c>
    </row>
    <row r="9731" spans="2:3" x14ac:dyDescent="0.25">
      <c r="B9731" s="28" t="str">
        <f t="shared" si="310"/>
        <v/>
      </c>
      <c r="C9731" s="28">
        <f t="shared" si="311"/>
        <v>973</v>
      </c>
    </row>
    <row r="9732" spans="2:3" x14ac:dyDescent="0.25">
      <c r="B9732" s="28" t="str">
        <f t="shared" si="310"/>
        <v/>
      </c>
      <c r="C9732" s="28">
        <f t="shared" si="311"/>
        <v>973</v>
      </c>
    </row>
    <row r="9733" spans="2:3" x14ac:dyDescent="0.25">
      <c r="B9733" s="28" t="str">
        <f t="shared" si="310"/>
        <v/>
      </c>
      <c r="C9733" s="28">
        <f t="shared" si="311"/>
        <v>973</v>
      </c>
    </row>
    <row r="9734" spans="2:3" x14ac:dyDescent="0.25">
      <c r="B9734" s="28" t="str">
        <f t="shared" si="310"/>
        <v/>
      </c>
      <c r="C9734" s="28">
        <f t="shared" si="311"/>
        <v>973</v>
      </c>
    </row>
    <row r="9735" spans="2:3" x14ac:dyDescent="0.25">
      <c r="B9735" s="28" t="str">
        <f t="shared" si="310"/>
        <v/>
      </c>
      <c r="C9735" s="28">
        <f t="shared" si="311"/>
        <v>973</v>
      </c>
    </row>
    <row r="9736" spans="2:3" x14ac:dyDescent="0.25">
      <c r="B9736" s="28" t="str">
        <f t="shared" si="310"/>
        <v/>
      </c>
      <c r="C9736" s="28">
        <f t="shared" si="311"/>
        <v>973</v>
      </c>
    </row>
    <row r="9737" spans="2:3" x14ac:dyDescent="0.25">
      <c r="B9737" s="28" t="str">
        <f t="shared" si="310"/>
        <v/>
      </c>
      <c r="C9737" s="28">
        <f t="shared" si="311"/>
        <v>974</v>
      </c>
    </row>
    <row r="9738" spans="2:3" x14ac:dyDescent="0.25">
      <c r="B9738" s="28" t="str">
        <f t="shared" si="310"/>
        <v/>
      </c>
      <c r="C9738" s="28">
        <f t="shared" si="311"/>
        <v>974</v>
      </c>
    </row>
    <row r="9739" spans="2:3" x14ac:dyDescent="0.25">
      <c r="B9739" s="28" t="str">
        <f t="shared" si="310"/>
        <v/>
      </c>
      <c r="C9739" s="28">
        <f t="shared" si="311"/>
        <v>974</v>
      </c>
    </row>
    <row r="9740" spans="2:3" x14ac:dyDescent="0.25">
      <c r="B9740" s="28" t="str">
        <f t="shared" si="310"/>
        <v/>
      </c>
      <c r="C9740" s="28">
        <f t="shared" si="311"/>
        <v>974</v>
      </c>
    </row>
    <row r="9741" spans="2:3" x14ac:dyDescent="0.25">
      <c r="B9741" s="28" t="str">
        <f t="shared" si="310"/>
        <v/>
      </c>
      <c r="C9741" s="28">
        <f t="shared" si="311"/>
        <v>974</v>
      </c>
    </row>
    <row r="9742" spans="2:3" x14ac:dyDescent="0.25">
      <c r="B9742" s="28" t="str">
        <f t="shared" si="310"/>
        <v/>
      </c>
      <c r="C9742" s="28">
        <f t="shared" si="311"/>
        <v>974</v>
      </c>
    </row>
    <row r="9743" spans="2:3" x14ac:dyDescent="0.25">
      <c r="B9743" s="28" t="str">
        <f t="shared" si="310"/>
        <v/>
      </c>
      <c r="C9743" s="28">
        <f t="shared" si="311"/>
        <v>974</v>
      </c>
    </row>
    <row r="9744" spans="2:3" x14ac:dyDescent="0.25">
      <c r="B9744" s="28" t="str">
        <f t="shared" si="310"/>
        <v/>
      </c>
      <c r="C9744" s="28">
        <f t="shared" si="311"/>
        <v>974</v>
      </c>
    </row>
    <row r="9745" spans="2:3" x14ac:dyDescent="0.25">
      <c r="B9745" s="28" t="str">
        <f t="shared" si="310"/>
        <v/>
      </c>
      <c r="C9745" s="28">
        <f t="shared" si="311"/>
        <v>974</v>
      </c>
    </row>
    <row r="9746" spans="2:3" x14ac:dyDescent="0.25">
      <c r="B9746" s="28" t="str">
        <f t="shared" si="310"/>
        <v/>
      </c>
      <c r="C9746" s="28">
        <f t="shared" si="311"/>
        <v>974</v>
      </c>
    </row>
    <row r="9747" spans="2:3" x14ac:dyDescent="0.25">
      <c r="B9747" s="28" t="str">
        <f t="shared" si="310"/>
        <v/>
      </c>
      <c r="C9747" s="28">
        <f t="shared" si="311"/>
        <v>975</v>
      </c>
    </row>
    <row r="9748" spans="2:3" x14ac:dyDescent="0.25">
      <c r="B9748" s="28" t="str">
        <f t="shared" si="310"/>
        <v/>
      </c>
      <c r="C9748" s="28">
        <f t="shared" si="311"/>
        <v>975</v>
      </c>
    </row>
    <row r="9749" spans="2:3" x14ac:dyDescent="0.25">
      <c r="B9749" s="28" t="str">
        <f t="shared" ref="B9749:B9812" si="312">IF(C9749&lt; $D$4+1,MOD(((ROW(B9749)-ROW(B$7))),$C$5)+1,"")</f>
        <v/>
      </c>
      <c r="C9749" s="28">
        <f t="shared" si="311"/>
        <v>975</v>
      </c>
    </row>
    <row r="9750" spans="2:3" x14ac:dyDescent="0.25">
      <c r="B9750" s="28" t="str">
        <f t="shared" si="312"/>
        <v/>
      </c>
      <c r="C9750" s="28">
        <f t="shared" si="311"/>
        <v>975</v>
      </c>
    </row>
    <row r="9751" spans="2:3" x14ac:dyDescent="0.25">
      <c r="B9751" s="28" t="str">
        <f t="shared" si="312"/>
        <v/>
      </c>
      <c r="C9751" s="28">
        <f t="shared" si="311"/>
        <v>975</v>
      </c>
    </row>
    <row r="9752" spans="2:3" x14ac:dyDescent="0.25">
      <c r="B9752" s="28" t="str">
        <f t="shared" si="312"/>
        <v/>
      </c>
      <c r="C9752" s="28">
        <f t="shared" si="311"/>
        <v>975</v>
      </c>
    </row>
    <row r="9753" spans="2:3" x14ac:dyDescent="0.25">
      <c r="B9753" s="28" t="str">
        <f t="shared" si="312"/>
        <v/>
      </c>
      <c r="C9753" s="28">
        <f t="shared" si="311"/>
        <v>975</v>
      </c>
    </row>
    <row r="9754" spans="2:3" x14ac:dyDescent="0.25">
      <c r="B9754" s="28" t="str">
        <f t="shared" si="312"/>
        <v/>
      </c>
      <c r="C9754" s="28">
        <f t="shared" si="311"/>
        <v>975</v>
      </c>
    </row>
    <row r="9755" spans="2:3" x14ac:dyDescent="0.25">
      <c r="B9755" s="28" t="str">
        <f t="shared" si="312"/>
        <v/>
      </c>
      <c r="C9755" s="28">
        <f t="shared" si="311"/>
        <v>975</v>
      </c>
    </row>
    <row r="9756" spans="2:3" x14ac:dyDescent="0.25">
      <c r="B9756" s="28" t="str">
        <f t="shared" si="312"/>
        <v/>
      </c>
      <c r="C9756" s="28">
        <f t="shared" si="311"/>
        <v>975</v>
      </c>
    </row>
    <row r="9757" spans="2:3" x14ac:dyDescent="0.25">
      <c r="B9757" s="28" t="str">
        <f t="shared" si="312"/>
        <v/>
      </c>
      <c r="C9757" s="28">
        <f t="shared" si="311"/>
        <v>976</v>
      </c>
    </row>
    <row r="9758" spans="2:3" x14ac:dyDescent="0.25">
      <c r="B9758" s="28" t="str">
        <f t="shared" si="312"/>
        <v/>
      </c>
      <c r="C9758" s="28">
        <f t="shared" si="311"/>
        <v>976</v>
      </c>
    </row>
    <row r="9759" spans="2:3" x14ac:dyDescent="0.25">
      <c r="B9759" s="28" t="str">
        <f t="shared" si="312"/>
        <v/>
      </c>
      <c r="C9759" s="28">
        <f t="shared" si="311"/>
        <v>976</v>
      </c>
    </row>
    <row r="9760" spans="2:3" x14ac:dyDescent="0.25">
      <c r="B9760" s="28" t="str">
        <f t="shared" si="312"/>
        <v/>
      </c>
      <c r="C9760" s="28">
        <f t="shared" si="311"/>
        <v>976</v>
      </c>
    </row>
    <row r="9761" spans="2:3" x14ac:dyDescent="0.25">
      <c r="B9761" s="28" t="str">
        <f t="shared" si="312"/>
        <v/>
      </c>
      <c r="C9761" s="28">
        <f t="shared" si="311"/>
        <v>976</v>
      </c>
    </row>
    <row r="9762" spans="2:3" x14ac:dyDescent="0.25">
      <c r="B9762" s="28" t="str">
        <f t="shared" si="312"/>
        <v/>
      </c>
      <c r="C9762" s="28">
        <f t="shared" si="311"/>
        <v>976</v>
      </c>
    </row>
    <row r="9763" spans="2:3" x14ac:dyDescent="0.25">
      <c r="B9763" s="28" t="str">
        <f t="shared" si="312"/>
        <v/>
      </c>
      <c r="C9763" s="28">
        <f t="shared" si="311"/>
        <v>976</v>
      </c>
    </row>
    <row r="9764" spans="2:3" x14ac:dyDescent="0.25">
      <c r="B9764" s="28" t="str">
        <f t="shared" si="312"/>
        <v/>
      </c>
      <c r="C9764" s="28">
        <f t="shared" si="311"/>
        <v>976</v>
      </c>
    </row>
    <row r="9765" spans="2:3" x14ac:dyDescent="0.25">
      <c r="B9765" s="28" t="str">
        <f t="shared" si="312"/>
        <v/>
      </c>
      <c r="C9765" s="28">
        <f t="shared" si="311"/>
        <v>976</v>
      </c>
    </row>
    <row r="9766" spans="2:3" x14ac:dyDescent="0.25">
      <c r="B9766" s="28" t="str">
        <f t="shared" si="312"/>
        <v/>
      </c>
      <c r="C9766" s="28">
        <f t="shared" si="311"/>
        <v>976</v>
      </c>
    </row>
    <row r="9767" spans="2:3" x14ac:dyDescent="0.25">
      <c r="B9767" s="28" t="str">
        <f t="shared" si="312"/>
        <v/>
      </c>
      <c r="C9767" s="28">
        <f t="shared" si="311"/>
        <v>977</v>
      </c>
    </row>
    <row r="9768" spans="2:3" x14ac:dyDescent="0.25">
      <c r="B9768" s="28" t="str">
        <f t="shared" si="312"/>
        <v/>
      </c>
      <c r="C9768" s="28">
        <f t="shared" si="311"/>
        <v>977</v>
      </c>
    </row>
    <row r="9769" spans="2:3" x14ac:dyDescent="0.25">
      <c r="B9769" s="28" t="str">
        <f t="shared" si="312"/>
        <v/>
      </c>
      <c r="C9769" s="28">
        <f t="shared" si="311"/>
        <v>977</v>
      </c>
    </row>
    <row r="9770" spans="2:3" x14ac:dyDescent="0.25">
      <c r="B9770" s="28" t="str">
        <f t="shared" si="312"/>
        <v/>
      </c>
      <c r="C9770" s="28">
        <f t="shared" si="311"/>
        <v>977</v>
      </c>
    </row>
    <row r="9771" spans="2:3" x14ac:dyDescent="0.25">
      <c r="B9771" s="28" t="str">
        <f t="shared" si="312"/>
        <v/>
      </c>
      <c r="C9771" s="28">
        <f t="shared" si="311"/>
        <v>977</v>
      </c>
    </row>
    <row r="9772" spans="2:3" x14ac:dyDescent="0.25">
      <c r="B9772" s="28" t="str">
        <f t="shared" si="312"/>
        <v/>
      </c>
      <c r="C9772" s="28">
        <f t="shared" si="311"/>
        <v>977</v>
      </c>
    </row>
    <row r="9773" spans="2:3" x14ac:dyDescent="0.25">
      <c r="B9773" s="28" t="str">
        <f t="shared" si="312"/>
        <v/>
      </c>
      <c r="C9773" s="28">
        <f t="shared" si="311"/>
        <v>977</v>
      </c>
    </row>
    <row r="9774" spans="2:3" x14ac:dyDescent="0.25">
      <c r="B9774" s="28" t="str">
        <f t="shared" si="312"/>
        <v/>
      </c>
      <c r="C9774" s="28">
        <f t="shared" si="311"/>
        <v>977</v>
      </c>
    </row>
    <row r="9775" spans="2:3" x14ac:dyDescent="0.25">
      <c r="B9775" s="28" t="str">
        <f t="shared" si="312"/>
        <v/>
      </c>
      <c r="C9775" s="28">
        <f t="shared" ref="C9775:C9838" si="313">ROUNDDOWN(((ROW(C9775)-ROW(C$7))/C$5)+1,0)</f>
        <v>977</v>
      </c>
    </row>
    <row r="9776" spans="2:3" x14ac:dyDescent="0.25">
      <c r="B9776" s="28" t="str">
        <f t="shared" si="312"/>
        <v/>
      </c>
      <c r="C9776" s="28">
        <f t="shared" si="313"/>
        <v>977</v>
      </c>
    </row>
    <row r="9777" spans="2:3" x14ac:dyDescent="0.25">
      <c r="B9777" s="28" t="str">
        <f t="shared" si="312"/>
        <v/>
      </c>
      <c r="C9777" s="28">
        <f t="shared" si="313"/>
        <v>978</v>
      </c>
    </row>
    <row r="9778" spans="2:3" x14ac:dyDescent="0.25">
      <c r="B9778" s="28" t="str">
        <f t="shared" si="312"/>
        <v/>
      </c>
      <c r="C9778" s="28">
        <f t="shared" si="313"/>
        <v>978</v>
      </c>
    </row>
    <row r="9779" spans="2:3" x14ac:dyDescent="0.25">
      <c r="B9779" s="28" t="str">
        <f t="shared" si="312"/>
        <v/>
      </c>
      <c r="C9779" s="28">
        <f t="shared" si="313"/>
        <v>978</v>
      </c>
    </row>
    <row r="9780" spans="2:3" x14ac:dyDescent="0.25">
      <c r="B9780" s="28" t="str">
        <f t="shared" si="312"/>
        <v/>
      </c>
      <c r="C9780" s="28">
        <f t="shared" si="313"/>
        <v>978</v>
      </c>
    </row>
    <row r="9781" spans="2:3" x14ac:dyDescent="0.25">
      <c r="B9781" s="28" t="str">
        <f t="shared" si="312"/>
        <v/>
      </c>
      <c r="C9781" s="28">
        <f t="shared" si="313"/>
        <v>978</v>
      </c>
    </row>
    <row r="9782" spans="2:3" x14ac:dyDescent="0.25">
      <c r="B9782" s="28" t="str">
        <f t="shared" si="312"/>
        <v/>
      </c>
      <c r="C9782" s="28">
        <f t="shared" si="313"/>
        <v>978</v>
      </c>
    </row>
    <row r="9783" spans="2:3" x14ac:dyDescent="0.25">
      <c r="B9783" s="28" t="str">
        <f t="shared" si="312"/>
        <v/>
      </c>
      <c r="C9783" s="28">
        <f t="shared" si="313"/>
        <v>978</v>
      </c>
    </row>
    <row r="9784" spans="2:3" x14ac:dyDescent="0.25">
      <c r="B9784" s="28" t="str">
        <f t="shared" si="312"/>
        <v/>
      </c>
      <c r="C9784" s="28">
        <f t="shared" si="313"/>
        <v>978</v>
      </c>
    </row>
    <row r="9785" spans="2:3" x14ac:dyDescent="0.25">
      <c r="B9785" s="28" t="str">
        <f t="shared" si="312"/>
        <v/>
      </c>
      <c r="C9785" s="28">
        <f t="shared" si="313"/>
        <v>978</v>
      </c>
    </row>
    <row r="9786" spans="2:3" x14ac:dyDescent="0.25">
      <c r="B9786" s="28" t="str">
        <f t="shared" si="312"/>
        <v/>
      </c>
      <c r="C9786" s="28">
        <f t="shared" si="313"/>
        <v>978</v>
      </c>
    </row>
    <row r="9787" spans="2:3" x14ac:dyDescent="0.25">
      <c r="B9787" s="28" t="str">
        <f t="shared" si="312"/>
        <v/>
      </c>
      <c r="C9787" s="28">
        <f t="shared" si="313"/>
        <v>979</v>
      </c>
    </row>
    <row r="9788" spans="2:3" x14ac:dyDescent="0.25">
      <c r="B9788" s="28" t="str">
        <f t="shared" si="312"/>
        <v/>
      </c>
      <c r="C9788" s="28">
        <f t="shared" si="313"/>
        <v>979</v>
      </c>
    </row>
    <row r="9789" spans="2:3" x14ac:dyDescent="0.25">
      <c r="B9789" s="28" t="str">
        <f t="shared" si="312"/>
        <v/>
      </c>
      <c r="C9789" s="28">
        <f t="shared" si="313"/>
        <v>979</v>
      </c>
    </row>
    <row r="9790" spans="2:3" x14ac:dyDescent="0.25">
      <c r="B9790" s="28" t="str">
        <f t="shared" si="312"/>
        <v/>
      </c>
      <c r="C9790" s="28">
        <f t="shared" si="313"/>
        <v>979</v>
      </c>
    </row>
    <row r="9791" spans="2:3" x14ac:dyDescent="0.25">
      <c r="B9791" s="28" t="str">
        <f t="shared" si="312"/>
        <v/>
      </c>
      <c r="C9791" s="28">
        <f t="shared" si="313"/>
        <v>979</v>
      </c>
    </row>
    <row r="9792" spans="2:3" x14ac:dyDescent="0.25">
      <c r="B9792" s="28" t="str">
        <f t="shared" si="312"/>
        <v/>
      </c>
      <c r="C9792" s="28">
        <f t="shared" si="313"/>
        <v>979</v>
      </c>
    </row>
    <row r="9793" spans="2:3" x14ac:dyDescent="0.25">
      <c r="B9793" s="28" t="str">
        <f t="shared" si="312"/>
        <v/>
      </c>
      <c r="C9793" s="28">
        <f t="shared" si="313"/>
        <v>979</v>
      </c>
    </row>
    <row r="9794" spans="2:3" x14ac:dyDescent="0.25">
      <c r="B9794" s="28" t="str">
        <f t="shared" si="312"/>
        <v/>
      </c>
      <c r="C9794" s="28">
        <f t="shared" si="313"/>
        <v>979</v>
      </c>
    </row>
    <row r="9795" spans="2:3" x14ac:dyDescent="0.25">
      <c r="B9795" s="28" t="str">
        <f t="shared" si="312"/>
        <v/>
      </c>
      <c r="C9795" s="28">
        <f t="shared" si="313"/>
        <v>979</v>
      </c>
    </row>
    <row r="9796" spans="2:3" x14ac:dyDescent="0.25">
      <c r="B9796" s="28" t="str">
        <f t="shared" si="312"/>
        <v/>
      </c>
      <c r="C9796" s="28">
        <f t="shared" si="313"/>
        <v>979</v>
      </c>
    </row>
    <row r="9797" spans="2:3" x14ac:dyDescent="0.25">
      <c r="B9797" s="28" t="str">
        <f t="shared" si="312"/>
        <v/>
      </c>
      <c r="C9797" s="28">
        <f t="shared" si="313"/>
        <v>980</v>
      </c>
    </row>
    <row r="9798" spans="2:3" x14ac:dyDescent="0.25">
      <c r="B9798" s="28" t="str">
        <f t="shared" si="312"/>
        <v/>
      </c>
      <c r="C9798" s="28">
        <f t="shared" si="313"/>
        <v>980</v>
      </c>
    </row>
    <row r="9799" spans="2:3" x14ac:dyDescent="0.25">
      <c r="B9799" s="28" t="str">
        <f t="shared" si="312"/>
        <v/>
      </c>
      <c r="C9799" s="28">
        <f t="shared" si="313"/>
        <v>980</v>
      </c>
    </row>
    <row r="9800" spans="2:3" x14ac:dyDescent="0.25">
      <c r="B9800" s="28" t="str">
        <f t="shared" si="312"/>
        <v/>
      </c>
      <c r="C9800" s="28">
        <f t="shared" si="313"/>
        <v>980</v>
      </c>
    </row>
    <row r="9801" spans="2:3" x14ac:dyDescent="0.25">
      <c r="B9801" s="28" t="str">
        <f t="shared" si="312"/>
        <v/>
      </c>
      <c r="C9801" s="28">
        <f t="shared" si="313"/>
        <v>980</v>
      </c>
    </row>
    <row r="9802" spans="2:3" x14ac:dyDescent="0.25">
      <c r="B9802" s="28" t="str">
        <f t="shared" si="312"/>
        <v/>
      </c>
      <c r="C9802" s="28">
        <f t="shared" si="313"/>
        <v>980</v>
      </c>
    </row>
    <row r="9803" spans="2:3" x14ac:dyDescent="0.25">
      <c r="B9803" s="28" t="str">
        <f t="shared" si="312"/>
        <v/>
      </c>
      <c r="C9803" s="28">
        <f t="shared" si="313"/>
        <v>980</v>
      </c>
    </row>
    <row r="9804" spans="2:3" x14ac:dyDescent="0.25">
      <c r="B9804" s="28" t="str">
        <f t="shared" si="312"/>
        <v/>
      </c>
      <c r="C9804" s="28">
        <f t="shared" si="313"/>
        <v>980</v>
      </c>
    </row>
    <row r="9805" spans="2:3" x14ac:dyDescent="0.25">
      <c r="B9805" s="28" t="str">
        <f t="shared" si="312"/>
        <v/>
      </c>
      <c r="C9805" s="28">
        <f t="shared" si="313"/>
        <v>980</v>
      </c>
    </row>
    <row r="9806" spans="2:3" x14ac:dyDescent="0.25">
      <c r="B9806" s="28" t="str">
        <f t="shared" si="312"/>
        <v/>
      </c>
      <c r="C9806" s="28">
        <f t="shared" si="313"/>
        <v>980</v>
      </c>
    </row>
    <row r="9807" spans="2:3" x14ac:dyDescent="0.25">
      <c r="B9807" s="28" t="str">
        <f t="shared" si="312"/>
        <v/>
      </c>
      <c r="C9807" s="28">
        <f t="shared" si="313"/>
        <v>981</v>
      </c>
    </row>
    <row r="9808" spans="2:3" x14ac:dyDescent="0.25">
      <c r="B9808" s="28" t="str">
        <f t="shared" si="312"/>
        <v/>
      </c>
      <c r="C9808" s="28">
        <f t="shared" si="313"/>
        <v>981</v>
      </c>
    </row>
    <row r="9809" spans="2:3" x14ac:dyDescent="0.25">
      <c r="B9809" s="28" t="str">
        <f t="shared" si="312"/>
        <v/>
      </c>
      <c r="C9809" s="28">
        <f t="shared" si="313"/>
        <v>981</v>
      </c>
    </row>
    <row r="9810" spans="2:3" x14ac:dyDescent="0.25">
      <c r="B9810" s="28" t="str">
        <f t="shared" si="312"/>
        <v/>
      </c>
      <c r="C9810" s="28">
        <f t="shared" si="313"/>
        <v>981</v>
      </c>
    </row>
    <row r="9811" spans="2:3" x14ac:dyDescent="0.25">
      <c r="B9811" s="28" t="str">
        <f t="shared" si="312"/>
        <v/>
      </c>
      <c r="C9811" s="28">
        <f t="shared" si="313"/>
        <v>981</v>
      </c>
    </row>
    <row r="9812" spans="2:3" x14ac:dyDescent="0.25">
      <c r="B9812" s="28" t="str">
        <f t="shared" si="312"/>
        <v/>
      </c>
      <c r="C9812" s="28">
        <f t="shared" si="313"/>
        <v>981</v>
      </c>
    </row>
    <row r="9813" spans="2:3" x14ac:dyDescent="0.25">
      <c r="B9813" s="28" t="str">
        <f t="shared" ref="B9813:B9876" si="314">IF(C9813&lt; $D$4+1,MOD(((ROW(B9813)-ROW(B$7))),$C$5)+1,"")</f>
        <v/>
      </c>
      <c r="C9813" s="28">
        <f t="shared" si="313"/>
        <v>981</v>
      </c>
    </row>
    <row r="9814" spans="2:3" x14ac:dyDescent="0.25">
      <c r="B9814" s="28" t="str">
        <f t="shared" si="314"/>
        <v/>
      </c>
      <c r="C9814" s="28">
        <f t="shared" si="313"/>
        <v>981</v>
      </c>
    </row>
    <row r="9815" spans="2:3" x14ac:dyDescent="0.25">
      <c r="B9815" s="28" t="str">
        <f t="shared" si="314"/>
        <v/>
      </c>
      <c r="C9815" s="28">
        <f t="shared" si="313"/>
        <v>981</v>
      </c>
    </row>
    <row r="9816" spans="2:3" x14ac:dyDescent="0.25">
      <c r="B9816" s="28" t="str">
        <f t="shared" si="314"/>
        <v/>
      </c>
      <c r="C9816" s="28">
        <f t="shared" si="313"/>
        <v>981</v>
      </c>
    </row>
    <row r="9817" spans="2:3" x14ac:dyDescent="0.25">
      <c r="B9817" s="28" t="str">
        <f t="shared" si="314"/>
        <v/>
      </c>
      <c r="C9817" s="28">
        <f t="shared" si="313"/>
        <v>982</v>
      </c>
    </row>
    <row r="9818" spans="2:3" x14ac:dyDescent="0.25">
      <c r="B9818" s="28" t="str">
        <f t="shared" si="314"/>
        <v/>
      </c>
      <c r="C9818" s="28">
        <f t="shared" si="313"/>
        <v>982</v>
      </c>
    </row>
    <row r="9819" spans="2:3" x14ac:dyDescent="0.25">
      <c r="B9819" s="28" t="str">
        <f t="shared" si="314"/>
        <v/>
      </c>
      <c r="C9819" s="28">
        <f t="shared" si="313"/>
        <v>982</v>
      </c>
    </row>
    <row r="9820" spans="2:3" x14ac:dyDescent="0.25">
      <c r="B9820" s="28" t="str">
        <f t="shared" si="314"/>
        <v/>
      </c>
      <c r="C9820" s="28">
        <f t="shared" si="313"/>
        <v>982</v>
      </c>
    </row>
    <row r="9821" spans="2:3" x14ac:dyDescent="0.25">
      <c r="B9821" s="28" t="str">
        <f t="shared" si="314"/>
        <v/>
      </c>
      <c r="C9821" s="28">
        <f t="shared" si="313"/>
        <v>982</v>
      </c>
    </row>
    <row r="9822" spans="2:3" x14ac:dyDescent="0.25">
      <c r="B9822" s="28" t="str">
        <f t="shared" si="314"/>
        <v/>
      </c>
      <c r="C9822" s="28">
        <f t="shared" si="313"/>
        <v>982</v>
      </c>
    </row>
    <row r="9823" spans="2:3" x14ac:dyDescent="0.25">
      <c r="B9823" s="28" t="str">
        <f t="shared" si="314"/>
        <v/>
      </c>
      <c r="C9823" s="28">
        <f t="shared" si="313"/>
        <v>982</v>
      </c>
    </row>
    <row r="9824" spans="2:3" x14ac:dyDescent="0.25">
      <c r="B9824" s="28" t="str">
        <f t="shared" si="314"/>
        <v/>
      </c>
      <c r="C9824" s="28">
        <f t="shared" si="313"/>
        <v>982</v>
      </c>
    </row>
    <row r="9825" spans="2:3" x14ac:dyDescent="0.25">
      <c r="B9825" s="28" t="str">
        <f t="shared" si="314"/>
        <v/>
      </c>
      <c r="C9825" s="28">
        <f t="shared" si="313"/>
        <v>982</v>
      </c>
    </row>
    <row r="9826" spans="2:3" x14ac:dyDescent="0.25">
      <c r="B9826" s="28" t="str">
        <f t="shared" si="314"/>
        <v/>
      </c>
      <c r="C9826" s="28">
        <f t="shared" si="313"/>
        <v>982</v>
      </c>
    </row>
    <row r="9827" spans="2:3" x14ac:dyDescent="0.25">
      <c r="B9827" s="28" t="str">
        <f t="shared" si="314"/>
        <v/>
      </c>
      <c r="C9827" s="28">
        <f t="shared" si="313"/>
        <v>983</v>
      </c>
    </row>
    <row r="9828" spans="2:3" x14ac:dyDescent="0.25">
      <c r="B9828" s="28" t="str">
        <f t="shared" si="314"/>
        <v/>
      </c>
      <c r="C9828" s="28">
        <f t="shared" si="313"/>
        <v>983</v>
      </c>
    </row>
    <row r="9829" spans="2:3" x14ac:dyDescent="0.25">
      <c r="B9829" s="28" t="str">
        <f t="shared" si="314"/>
        <v/>
      </c>
      <c r="C9829" s="28">
        <f t="shared" si="313"/>
        <v>983</v>
      </c>
    </row>
    <row r="9830" spans="2:3" x14ac:dyDescent="0.25">
      <c r="B9830" s="28" t="str">
        <f t="shared" si="314"/>
        <v/>
      </c>
      <c r="C9830" s="28">
        <f t="shared" si="313"/>
        <v>983</v>
      </c>
    </row>
    <row r="9831" spans="2:3" x14ac:dyDescent="0.25">
      <c r="B9831" s="28" t="str">
        <f t="shared" si="314"/>
        <v/>
      </c>
      <c r="C9831" s="28">
        <f t="shared" si="313"/>
        <v>983</v>
      </c>
    </row>
    <row r="9832" spans="2:3" x14ac:dyDescent="0.25">
      <c r="B9832" s="28" t="str">
        <f t="shared" si="314"/>
        <v/>
      </c>
      <c r="C9832" s="28">
        <f t="shared" si="313"/>
        <v>983</v>
      </c>
    </row>
    <row r="9833" spans="2:3" x14ac:dyDescent="0.25">
      <c r="B9833" s="28" t="str">
        <f t="shared" si="314"/>
        <v/>
      </c>
      <c r="C9833" s="28">
        <f t="shared" si="313"/>
        <v>983</v>
      </c>
    </row>
    <row r="9834" spans="2:3" x14ac:dyDescent="0.25">
      <c r="B9834" s="28" t="str">
        <f t="shared" si="314"/>
        <v/>
      </c>
      <c r="C9834" s="28">
        <f t="shared" si="313"/>
        <v>983</v>
      </c>
    </row>
    <row r="9835" spans="2:3" x14ac:dyDescent="0.25">
      <c r="B9835" s="28" t="str">
        <f t="shared" si="314"/>
        <v/>
      </c>
      <c r="C9835" s="28">
        <f t="shared" si="313"/>
        <v>983</v>
      </c>
    </row>
    <row r="9836" spans="2:3" x14ac:dyDescent="0.25">
      <c r="B9836" s="28" t="str">
        <f t="shared" si="314"/>
        <v/>
      </c>
      <c r="C9836" s="28">
        <f t="shared" si="313"/>
        <v>983</v>
      </c>
    </row>
    <row r="9837" spans="2:3" x14ac:dyDescent="0.25">
      <c r="B9837" s="28" t="str">
        <f t="shared" si="314"/>
        <v/>
      </c>
      <c r="C9837" s="28">
        <f t="shared" si="313"/>
        <v>984</v>
      </c>
    </row>
    <row r="9838" spans="2:3" x14ac:dyDescent="0.25">
      <c r="B9838" s="28" t="str">
        <f t="shared" si="314"/>
        <v/>
      </c>
      <c r="C9838" s="28">
        <f t="shared" si="313"/>
        <v>984</v>
      </c>
    </row>
    <row r="9839" spans="2:3" x14ac:dyDescent="0.25">
      <c r="B9839" s="28" t="str">
        <f t="shared" si="314"/>
        <v/>
      </c>
      <c r="C9839" s="28">
        <f t="shared" ref="C9839:C9902" si="315">ROUNDDOWN(((ROW(C9839)-ROW(C$7))/C$5)+1,0)</f>
        <v>984</v>
      </c>
    </row>
    <row r="9840" spans="2:3" x14ac:dyDescent="0.25">
      <c r="B9840" s="28" t="str">
        <f t="shared" si="314"/>
        <v/>
      </c>
      <c r="C9840" s="28">
        <f t="shared" si="315"/>
        <v>984</v>
      </c>
    </row>
    <row r="9841" spans="2:3" x14ac:dyDescent="0.25">
      <c r="B9841" s="28" t="str">
        <f t="shared" si="314"/>
        <v/>
      </c>
      <c r="C9841" s="28">
        <f t="shared" si="315"/>
        <v>984</v>
      </c>
    </row>
    <row r="9842" spans="2:3" x14ac:dyDescent="0.25">
      <c r="B9842" s="28" t="str">
        <f t="shared" si="314"/>
        <v/>
      </c>
      <c r="C9842" s="28">
        <f t="shared" si="315"/>
        <v>984</v>
      </c>
    </row>
    <row r="9843" spans="2:3" x14ac:dyDescent="0.25">
      <c r="B9843" s="28" t="str">
        <f t="shared" si="314"/>
        <v/>
      </c>
      <c r="C9843" s="28">
        <f t="shared" si="315"/>
        <v>984</v>
      </c>
    </row>
    <row r="9844" spans="2:3" x14ac:dyDescent="0.25">
      <c r="B9844" s="28" t="str">
        <f t="shared" si="314"/>
        <v/>
      </c>
      <c r="C9844" s="28">
        <f t="shared" si="315"/>
        <v>984</v>
      </c>
    </row>
    <row r="9845" spans="2:3" x14ac:dyDescent="0.25">
      <c r="B9845" s="28" t="str">
        <f t="shared" si="314"/>
        <v/>
      </c>
      <c r="C9845" s="28">
        <f t="shared" si="315"/>
        <v>984</v>
      </c>
    </row>
    <row r="9846" spans="2:3" x14ac:dyDescent="0.25">
      <c r="B9846" s="28" t="str">
        <f t="shared" si="314"/>
        <v/>
      </c>
      <c r="C9846" s="28">
        <f t="shared" si="315"/>
        <v>984</v>
      </c>
    </row>
    <row r="9847" spans="2:3" x14ac:dyDescent="0.25">
      <c r="B9847" s="28" t="str">
        <f t="shared" si="314"/>
        <v/>
      </c>
      <c r="C9847" s="28">
        <f t="shared" si="315"/>
        <v>985</v>
      </c>
    </row>
    <row r="9848" spans="2:3" x14ac:dyDescent="0.25">
      <c r="B9848" s="28" t="str">
        <f t="shared" si="314"/>
        <v/>
      </c>
      <c r="C9848" s="28">
        <f t="shared" si="315"/>
        <v>985</v>
      </c>
    </row>
    <row r="9849" spans="2:3" x14ac:dyDescent="0.25">
      <c r="B9849" s="28" t="str">
        <f t="shared" si="314"/>
        <v/>
      </c>
      <c r="C9849" s="28">
        <f t="shared" si="315"/>
        <v>985</v>
      </c>
    </row>
    <row r="9850" spans="2:3" x14ac:dyDescent="0.25">
      <c r="B9850" s="28" t="str">
        <f t="shared" si="314"/>
        <v/>
      </c>
      <c r="C9850" s="28">
        <f t="shared" si="315"/>
        <v>985</v>
      </c>
    </row>
    <row r="9851" spans="2:3" x14ac:dyDescent="0.25">
      <c r="B9851" s="28" t="str">
        <f t="shared" si="314"/>
        <v/>
      </c>
      <c r="C9851" s="28">
        <f t="shared" si="315"/>
        <v>985</v>
      </c>
    </row>
    <row r="9852" spans="2:3" x14ac:dyDescent="0.25">
      <c r="B9852" s="28" t="str">
        <f t="shared" si="314"/>
        <v/>
      </c>
      <c r="C9852" s="28">
        <f t="shared" si="315"/>
        <v>985</v>
      </c>
    </row>
    <row r="9853" spans="2:3" x14ac:dyDescent="0.25">
      <c r="B9853" s="28" t="str">
        <f t="shared" si="314"/>
        <v/>
      </c>
      <c r="C9853" s="28">
        <f t="shared" si="315"/>
        <v>985</v>
      </c>
    </row>
    <row r="9854" spans="2:3" x14ac:dyDescent="0.25">
      <c r="B9854" s="28" t="str">
        <f t="shared" si="314"/>
        <v/>
      </c>
      <c r="C9854" s="28">
        <f t="shared" si="315"/>
        <v>985</v>
      </c>
    </row>
    <row r="9855" spans="2:3" x14ac:dyDescent="0.25">
      <c r="B9855" s="28" t="str">
        <f t="shared" si="314"/>
        <v/>
      </c>
      <c r="C9855" s="28">
        <f t="shared" si="315"/>
        <v>985</v>
      </c>
    </row>
    <row r="9856" spans="2:3" x14ac:dyDescent="0.25">
      <c r="B9856" s="28" t="str">
        <f t="shared" si="314"/>
        <v/>
      </c>
      <c r="C9856" s="28">
        <f t="shared" si="315"/>
        <v>985</v>
      </c>
    </row>
    <row r="9857" spans="2:3" x14ac:dyDescent="0.25">
      <c r="B9857" s="28" t="str">
        <f t="shared" si="314"/>
        <v/>
      </c>
      <c r="C9857" s="28">
        <f t="shared" si="315"/>
        <v>986</v>
      </c>
    </row>
    <row r="9858" spans="2:3" x14ac:dyDescent="0.25">
      <c r="B9858" s="28" t="str">
        <f t="shared" si="314"/>
        <v/>
      </c>
      <c r="C9858" s="28">
        <f t="shared" si="315"/>
        <v>986</v>
      </c>
    </row>
    <row r="9859" spans="2:3" x14ac:dyDescent="0.25">
      <c r="B9859" s="28" t="str">
        <f t="shared" si="314"/>
        <v/>
      </c>
      <c r="C9859" s="28">
        <f t="shared" si="315"/>
        <v>986</v>
      </c>
    </row>
    <row r="9860" spans="2:3" x14ac:dyDescent="0.25">
      <c r="B9860" s="28" t="str">
        <f t="shared" si="314"/>
        <v/>
      </c>
      <c r="C9860" s="28">
        <f t="shared" si="315"/>
        <v>986</v>
      </c>
    </row>
    <row r="9861" spans="2:3" x14ac:dyDescent="0.25">
      <c r="B9861" s="28" t="str">
        <f t="shared" si="314"/>
        <v/>
      </c>
      <c r="C9861" s="28">
        <f t="shared" si="315"/>
        <v>986</v>
      </c>
    </row>
    <row r="9862" spans="2:3" x14ac:dyDescent="0.25">
      <c r="B9862" s="28" t="str">
        <f t="shared" si="314"/>
        <v/>
      </c>
      <c r="C9862" s="28">
        <f t="shared" si="315"/>
        <v>986</v>
      </c>
    </row>
    <row r="9863" spans="2:3" x14ac:dyDescent="0.25">
      <c r="B9863" s="28" t="str">
        <f t="shared" si="314"/>
        <v/>
      </c>
      <c r="C9863" s="28">
        <f t="shared" si="315"/>
        <v>986</v>
      </c>
    </row>
    <row r="9864" spans="2:3" x14ac:dyDescent="0.25">
      <c r="B9864" s="28" t="str">
        <f t="shared" si="314"/>
        <v/>
      </c>
      <c r="C9864" s="28">
        <f t="shared" si="315"/>
        <v>986</v>
      </c>
    </row>
    <row r="9865" spans="2:3" x14ac:dyDescent="0.25">
      <c r="B9865" s="28" t="str">
        <f t="shared" si="314"/>
        <v/>
      </c>
      <c r="C9865" s="28">
        <f t="shared" si="315"/>
        <v>986</v>
      </c>
    </row>
    <row r="9866" spans="2:3" x14ac:dyDescent="0.25">
      <c r="B9866" s="28" t="str">
        <f t="shared" si="314"/>
        <v/>
      </c>
      <c r="C9866" s="28">
        <f t="shared" si="315"/>
        <v>986</v>
      </c>
    </row>
    <row r="9867" spans="2:3" x14ac:dyDescent="0.25">
      <c r="B9867" s="28" t="str">
        <f t="shared" si="314"/>
        <v/>
      </c>
      <c r="C9867" s="28">
        <f t="shared" si="315"/>
        <v>987</v>
      </c>
    </row>
    <row r="9868" spans="2:3" x14ac:dyDescent="0.25">
      <c r="B9868" s="28" t="str">
        <f t="shared" si="314"/>
        <v/>
      </c>
      <c r="C9868" s="28">
        <f t="shared" si="315"/>
        <v>987</v>
      </c>
    </row>
    <row r="9869" spans="2:3" x14ac:dyDescent="0.25">
      <c r="B9869" s="28" t="str">
        <f t="shared" si="314"/>
        <v/>
      </c>
      <c r="C9869" s="28">
        <f t="shared" si="315"/>
        <v>987</v>
      </c>
    </row>
    <row r="9870" spans="2:3" x14ac:dyDescent="0.25">
      <c r="B9870" s="28" t="str">
        <f t="shared" si="314"/>
        <v/>
      </c>
      <c r="C9870" s="28">
        <f t="shared" si="315"/>
        <v>987</v>
      </c>
    </row>
    <row r="9871" spans="2:3" x14ac:dyDescent="0.25">
      <c r="B9871" s="28" t="str">
        <f t="shared" si="314"/>
        <v/>
      </c>
      <c r="C9871" s="28">
        <f t="shared" si="315"/>
        <v>987</v>
      </c>
    </row>
    <row r="9872" spans="2:3" x14ac:dyDescent="0.25">
      <c r="B9872" s="28" t="str">
        <f t="shared" si="314"/>
        <v/>
      </c>
      <c r="C9872" s="28">
        <f t="shared" si="315"/>
        <v>987</v>
      </c>
    </row>
    <row r="9873" spans="2:3" x14ac:dyDescent="0.25">
      <c r="B9873" s="28" t="str">
        <f t="shared" si="314"/>
        <v/>
      </c>
      <c r="C9873" s="28">
        <f t="shared" si="315"/>
        <v>987</v>
      </c>
    </row>
    <row r="9874" spans="2:3" x14ac:dyDescent="0.25">
      <c r="B9874" s="28" t="str">
        <f t="shared" si="314"/>
        <v/>
      </c>
      <c r="C9874" s="28">
        <f t="shared" si="315"/>
        <v>987</v>
      </c>
    </row>
    <row r="9875" spans="2:3" x14ac:dyDescent="0.25">
      <c r="B9875" s="28" t="str">
        <f t="shared" si="314"/>
        <v/>
      </c>
      <c r="C9875" s="28">
        <f t="shared" si="315"/>
        <v>987</v>
      </c>
    </row>
    <row r="9876" spans="2:3" x14ac:dyDescent="0.25">
      <c r="B9876" s="28" t="str">
        <f t="shared" si="314"/>
        <v/>
      </c>
      <c r="C9876" s="28">
        <f t="shared" si="315"/>
        <v>987</v>
      </c>
    </row>
    <row r="9877" spans="2:3" x14ac:dyDescent="0.25">
      <c r="B9877" s="28" t="str">
        <f t="shared" ref="B9877:B9940" si="316">IF(C9877&lt; $D$4+1,MOD(((ROW(B9877)-ROW(B$7))),$C$5)+1,"")</f>
        <v/>
      </c>
      <c r="C9877" s="28">
        <f t="shared" si="315"/>
        <v>988</v>
      </c>
    </row>
    <row r="9878" spans="2:3" x14ac:dyDescent="0.25">
      <c r="B9878" s="28" t="str">
        <f t="shared" si="316"/>
        <v/>
      </c>
      <c r="C9878" s="28">
        <f t="shared" si="315"/>
        <v>988</v>
      </c>
    </row>
    <row r="9879" spans="2:3" x14ac:dyDescent="0.25">
      <c r="B9879" s="28" t="str">
        <f t="shared" si="316"/>
        <v/>
      </c>
      <c r="C9879" s="28">
        <f t="shared" si="315"/>
        <v>988</v>
      </c>
    </row>
    <row r="9880" spans="2:3" x14ac:dyDescent="0.25">
      <c r="B9880" s="28" t="str">
        <f t="shared" si="316"/>
        <v/>
      </c>
      <c r="C9880" s="28">
        <f t="shared" si="315"/>
        <v>988</v>
      </c>
    </row>
    <row r="9881" spans="2:3" x14ac:dyDescent="0.25">
      <c r="B9881" s="28" t="str">
        <f t="shared" si="316"/>
        <v/>
      </c>
      <c r="C9881" s="28">
        <f t="shared" si="315"/>
        <v>988</v>
      </c>
    </row>
    <row r="9882" spans="2:3" x14ac:dyDescent="0.25">
      <c r="B9882" s="28" t="str">
        <f t="shared" si="316"/>
        <v/>
      </c>
      <c r="C9882" s="28">
        <f t="shared" si="315"/>
        <v>988</v>
      </c>
    </row>
    <row r="9883" spans="2:3" x14ac:dyDescent="0.25">
      <c r="B9883" s="28" t="str">
        <f t="shared" si="316"/>
        <v/>
      </c>
      <c r="C9883" s="28">
        <f t="shared" si="315"/>
        <v>988</v>
      </c>
    </row>
    <row r="9884" spans="2:3" x14ac:dyDescent="0.25">
      <c r="B9884" s="28" t="str">
        <f t="shared" si="316"/>
        <v/>
      </c>
      <c r="C9884" s="28">
        <f t="shared" si="315"/>
        <v>988</v>
      </c>
    </row>
    <row r="9885" spans="2:3" x14ac:dyDescent="0.25">
      <c r="B9885" s="28" t="str">
        <f t="shared" si="316"/>
        <v/>
      </c>
      <c r="C9885" s="28">
        <f t="shared" si="315"/>
        <v>988</v>
      </c>
    </row>
    <row r="9886" spans="2:3" x14ac:dyDescent="0.25">
      <c r="B9886" s="28" t="str">
        <f t="shared" si="316"/>
        <v/>
      </c>
      <c r="C9886" s="28">
        <f t="shared" si="315"/>
        <v>988</v>
      </c>
    </row>
    <row r="9887" spans="2:3" x14ac:dyDescent="0.25">
      <c r="B9887" s="28" t="str">
        <f t="shared" si="316"/>
        <v/>
      </c>
      <c r="C9887" s="28">
        <f t="shared" si="315"/>
        <v>989</v>
      </c>
    </row>
    <row r="9888" spans="2:3" x14ac:dyDescent="0.25">
      <c r="B9888" s="28" t="str">
        <f t="shared" si="316"/>
        <v/>
      </c>
      <c r="C9888" s="28">
        <f t="shared" si="315"/>
        <v>989</v>
      </c>
    </row>
    <row r="9889" spans="2:3" x14ac:dyDescent="0.25">
      <c r="B9889" s="28" t="str">
        <f t="shared" si="316"/>
        <v/>
      </c>
      <c r="C9889" s="28">
        <f t="shared" si="315"/>
        <v>989</v>
      </c>
    </row>
    <row r="9890" spans="2:3" x14ac:dyDescent="0.25">
      <c r="B9890" s="28" t="str">
        <f t="shared" si="316"/>
        <v/>
      </c>
      <c r="C9890" s="28">
        <f t="shared" si="315"/>
        <v>989</v>
      </c>
    </row>
    <row r="9891" spans="2:3" x14ac:dyDescent="0.25">
      <c r="B9891" s="28" t="str">
        <f t="shared" si="316"/>
        <v/>
      </c>
      <c r="C9891" s="28">
        <f t="shared" si="315"/>
        <v>989</v>
      </c>
    </row>
    <row r="9892" spans="2:3" x14ac:dyDescent="0.25">
      <c r="B9892" s="28" t="str">
        <f t="shared" si="316"/>
        <v/>
      </c>
      <c r="C9892" s="28">
        <f t="shared" si="315"/>
        <v>989</v>
      </c>
    </row>
    <row r="9893" spans="2:3" x14ac:dyDescent="0.25">
      <c r="B9893" s="28" t="str">
        <f t="shared" si="316"/>
        <v/>
      </c>
      <c r="C9893" s="28">
        <f t="shared" si="315"/>
        <v>989</v>
      </c>
    </row>
    <row r="9894" spans="2:3" x14ac:dyDescent="0.25">
      <c r="B9894" s="28" t="str">
        <f t="shared" si="316"/>
        <v/>
      </c>
      <c r="C9894" s="28">
        <f t="shared" si="315"/>
        <v>989</v>
      </c>
    </row>
    <row r="9895" spans="2:3" x14ac:dyDescent="0.25">
      <c r="B9895" s="28" t="str">
        <f t="shared" si="316"/>
        <v/>
      </c>
      <c r="C9895" s="28">
        <f t="shared" si="315"/>
        <v>989</v>
      </c>
    </row>
    <row r="9896" spans="2:3" x14ac:dyDescent="0.25">
      <c r="B9896" s="28" t="str">
        <f t="shared" si="316"/>
        <v/>
      </c>
      <c r="C9896" s="28">
        <f t="shared" si="315"/>
        <v>989</v>
      </c>
    </row>
    <row r="9897" spans="2:3" x14ac:dyDescent="0.25">
      <c r="B9897" s="28" t="str">
        <f t="shared" si="316"/>
        <v/>
      </c>
      <c r="C9897" s="28">
        <f t="shared" si="315"/>
        <v>990</v>
      </c>
    </row>
    <row r="9898" spans="2:3" x14ac:dyDescent="0.25">
      <c r="B9898" s="28" t="str">
        <f t="shared" si="316"/>
        <v/>
      </c>
      <c r="C9898" s="28">
        <f t="shared" si="315"/>
        <v>990</v>
      </c>
    </row>
    <row r="9899" spans="2:3" x14ac:dyDescent="0.25">
      <c r="B9899" s="28" t="str">
        <f t="shared" si="316"/>
        <v/>
      </c>
      <c r="C9899" s="28">
        <f t="shared" si="315"/>
        <v>990</v>
      </c>
    </row>
    <row r="9900" spans="2:3" x14ac:dyDescent="0.25">
      <c r="B9900" s="28" t="str">
        <f t="shared" si="316"/>
        <v/>
      </c>
      <c r="C9900" s="28">
        <f t="shared" si="315"/>
        <v>990</v>
      </c>
    </row>
    <row r="9901" spans="2:3" x14ac:dyDescent="0.25">
      <c r="B9901" s="28" t="str">
        <f t="shared" si="316"/>
        <v/>
      </c>
      <c r="C9901" s="28">
        <f t="shared" si="315"/>
        <v>990</v>
      </c>
    </row>
    <row r="9902" spans="2:3" x14ac:dyDescent="0.25">
      <c r="B9902" s="28" t="str">
        <f t="shared" si="316"/>
        <v/>
      </c>
      <c r="C9902" s="28">
        <f t="shared" si="315"/>
        <v>990</v>
      </c>
    </row>
    <row r="9903" spans="2:3" x14ac:dyDescent="0.25">
      <c r="B9903" s="28" t="str">
        <f t="shared" si="316"/>
        <v/>
      </c>
      <c r="C9903" s="28">
        <f t="shared" ref="C9903:C9966" si="317">ROUNDDOWN(((ROW(C9903)-ROW(C$7))/C$5)+1,0)</f>
        <v>990</v>
      </c>
    </row>
    <row r="9904" spans="2:3" x14ac:dyDescent="0.25">
      <c r="B9904" s="28" t="str">
        <f t="shared" si="316"/>
        <v/>
      </c>
      <c r="C9904" s="28">
        <f t="shared" si="317"/>
        <v>990</v>
      </c>
    </row>
    <row r="9905" spans="2:3" x14ac:dyDescent="0.25">
      <c r="B9905" s="28" t="str">
        <f t="shared" si="316"/>
        <v/>
      </c>
      <c r="C9905" s="28">
        <f t="shared" si="317"/>
        <v>990</v>
      </c>
    </row>
    <row r="9906" spans="2:3" x14ac:dyDescent="0.25">
      <c r="B9906" s="28" t="str">
        <f t="shared" si="316"/>
        <v/>
      </c>
      <c r="C9906" s="28">
        <f t="shared" si="317"/>
        <v>990</v>
      </c>
    </row>
    <row r="9907" spans="2:3" x14ac:dyDescent="0.25">
      <c r="B9907" s="28" t="str">
        <f t="shared" si="316"/>
        <v/>
      </c>
      <c r="C9907" s="28">
        <f t="shared" si="317"/>
        <v>991</v>
      </c>
    </row>
    <row r="9908" spans="2:3" x14ac:dyDescent="0.25">
      <c r="B9908" s="28" t="str">
        <f t="shared" si="316"/>
        <v/>
      </c>
      <c r="C9908" s="28">
        <f t="shared" si="317"/>
        <v>991</v>
      </c>
    </row>
    <row r="9909" spans="2:3" x14ac:dyDescent="0.25">
      <c r="B9909" s="28" t="str">
        <f t="shared" si="316"/>
        <v/>
      </c>
      <c r="C9909" s="28">
        <f t="shared" si="317"/>
        <v>991</v>
      </c>
    </row>
    <row r="9910" spans="2:3" x14ac:dyDescent="0.25">
      <c r="B9910" s="28" t="str">
        <f t="shared" si="316"/>
        <v/>
      </c>
      <c r="C9910" s="28">
        <f t="shared" si="317"/>
        <v>991</v>
      </c>
    </row>
    <row r="9911" spans="2:3" x14ac:dyDescent="0.25">
      <c r="B9911" s="28" t="str">
        <f t="shared" si="316"/>
        <v/>
      </c>
      <c r="C9911" s="28">
        <f t="shared" si="317"/>
        <v>991</v>
      </c>
    </row>
    <row r="9912" spans="2:3" x14ac:dyDescent="0.25">
      <c r="B9912" s="28" t="str">
        <f t="shared" si="316"/>
        <v/>
      </c>
      <c r="C9912" s="28">
        <f t="shared" si="317"/>
        <v>991</v>
      </c>
    </row>
    <row r="9913" spans="2:3" x14ac:dyDescent="0.25">
      <c r="B9913" s="28" t="str">
        <f t="shared" si="316"/>
        <v/>
      </c>
      <c r="C9913" s="28">
        <f t="shared" si="317"/>
        <v>991</v>
      </c>
    </row>
    <row r="9914" spans="2:3" x14ac:dyDescent="0.25">
      <c r="B9914" s="28" t="str">
        <f t="shared" si="316"/>
        <v/>
      </c>
      <c r="C9914" s="28">
        <f t="shared" si="317"/>
        <v>991</v>
      </c>
    </row>
    <row r="9915" spans="2:3" x14ac:dyDescent="0.25">
      <c r="B9915" s="28" t="str">
        <f t="shared" si="316"/>
        <v/>
      </c>
      <c r="C9915" s="28">
        <f t="shared" si="317"/>
        <v>991</v>
      </c>
    </row>
    <row r="9916" spans="2:3" x14ac:dyDescent="0.25">
      <c r="B9916" s="28" t="str">
        <f t="shared" si="316"/>
        <v/>
      </c>
      <c r="C9916" s="28">
        <f t="shared" si="317"/>
        <v>991</v>
      </c>
    </row>
    <row r="9917" spans="2:3" x14ac:dyDescent="0.25">
      <c r="B9917" s="28" t="str">
        <f t="shared" si="316"/>
        <v/>
      </c>
      <c r="C9917" s="28">
        <f t="shared" si="317"/>
        <v>992</v>
      </c>
    </row>
    <row r="9918" spans="2:3" x14ac:dyDescent="0.25">
      <c r="B9918" s="28" t="str">
        <f t="shared" si="316"/>
        <v/>
      </c>
      <c r="C9918" s="28">
        <f t="shared" si="317"/>
        <v>992</v>
      </c>
    </row>
    <row r="9919" spans="2:3" x14ac:dyDescent="0.25">
      <c r="B9919" s="28" t="str">
        <f t="shared" si="316"/>
        <v/>
      </c>
      <c r="C9919" s="28">
        <f t="shared" si="317"/>
        <v>992</v>
      </c>
    </row>
    <row r="9920" spans="2:3" x14ac:dyDescent="0.25">
      <c r="B9920" s="28" t="str">
        <f t="shared" si="316"/>
        <v/>
      </c>
      <c r="C9920" s="28">
        <f t="shared" si="317"/>
        <v>992</v>
      </c>
    </row>
    <row r="9921" spans="2:3" x14ac:dyDescent="0.25">
      <c r="B9921" s="28" t="str">
        <f t="shared" si="316"/>
        <v/>
      </c>
      <c r="C9921" s="28">
        <f t="shared" si="317"/>
        <v>992</v>
      </c>
    </row>
    <row r="9922" spans="2:3" x14ac:dyDescent="0.25">
      <c r="B9922" s="28" t="str">
        <f t="shared" si="316"/>
        <v/>
      </c>
      <c r="C9922" s="28">
        <f t="shared" si="317"/>
        <v>992</v>
      </c>
    </row>
    <row r="9923" spans="2:3" x14ac:dyDescent="0.25">
      <c r="B9923" s="28" t="str">
        <f t="shared" si="316"/>
        <v/>
      </c>
      <c r="C9923" s="28">
        <f t="shared" si="317"/>
        <v>992</v>
      </c>
    </row>
    <row r="9924" spans="2:3" x14ac:dyDescent="0.25">
      <c r="B9924" s="28" t="str">
        <f t="shared" si="316"/>
        <v/>
      </c>
      <c r="C9924" s="28">
        <f t="shared" si="317"/>
        <v>992</v>
      </c>
    </row>
    <row r="9925" spans="2:3" x14ac:dyDescent="0.25">
      <c r="B9925" s="28" t="str">
        <f t="shared" si="316"/>
        <v/>
      </c>
      <c r="C9925" s="28">
        <f t="shared" si="317"/>
        <v>992</v>
      </c>
    </row>
    <row r="9926" spans="2:3" x14ac:dyDescent="0.25">
      <c r="B9926" s="28" t="str">
        <f t="shared" si="316"/>
        <v/>
      </c>
      <c r="C9926" s="28">
        <f t="shared" si="317"/>
        <v>992</v>
      </c>
    </row>
    <row r="9927" spans="2:3" x14ac:dyDescent="0.25">
      <c r="B9927" s="28" t="str">
        <f t="shared" si="316"/>
        <v/>
      </c>
      <c r="C9927" s="28">
        <f t="shared" si="317"/>
        <v>993</v>
      </c>
    </row>
    <row r="9928" spans="2:3" x14ac:dyDescent="0.25">
      <c r="B9928" s="28" t="str">
        <f t="shared" si="316"/>
        <v/>
      </c>
      <c r="C9928" s="28">
        <f t="shared" si="317"/>
        <v>993</v>
      </c>
    </row>
    <row r="9929" spans="2:3" x14ac:dyDescent="0.25">
      <c r="B9929" s="28" t="str">
        <f t="shared" si="316"/>
        <v/>
      </c>
      <c r="C9929" s="28">
        <f t="shared" si="317"/>
        <v>993</v>
      </c>
    </row>
    <row r="9930" spans="2:3" x14ac:dyDescent="0.25">
      <c r="B9930" s="28" t="str">
        <f t="shared" si="316"/>
        <v/>
      </c>
      <c r="C9930" s="28">
        <f t="shared" si="317"/>
        <v>993</v>
      </c>
    </row>
    <row r="9931" spans="2:3" x14ac:dyDescent="0.25">
      <c r="B9931" s="28" t="str">
        <f t="shared" si="316"/>
        <v/>
      </c>
      <c r="C9931" s="28">
        <f t="shared" si="317"/>
        <v>993</v>
      </c>
    </row>
    <row r="9932" spans="2:3" x14ac:dyDescent="0.25">
      <c r="B9932" s="28" t="str">
        <f t="shared" si="316"/>
        <v/>
      </c>
      <c r="C9932" s="28">
        <f t="shared" si="317"/>
        <v>993</v>
      </c>
    </row>
    <row r="9933" spans="2:3" x14ac:dyDescent="0.25">
      <c r="B9933" s="28" t="str">
        <f t="shared" si="316"/>
        <v/>
      </c>
      <c r="C9933" s="28">
        <f t="shared" si="317"/>
        <v>993</v>
      </c>
    </row>
    <row r="9934" spans="2:3" x14ac:dyDescent="0.25">
      <c r="B9934" s="28" t="str">
        <f t="shared" si="316"/>
        <v/>
      </c>
      <c r="C9934" s="28">
        <f t="shared" si="317"/>
        <v>993</v>
      </c>
    </row>
    <row r="9935" spans="2:3" x14ac:dyDescent="0.25">
      <c r="B9935" s="28" t="str">
        <f t="shared" si="316"/>
        <v/>
      </c>
      <c r="C9935" s="28">
        <f t="shared" si="317"/>
        <v>993</v>
      </c>
    </row>
    <row r="9936" spans="2:3" x14ac:dyDescent="0.25">
      <c r="B9936" s="28" t="str">
        <f t="shared" si="316"/>
        <v/>
      </c>
      <c r="C9936" s="28">
        <f t="shared" si="317"/>
        <v>993</v>
      </c>
    </row>
    <row r="9937" spans="2:3" x14ac:dyDescent="0.25">
      <c r="B9937" s="28" t="str">
        <f t="shared" si="316"/>
        <v/>
      </c>
      <c r="C9937" s="28">
        <f t="shared" si="317"/>
        <v>994</v>
      </c>
    </row>
    <row r="9938" spans="2:3" x14ac:dyDescent="0.25">
      <c r="B9938" s="28" t="str">
        <f t="shared" si="316"/>
        <v/>
      </c>
      <c r="C9938" s="28">
        <f t="shared" si="317"/>
        <v>994</v>
      </c>
    </row>
    <row r="9939" spans="2:3" x14ac:dyDescent="0.25">
      <c r="B9939" s="28" t="str">
        <f t="shared" si="316"/>
        <v/>
      </c>
      <c r="C9939" s="28">
        <f t="shared" si="317"/>
        <v>994</v>
      </c>
    </row>
    <row r="9940" spans="2:3" x14ac:dyDescent="0.25">
      <c r="B9940" s="28" t="str">
        <f t="shared" si="316"/>
        <v/>
      </c>
      <c r="C9940" s="28">
        <f t="shared" si="317"/>
        <v>994</v>
      </c>
    </row>
    <row r="9941" spans="2:3" x14ac:dyDescent="0.25">
      <c r="B9941" s="28" t="str">
        <f t="shared" ref="B9941:B9999" si="318">IF(C9941&lt; $D$4+1,MOD(((ROW(B9941)-ROW(B$7))),$C$5)+1,"")</f>
        <v/>
      </c>
      <c r="C9941" s="28">
        <f t="shared" si="317"/>
        <v>994</v>
      </c>
    </row>
    <row r="9942" spans="2:3" x14ac:dyDescent="0.25">
      <c r="B9942" s="28" t="str">
        <f t="shared" si="318"/>
        <v/>
      </c>
      <c r="C9942" s="28">
        <f t="shared" si="317"/>
        <v>994</v>
      </c>
    </row>
    <row r="9943" spans="2:3" x14ac:dyDescent="0.25">
      <c r="B9943" s="28" t="str">
        <f t="shared" si="318"/>
        <v/>
      </c>
      <c r="C9943" s="28">
        <f t="shared" si="317"/>
        <v>994</v>
      </c>
    </row>
    <row r="9944" spans="2:3" x14ac:dyDescent="0.25">
      <c r="B9944" s="28" t="str">
        <f t="shared" si="318"/>
        <v/>
      </c>
      <c r="C9944" s="28">
        <f t="shared" si="317"/>
        <v>994</v>
      </c>
    </row>
    <row r="9945" spans="2:3" x14ac:dyDescent="0.25">
      <c r="B9945" s="28" t="str">
        <f t="shared" si="318"/>
        <v/>
      </c>
      <c r="C9945" s="28">
        <f t="shared" si="317"/>
        <v>994</v>
      </c>
    </row>
    <row r="9946" spans="2:3" x14ac:dyDescent="0.25">
      <c r="B9946" s="28" t="str">
        <f t="shared" si="318"/>
        <v/>
      </c>
      <c r="C9946" s="28">
        <f t="shared" si="317"/>
        <v>994</v>
      </c>
    </row>
    <row r="9947" spans="2:3" x14ac:dyDescent="0.25">
      <c r="B9947" s="28" t="str">
        <f t="shared" si="318"/>
        <v/>
      </c>
      <c r="C9947" s="28">
        <f t="shared" si="317"/>
        <v>995</v>
      </c>
    </row>
    <row r="9948" spans="2:3" x14ac:dyDescent="0.25">
      <c r="B9948" s="28" t="str">
        <f t="shared" si="318"/>
        <v/>
      </c>
      <c r="C9948" s="28">
        <f t="shared" si="317"/>
        <v>995</v>
      </c>
    </row>
    <row r="9949" spans="2:3" x14ac:dyDescent="0.25">
      <c r="B9949" s="28" t="str">
        <f t="shared" si="318"/>
        <v/>
      </c>
      <c r="C9949" s="28">
        <f t="shared" si="317"/>
        <v>995</v>
      </c>
    </row>
    <row r="9950" spans="2:3" x14ac:dyDescent="0.25">
      <c r="B9950" s="28" t="str">
        <f t="shared" si="318"/>
        <v/>
      </c>
      <c r="C9950" s="28">
        <f t="shared" si="317"/>
        <v>995</v>
      </c>
    </row>
    <row r="9951" spans="2:3" x14ac:dyDescent="0.25">
      <c r="B9951" s="28" t="str">
        <f t="shared" si="318"/>
        <v/>
      </c>
      <c r="C9951" s="28">
        <f t="shared" si="317"/>
        <v>995</v>
      </c>
    </row>
    <row r="9952" spans="2:3" x14ac:dyDescent="0.25">
      <c r="B9952" s="28" t="str">
        <f t="shared" si="318"/>
        <v/>
      </c>
      <c r="C9952" s="28">
        <f t="shared" si="317"/>
        <v>995</v>
      </c>
    </row>
    <row r="9953" spans="2:3" x14ac:dyDescent="0.25">
      <c r="B9953" s="28" t="str">
        <f t="shared" si="318"/>
        <v/>
      </c>
      <c r="C9953" s="28">
        <f t="shared" si="317"/>
        <v>995</v>
      </c>
    </row>
    <row r="9954" spans="2:3" x14ac:dyDescent="0.25">
      <c r="B9954" s="28" t="str">
        <f t="shared" si="318"/>
        <v/>
      </c>
      <c r="C9954" s="28">
        <f t="shared" si="317"/>
        <v>995</v>
      </c>
    </row>
    <row r="9955" spans="2:3" x14ac:dyDescent="0.25">
      <c r="B9955" s="28" t="str">
        <f t="shared" si="318"/>
        <v/>
      </c>
      <c r="C9955" s="28">
        <f t="shared" si="317"/>
        <v>995</v>
      </c>
    </row>
    <row r="9956" spans="2:3" x14ac:dyDescent="0.25">
      <c r="B9956" s="28" t="str">
        <f t="shared" si="318"/>
        <v/>
      </c>
      <c r="C9956" s="28">
        <f t="shared" si="317"/>
        <v>995</v>
      </c>
    </row>
    <row r="9957" spans="2:3" x14ac:dyDescent="0.25">
      <c r="B9957" s="28" t="str">
        <f t="shared" si="318"/>
        <v/>
      </c>
      <c r="C9957" s="28">
        <f t="shared" si="317"/>
        <v>996</v>
      </c>
    </row>
    <row r="9958" spans="2:3" x14ac:dyDescent="0.25">
      <c r="B9958" s="28" t="str">
        <f t="shared" si="318"/>
        <v/>
      </c>
      <c r="C9958" s="28">
        <f t="shared" si="317"/>
        <v>996</v>
      </c>
    </row>
    <row r="9959" spans="2:3" x14ac:dyDescent="0.25">
      <c r="B9959" s="28" t="str">
        <f t="shared" si="318"/>
        <v/>
      </c>
      <c r="C9959" s="28">
        <f t="shared" si="317"/>
        <v>996</v>
      </c>
    </row>
    <row r="9960" spans="2:3" x14ac:dyDescent="0.25">
      <c r="B9960" s="28" t="str">
        <f t="shared" si="318"/>
        <v/>
      </c>
      <c r="C9960" s="28">
        <f t="shared" si="317"/>
        <v>996</v>
      </c>
    </row>
    <row r="9961" spans="2:3" x14ac:dyDescent="0.25">
      <c r="B9961" s="28" t="str">
        <f t="shared" si="318"/>
        <v/>
      </c>
      <c r="C9961" s="28">
        <f t="shared" si="317"/>
        <v>996</v>
      </c>
    </row>
    <row r="9962" spans="2:3" x14ac:dyDescent="0.25">
      <c r="B9962" s="28" t="str">
        <f t="shared" si="318"/>
        <v/>
      </c>
      <c r="C9962" s="28">
        <f t="shared" si="317"/>
        <v>996</v>
      </c>
    </row>
    <row r="9963" spans="2:3" x14ac:dyDescent="0.25">
      <c r="B9963" s="28" t="str">
        <f t="shared" si="318"/>
        <v/>
      </c>
      <c r="C9963" s="28">
        <f t="shared" si="317"/>
        <v>996</v>
      </c>
    </row>
    <row r="9964" spans="2:3" x14ac:dyDescent="0.25">
      <c r="B9964" s="28" t="str">
        <f t="shared" si="318"/>
        <v/>
      </c>
      <c r="C9964" s="28">
        <f t="shared" si="317"/>
        <v>996</v>
      </c>
    </row>
    <row r="9965" spans="2:3" x14ac:dyDescent="0.25">
      <c r="B9965" s="28" t="str">
        <f t="shared" si="318"/>
        <v/>
      </c>
      <c r="C9965" s="28">
        <f t="shared" si="317"/>
        <v>996</v>
      </c>
    </row>
    <row r="9966" spans="2:3" x14ac:dyDescent="0.25">
      <c r="B9966" s="28" t="str">
        <f t="shared" si="318"/>
        <v/>
      </c>
      <c r="C9966" s="28">
        <f t="shared" si="317"/>
        <v>996</v>
      </c>
    </row>
    <row r="9967" spans="2:3" x14ac:dyDescent="0.25">
      <c r="B9967" s="28" t="str">
        <f t="shared" si="318"/>
        <v/>
      </c>
      <c r="C9967" s="28">
        <f t="shared" ref="C9967:C10030" si="319">ROUNDDOWN(((ROW(C9967)-ROW(C$7))/C$5)+1,0)</f>
        <v>997</v>
      </c>
    </row>
    <row r="9968" spans="2:3" x14ac:dyDescent="0.25">
      <c r="B9968" s="28" t="str">
        <f t="shared" si="318"/>
        <v/>
      </c>
      <c r="C9968" s="28">
        <f t="shared" si="319"/>
        <v>997</v>
      </c>
    </row>
    <row r="9969" spans="2:3" x14ac:dyDescent="0.25">
      <c r="B9969" s="28" t="str">
        <f t="shared" si="318"/>
        <v/>
      </c>
      <c r="C9969" s="28">
        <f t="shared" si="319"/>
        <v>997</v>
      </c>
    </row>
    <row r="9970" spans="2:3" x14ac:dyDescent="0.25">
      <c r="B9970" s="28" t="str">
        <f t="shared" si="318"/>
        <v/>
      </c>
      <c r="C9970" s="28">
        <f t="shared" si="319"/>
        <v>997</v>
      </c>
    </row>
    <row r="9971" spans="2:3" x14ac:dyDescent="0.25">
      <c r="B9971" s="28" t="str">
        <f t="shared" si="318"/>
        <v/>
      </c>
      <c r="C9971" s="28">
        <f t="shared" si="319"/>
        <v>997</v>
      </c>
    </row>
    <row r="9972" spans="2:3" x14ac:dyDescent="0.25">
      <c r="B9972" s="28" t="str">
        <f t="shared" si="318"/>
        <v/>
      </c>
      <c r="C9972" s="28">
        <f t="shared" si="319"/>
        <v>997</v>
      </c>
    </row>
    <row r="9973" spans="2:3" x14ac:dyDescent="0.25">
      <c r="B9973" s="28" t="str">
        <f t="shared" si="318"/>
        <v/>
      </c>
      <c r="C9973" s="28">
        <f t="shared" si="319"/>
        <v>997</v>
      </c>
    </row>
    <row r="9974" spans="2:3" x14ac:dyDescent="0.25">
      <c r="B9974" s="28" t="str">
        <f t="shared" si="318"/>
        <v/>
      </c>
      <c r="C9974" s="28">
        <f t="shared" si="319"/>
        <v>997</v>
      </c>
    </row>
    <row r="9975" spans="2:3" x14ac:dyDescent="0.25">
      <c r="B9975" s="28" t="str">
        <f t="shared" si="318"/>
        <v/>
      </c>
      <c r="C9975" s="28">
        <f t="shared" si="319"/>
        <v>997</v>
      </c>
    </row>
    <row r="9976" spans="2:3" x14ac:dyDescent="0.25">
      <c r="B9976" s="28" t="str">
        <f t="shared" si="318"/>
        <v/>
      </c>
      <c r="C9976" s="28">
        <f t="shared" si="319"/>
        <v>997</v>
      </c>
    </row>
    <row r="9977" spans="2:3" x14ac:dyDescent="0.25">
      <c r="B9977" s="28" t="str">
        <f t="shared" si="318"/>
        <v/>
      </c>
      <c r="C9977" s="28">
        <f t="shared" si="319"/>
        <v>998</v>
      </c>
    </row>
    <row r="9978" spans="2:3" x14ac:dyDescent="0.25">
      <c r="B9978" s="28" t="str">
        <f t="shared" si="318"/>
        <v/>
      </c>
      <c r="C9978" s="28">
        <f t="shared" si="319"/>
        <v>998</v>
      </c>
    </row>
    <row r="9979" spans="2:3" x14ac:dyDescent="0.25">
      <c r="B9979" s="28" t="str">
        <f t="shared" si="318"/>
        <v/>
      </c>
      <c r="C9979" s="28">
        <f t="shared" si="319"/>
        <v>998</v>
      </c>
    </row>
    <row r="9980" spans="2:3" x14ac:dyDescent="0.25">
      <c r="B9980" s="28" t="str">
        <f t="shared" si="318"/>
        <v/>
      </c>
      <c r="C9980" s="28">
        <f t="shared" si="319"/>
        <v>998</v>
      </c>
    </row>
    <row r="9981" spans="2:3" x14ac:dyDescent="0.25">
      <c r="B9981" s="28" t="str">
        <f t="shared" si="318"/>
        <v/>
      </c>
      <c r="C9981" s="28">
        <f t="shared" si="319"/>
        <v>998</v>
      </c>
    </row>
    <row r="9982" spans="2:3" x14ac:dyDescent="0.25">
      <c r="B9982" s="28" t="str">
        <f t="shared" si="318"/>
        <v/>
      </c>
      <c r="C9982" s="28">
        <f t="shared" si="319"/>
        <v>998</v>
      </c>
    </row>
    <row r="9983" spans="2:3" x14ac:dyDescent="0.25">
      <c r="B9983" s="28" t="str">
        <f t="shared" si="318"/>
        <v/>
      </c>
      <c r="C9983" s="28">
        <f t="shared" si="319"/>
        <v>998</v>
      </c>
    </row>
    <row r="9984" spans="2:3" x14ac:dyDescent="0.25">
      <c r="B9984" s="28" t="str">
        <f t="shared" si="318"/>
        <v/>
      </c>
      <c r="C9984" s="28">
        <f t="shared" si="319"/>
        <v>998</v>
      </c>
    </row>
    <row r="9985" spans="2:3" x14ac:dyDescent="0.25">
      <c r="B9985" s="28" t="str">
        <f t="shared" si="318"/>
        <v/>
      </c>
      <c r="C9985" s="28">
        <f t="shared" si="319"/>
        <v>998</v>
      </c>
    </row>
    <row r="9986" spans="2:3" x14ac:dyDescent="0.25">
      <c r="B9986" s="28" t="str">
        <f t="shared" si="318"/>
        <v/>
      </c>
      <c r="C9986" s="28">
        <f t="shared" si="319"/>
        <v>998</v>
      </c>
    </row>
    <row r="9987" spans="2:3" x14ac:dyDescent="0.25">
      <c r="B9987" s="28" t="str">
        <f t="shared" si="318"/>
        <v/>
      </c>
      <c r="C9987" s="28">
        <f t="shared" si="319"/>
        <v>999</v>
      </c>
    </row>
    <row r="9988" spans="2:3" x14ac:dyDescent="0.25">
      <c r="B9988" s="28" t="str">
        <f t="shared" si="318"/>
        <v/>
      </c>
      <c r="C9988" s="28">
        <f t="shared" si="319"/>
        <v>999</v>
      </c>
    </row>
    <row r="9989" spans="2:3" x14ac:dyDescent="0.25">
      <c r="B9989" s="28" t="str">
        <f t="shared" si="318"/>
        <v/>
      </c>
      <c r="C9989" s="28">
        <f t="shared" si="319"/>
        <v>999</v>
      </c>
    </row>
    <row r="9990" spans="2:3" x14ac:dyDescent="0.25">
      <c r="B9990" s="28" t="str">
        <f t="shared" si="318"/>
        <v/>
      </c>
      <c r="C9990" s="28">
        <f t="shared" si="319"/>
        <v>999</v>
      </c>
    </row>
    <row r="9991" spans="2:3" x14ac:dyDescent="0.25">
      <c r="B9991" s="28" t="str">
        <f t="shared" si="318"/>
        <v/>
      </c>
      <c r="C9991" s="28">
        <f t="shared" si="319"/>
        <v>999</v>
      </c>
    </row>
    <row r="9992" spans="2:3" x14ac:dyDescent="0.25">
      <c r="B9992" s="28" t="str">
        <f t="shared" si="318"/>
        <v/>
      </c>
      <c r="C9992" s="28">
        <f t="shared" si="319"/>
        <v>999</v>
      </c>
    </row>
    <row r="9993" spans="2:3" x14ac:dyDescent="0.25">
      <c r="B9993" s="28" t="str">
        <f t="shared" si="318"/>
        <v/>
      </c>
      <c r="C9993" s="28">
        <f t="shared" si="319"/>
        <v>999</v>
      </c>
    </row>
    <row r="9994" spans="2:3" x14ac:dyDescent="0.25">
      <c r="B9994" s="28" t="str">
        <f t="shared" si="318"/>
        <v/>
      </c>
      <c r="C9994" s="28">
        <f t="shared" si="319"/>
        <v>999</v>
      </c>
    </row>
    <row r="9995" spans="2:3" x14ac:dyDescent="0.25">
      <c r="B9995" s="28" t="str">
        <f t="shared" si="318"/>
        <v/>
      </c>
      <c r="C9995" s="28">
        <f t="shared" si="319"/>
        <v>999</v>
      </c>
    </row>
    <row r="9996" spans="2:3" x14ac:dyDescent="0.25">
      <c r="B9996" s="28" t="str">
        <f t="shared" si="318"/>
        <v/>
      </c>
      <c r="C9996" s="28">
        <f t="shared" si="319"/>
        <v>999</v>
      </c>
    </row>
    <row r="9997" spans="2:3" x14ac:dyDescent="0.25">
      <c r="B9997" s="28" t="str">
        <f t="shared" si="318"/>
        <v/>
      </c>
      <c r="C9997" s="28">
        <f t="shared" si="319"/>
        <v>1000</v>
      </c>
    </row>
    <row r="9998" spans="2:3" x14ac:dyDescent="0.25">
      <c r="B9998" s="28" t="str">
        <f t="shared" si="318"/>
        <v/>
      </c>
      <c r="C9998" s="28">
        <f t="shared" si="319"/>
        <v>1000</v>
      </c>
    </row>
    <row r="9999" spans="2:3" x14ac:dyDescent="0.25">
      <c r="B9999" s="28" t="str">
        <f t="shared" si="318"/>
        <v/>
      </c>
      <c r="C9999" s="28">
        <f t="shared" si="319"/>
        <v>1000</v>
      </c>
    </row>
    <row r="10000" spans="2:3" x14ac:dyDescent="0.25">
      <c r="B10000" s="28" t="str">
        <f t="shared" ref="B10000:B10010" si="320">IF(C10000&lt; $D$4+1,MOD(((ROW(B10000)-ROW(B$7))),$C$5)+1,"")</f>
        <v/>
      </c>
      <c r="C10000" s="28">
        <f t="shared" si="319"/>
        <v>1000</v>
      </c>
    </row>
    <row r="10001" spans="1:3" x14ac:dyDescent="0.25">
      <c r="B10001" s="28" t="str">
        <f t="shared" si="320"/>
        <v/>
      </c>
      <c r="C10001" s="28">
        <f t="shared" si="319"/>
        <v>1000</v>
      </c>
    </row>
    <row r="10002" spans="1:3" x14ac:dyDescent="0.25">
      <c r="B10002" s="28" t="str">
        <f t="shared" si="320"/>
        <v/>
      </c>
      <c r="C10002" s="28">
        <f t="shared" si="319"/>
        <v>1000</v>
      </c>
    </row>
    <row r="10003" spans="1:3" x14ac:dyDescent="0.25">
      <c r="B10003" s="28" t="str">
        <f t="shared" si="320"/>
        <v/>
      </c>
      <c r="C10003" s="28">
        <f t="shared" si="319"/>
        <v>1000</v>
      </c>
    </row>
    <row r="10004" spans="1:3" x14ac:dyDescent="0.25">
      <c r="B10004" s="28" t="str">
        <f t="shared" si="320"/>
        <v/>
      </c>
      <c r="C10004" s="28">
        <f t="shared" si="319"/>
        <v>1000</v>
      </c>
    </row>
    <row r="10005" spans="1:3" x14ac:dyDescent="0.25">
      <c r="B10005" s="28" t="str">
        <f t="shared" si="320"/>
        <v/>
      </c>
      <c r="C10005" s="28">
        <f t="shared" si="319"/>
        <v>1000</v>
      </c>
    </row>
    <row r="10006" spans="1:3" x14ac:dyDescent="0.25">
      <c r="B10006" s="28" t="str">
        <f t="shared" si="320"/>
        <v/>
      </c>
      <c r="C10006" s="28">
        <f t="shared" si="319"/>
        <v>1000</v>
      </c>
    </row>
    <row r="10007" spans="1:3" x14ac:dyDescent="0.25">
      <c r="B10007" s="28" t="str">
        <f t="shared" si="320"/>
        <v/>
      </c>
      <c r="C10007" s="28">
        <f t="shared" si="319"/>
        <v>1001</v>
      </c>
    </row>
    <row r="10008" spans="1:3" x14ac:dyDescent="0.25">
      <c r="B10008" s="28" t="str">
        <f t="shared" si="320"/>
        <v/>
      </c>
      <c r="C10008" s="28">
        <f t="shared" si="319"/>
        <v>1001</v>
      </c>
    </row>
    <row r="10009" spans="1:3" x14ac:dyDescent="0.25">
      <c r="B10009" s="28" t="str">
        <f t="shared" si="320"/>
        <v/>
      </c>
      <c r="C10009" s="28">
        <f t="shared" si="319"/>
        <v>1001</v>
      </c>
    </row>
    <row r="10010" spans="1:3" x14ac:dyDescent="0.25">
      <c r="B10010" s="28" t="str">
        <f t="shared" si="320"/>
        <v/>
      </c>
      <c r="C10010" s="28">
        <f t="shared" si="319"/>
        <v>1001</v>
      </c>
    </row>
    <row r="10011" spans="1:3" x14ac:dyDescent="0.25">
      <c r="B10011" s="28" t="str">
        <f>IF(C10011&lt; $D$4+1,MOD(((ROW(B10011)-ROW(B$7))),$C$5)+1,"")</f>
        <v/>
      </c>
      <c r="C10011" s="28">
        <f t="shared" si="319"/>
        <v>1001</v>
      </c>
    </row>
    <row r="10012" spans="1:3" x14ac:dyDescent="0.25">
      <c r="B10012" s="28" t="str">
        <f>IF(C10012&lt; $D$4+1,MOD(((ROW(B10012)-ROW(B$7))),$C$5)+1,"")</f>
        <v/>
      </c>
      <c r="C10012" s="28">
        <f t="shared" si="319"/>
        <v>1001</v>
      </c>
    </row>
    <row r="10013" spans="1:3" x14ac:dyDescent="0.25">
      <c r="A10013" s="22"/>
      <c r="B10013" s="28" t="str">
        <f t="shared" ref="B10013:B10076" si="321">IF(C10013&lt; $D$4+1,MOD(((ROW(B10013)-ROW(B$7))),$C$5)+1,"")</f>
        <v/>
      </c>
      <c r="C10013" s="28">
        <f t="shared" si="319"/>
        <v>1001</v>
      </c>
    </row>
    <row r="10014" spans="1:3" x14ac:dyDescent="0.25">
      <c r="A10014" s="22"/>
      <c r="B10014" s="28" t="str">
        <f t="shared" si="321"/>
        <v/>
      </c>
      <c r="C10014" s="28">
        <f t="shared" si="319"/>
        <v>1001</v>
      </c>
    </row>
    <row r="10015" spans="1:3" x14ac:dyDescent="0.25">
      <c r="A10015" s="22"/>
      <c r="B10015" s="28" t="str">
        <f t="shared" si="321"/>
        <v/>
      </c>
      <c r="C10015" s="28">
        <f t="shared" si="319"/>
        <v>1001</v>
      </c>
    </row>
    <row r="10016" spans="1:3" x14ac:dyDescent="0.25">
      <c r="A10016" s="22"/>
      <c r="B10016" s="28" t="str">
        <f t="shared" si="321"/>
        <v/>
      </c>
      <c r="C10016" s="28">
        <f t="shared" si="319"/>
        <v>1001</v>
      </c>
    </row>
    <row r="10017" spans="1:3" x14ac:dyDescent="0.25">
      <c r="A10017" s="22"/>
      <c r="B10017" s="28" t="str">
        <f t="shared" si="321"/>
        <v/>
      </c>
      <c r="C10017" s="28">
        <f t="shared" si="319"/>
        <v>1002</v>
      </c>
    </row>
    <row r="10018" spans="1:3" x14ac:dyDescent="0.25">
      <c r="A10018" s="22"/>
      <c r="B10018" s="28" t="str">
        <f t="shared" si="321"/>
        <v/>
      </c>
      <c r="C10018" s="28">
        <f t="shared" si="319"/>
        <v>1002</v>
      </c>
    </row>
    <row r="10019" spans="1:3" x14ac:dyDescent="0.25">
      <c r="A10019" s="22"/>
      <c r="B10019" s="28" t="str">
        <f t="shared" si="321"/>
        <v/>
      </c>
      <c r="C10019" s="28">
        <f t="shared" si="319"/>
        <v>1002</v>
      </c>
    </row>
    <row r="10020" spans="1:3" x14ac:dyDescent="0.25">
      <c r="A10020" s="22"/>
      <c r="B10020" s="28" t="str">
        <f t="shared" si="321"/>
        <v/>
      </c>
      <c r="C10020" s="28">
        <f t="shared" si="319"/>
        <v>1002</v>
      </c>
    </row>
    <row r="10021" spans="1:3" x14ac:dyDescent="0.25">
      <c r="A10021" s="22"/>
      <c r="B10021" s="28" t="str">
        <f t="shared" si="321"/>
        <v/>
      </c>
      <c r="C10021" s="28">
        <f t="shared" si="319"/>
        <v>1002</v>
      </c>
    </row>
    <row r="10022" spans="1:3" x14ac:dyDescent="0.25">
      <c r="A10022" s="22"/>
      <c r="B10022" s="28" t="str">
        <f t="shared" si="321"/>
        <v/>
      </c>
      <c r="C10022" s="28">
        <f t="shared" si="319"/>
        <v>1002</v>
      </c>
    </row>
    <row r="10023" spans="1:3" x14ac:dyDescent="0.25">
      <c r="A10023" s="22"/>
      <c r="B10023" s="28" t="str">
        <f t="shared" si="321"/>
        <v/>
      </c>
      <c r="C10023" s="28">
        <f t="shared" si="319"/>
        <v>1002</v>
      </c>
    </row>
    <row r="10024" spans="1:3" x14ac:dyDescent="0.25">
      <c r="A10024" s="22"/>
      <c r="B10024" s="28" t="str">
        <f t="shared" si="321"/>
        <v/>
      </c>
      <c r="C10024" s="28">
        <f t="shared" si="319"/>
        <v>1002</v>
      </c>
    </row>
    <row r="10025" spans="1:3" x14ac:dyDescent="0.25">
      <c r="A10025" s="22"/>
      <c r="B10025" s="28" t="str">
        <f t="shared" si="321"/>
        <v/>
      </c>
      <c r="C10025" s="28">
        <f t="shared" si="319"/>
        <v>1002</v>
      </c>
    </row>
    <row r="10026" spans="1:3" x14ac:dyDescent="0.25">
      <c r="A10026" s="22"/>
      <c r="B10026" s="28" t="str">
        <f t="shared" si="321"/>
        <v/>
      </c>
      <c r="C10026" s="28">
        <f t="shared" si="319"/>
        <v>1002</v>
      </c>
    </row>
    <row r="10027" spans="1:3" x14ac:dyDescent="0.25">
      <c r="A10027" s="22"/>
      <c r="B10027" s="28" t="str">
        <f t="shared" si="321"/>
        <v/>
      </c>
      <c r="C10027" s="28">
        <f t="shared" si="319"/>
        <v>1003</v>
      </c>
    </row>
    <row r="10028" spans="1:3" x14ac:dyDescent="0.25">
      <c r="A10028" s="22"/>
      <c r="B10028" s="28" t="str">
        <f t="shared" si="321"/>
        <v/>
      </c>
      <c r="C10028" s="28">
        <f t="shared" si="319"/>
        <v>1003</v>
      </c>
    </row>
    <row r="10029" spans="1:3" x14ac:dyDescent="0.25">
      <c r="A10029" s="22"/>
      <c r="B10029" s="28" t="str">
        <f t="shared" si="321"/>
        <v/>
      </c>
      <c r="C10029" s="28">
        <f t="shared" si="319"/>
        <v>1003</v>
      </c>
    </row>
    <row r="10030" spans="1:3" x14ac:dyDescent="0.25">
      <c r="A10030" s="22"/>
      <c r="B10030" s="28" t="str">
        <f t="shared" si="321"/>
        <v/>
      </c>
      <c r="C10030" s="28">
        <f t="shared" si="319"/>
        <v>1003</v>
      </c>
    </row>
    <row r="10031" spans="1:3" x14ac:dyDescent="0.25">
      <c r="A10031" s="22"/>
      <c r="B10031" s="28" t="str">
        <f t="shared" si="321"/>
        <v/>
      </c>
      <c r="C10031" s="28">
        <f t="shared" ref="C10031:C10094" si="322">ROUNDDOWN(((ROW(C10031)-ROW(C$7))/C$5)+1,0)</f>
        <v>1003</v>
      </c>
    </row>
    <row r="10032" spans="1:3" x14ac:dyDescent="0.25">
      <c r="A10032" s="22"/>
      <c r="B10032" s="28" t="str">
        <f t="shared" si="321"/>
        <v/>
      </c>
      <c r="C10032" s="28">
        <f t="shared" si="322"/>
        <v>1003</v>
      </c>
    </row>
    <row r="10033" spans="1:3" x14ac:dyDescent="0.25">
      <c r="A10033" s="22"/>
      <c r="B10033" s="28" t="str">
        <f t="shared" si="321"/>
        <v/>
      </c>
      <c r="C10033" s="28">
        <f t="shared" si="322"/>
        <v>1003</v>
      </c>
    </row>
    <row r="10034" spans="1:3" x14ac:dyDescent="0.25">
      <c r="A10034" s="22"/>
      <c r="B10034" s="28" t="str">
        <f t="shared" si="321"/>
        <v/>
      </c>
      <c r="C10034" s="28">
        <f t="shared" si="322"/>
        <v>1003</v>
      </c>
    </row>
    <row r="10035" spans="1:3" x14ac:dyDescent="0.25">
      <c r="A10035" s="22"/>
      <c r="B10035" s="28" t="str">
        <f t="shared" si="321"/>
        <v/>
      </c>
      <c r="C10035" s="28">
        <f t="shared" si="322"/>
        <v>1003</v>
      </c>
    </row>
    <row r="10036" spans="1:3" x14ac:dyDescent="0.25">
      <c r="A10036" s="22"/>
      <c r="B10036" s="28" t="str">
        <f t="shared" si="321"/>
        <v/>
      </c>
      <c r="C10036" s="28">
        <f t="shared" si="322"/>
        <v>1003</v>
      </c>
    </row>
    <row r="10037" spans="1:3" x14ac:dyDescent="0.25">
      <c r="A10037" s="22"/>
      <c r="B10037" s="28" t="str">
        <f t="shared" si="321"/>
        <v/>
      </c>
      <c r="C10037" s="28">
        <f t="shared" si="322"/>
        <v>1004</v>
      </c>
    </row>
    <row r="10038" spans="1:3" x14ac:dyDescent="0.25">
      <c r="A10038" s="22"/>
      <c r="B10038" s="28" t="str">
        <f t="shared" si="321"/>
        <v/>
      </c>
      <c r="C10038" s="28">
        <f t="shared" si="322"/>
        <v>1004</v>
      </c>
    </row>
    <row r="10039" spans="1:3" x14ac:dyDescent="0.25">
      <c r="A10039" s="22"/>
      <c r="B10039" s="28" t="str">
        <f t="shared" si="321"/>
        <v/>
      </c>
      <c r="C10039" s="28">
        <f t="shared" si="322"/>
        <v>1004</v>
      </c>
    </row>
    <row r="10040" spans="1:3" x14ac:dyDescent="0.25">
      <c r="A10040" s="22"/>
      <c r="B10040" s="28" t="str">
        <f t="shared" si="321"/>
        <v/>
      </c>
      <c r="C10040" s="28">
        <f t="shared" si="322"/>
        <v>1004</v>
      </c>
    </row>
    <row r="10041" spans="1:3" x14ac:dyDescent="0.25">
      <c r="A10041" s="22"/>
      <c r="B10041" s="28" t="str">
        <f t="shared" si="321"/>
        <v/>
      </c>
      <c r="C10041" s="28">
        <f t="shared" si="322"/>
        <v>1004</v>
      </c>
    </row>
    <row r="10042" spans="1:3" x14ac:dyDescent="0.25">
      <c r="A10042" s="22"/>
      <c r="B10042" s="28" t="str">
        <f t="shared" si="321"/>
        <v/>
      </c>
      <c r="C10042" s="28">
        <f t="shared" si="322"/>
        <v>1004</v>
      </c>
    </row>
    <row r="10043" spans="1:3" x14ac:dyDescent="0.25">
      <c r="A10043" s="22"/>
      <c r="B10043" s="28" t="str">
        <f t="shared" si="321"/>
        <v/>
      </c>
      <c r="C10043" s="28">
        <f t="shared" si="322"/>
        <v>1004</v>
      </c>
    </row>
    <row r="10044" spans="1:3" x14ac:dyDescent="0.25">
      <c r="A10044" s="22"/>
      <c r="B10044" s="28" t="str">
        <f t="shared" si="321"/>
        <v/>
      </c>
      <c r="C10044" s="28">
        <f t="shared" si="322"/>
        <v>1004</v>
      </c>
    </row>
    <row r="10045" spans="1:3" x14ac:dyDescent="0.25">
      <c r="A10045" s="22"/>
      <c r="B10045" s="28" t="str">
        <f t="shared" si="321"/>
        <v/>
      </c>
      <c r="C10045" s="28">
        <f t="shared" si="322"/>
        <v>1004</v>
      </c>
    </row>
    <row r="10046" spans="1:3" x14ac:dyDescent="0.25">
      <c r="A10046" s="22"/>
      <c r="B10046" s="28" t="str">
        <f t="shared" si="321"/>
        <v/>
      </c>
      <c r="C10046" s="28">
        <f t="shared" si="322"/>
        <v>1004</v>
      </c>
    </row>
    <row r="10047" spans="1:3" x14ac:dyDescent="0.25">
      <c r="A10047" s="22"/>
      <c r="B10047" s="28" t="str">
        <f t="shared" si="321"/>
        <v/>
      </c>
      <c r="C10047" s="28">
        <f t="shared" si="322"/>
        <v>1005</v>
      </c>
    </row>
    <row r="10048" spans="1:3" x14ac:dyDescent="0.25">
      <c r="A10048" s="22"/>
      <c r="B10048" s="28" t="str">
        <f t="shared" si="321"/>
        <v/>
      </c>
      <c r="C10048" s="28">
        <f t="shared" si="322"/>
        <v>1005</v>
      </c>
    </row>
    <row r="10049" spans="1:3" x14ac:dyDescent="0.25">
      <c r="A10049" s="22"/>
      <c r="B10049" s="28" t="str">
        <f t="shared" si="321"/>
        <v/>
      </c>
      <c r="C10049" s="28">
        <f t="shared" si="322"/>
        <v>1005</v>
      </c>
    </row>
    <row r="10050" spans="1:3" x14ac:dyDescent="0.25">
      <c r="A10050" s="22"/>
      <c r="B10050" s="28" t="str">
        <f t="shared" si="321"/>
        <v/>
      </c>
      <c r="C10050" s="28">
        <f t="shared" si="322"/>
        <v>1005</v>
      </c>
    </row>
    <row r="10051" spans="1:3" x14ac:dyDescent="0.25">
      <c r="A10051" s="22"/>
      <c r="B10051" s="28" t="str">
        <f t="shared" si="321"/>
        <v/>
      </c>
      <c r="C10051" s="28">
        <f t="shared" si="322"/>
        <v>1005</v>
      </c>
    </row>
    <row r="10052" spans="1:3" x14ac:dyDescent="0.25">
      <c r="A10052" s="22"/>
      <c r="B10052" s="28" t="str">
        <f t="shared" si="321"/>
        <v/>
      </c>
      <c r="C10052" s="28">
        <f t="shared" si="322"/>
        <v>1005</v>
      </c>
    </row>
    <row r="10053" spans="1:3" x14ac:dyDescent="0.25">
      <c r="A10053" s="22"/>
      <c r="B10053" s="28" t="str">
        <f t="shared" si="321"/>
        <v/>
      </c>
      <c r="C10053" s="28">
        <f t="shared" si="322"/>
        <v>1005</v>
      </c>
    </row>
    <row r="10054" spans="1:3" x14ac:dyDescent="0.25">
      <c r="A10054" s="22"/>
      <c r="B10054" s="28" t="str">
        <f t="shared" si="321"/>
        <v/>
      </c>
      <c r="C10054" s="28">
        <f t="shared" si="322"/>
        <v>1005</v>
      </c>
    </row>
    <row r="10055" spans="1:3" x14ac:dyDescent="0.25">
      <c r="A10055" s="22"/>
      <c r="B10055" s="28" t="str">
        <f t="shared" si="321"/>
        <v/>
      </c>
      <c r="C10055" s="28">
        <f t="shared" si="322"/>
        <v>1005</v>
      </c>
    </row>
    <row r="10056" spans="1:3" x14ac:dyDescent="0.25">
      <c r="A10056" s="22"/>
      <c r="B10056" s="28" t="str">
        <f t="shared" si="321"/>
        <v/>
      </c>
      <c r="C10056" s="28">
        <f t="shared" si="322"/>
        <v>1005</v>
      </c>
    </row>
    <row r="10057" spans="1:3" x14ac:dyDescent="0.25">
      <c r="A10057" s="22"/>
      <c r="B10057" s="28" t="str">
        <f t="shared" si="321"/>
        <v/>
      </c>
      <c r="C10057" s="28">
        <f t="shared" si="322"/>
        <v>1006</v>
      </c>
    </row>
    <row r="10058" spans="1:3" x14ac:dyDescent="0.25">
      <c r="A10058" s="22"/>
      <c r="B10058" s="28" t="str">
        <f t="shared" si="321"/>
        <v/>
      </c>
      <c r="C10058" s="28">
        <f t="shared" si="322"/>
        <v>1006</v>
      </c>
    </row>
    <row r="10059" spans="1:3" x14ac:dyDescent="0.25">
      <c r="A10059" s="22"/>
      <c r="B10059" s="28" t="str">
        <f t="shared" si="321"/>
        <v/>
      </c>
      <c r="C10059" s="28">
        <f t="shared" si="322"/>
        <v>1006</v>
      </c>
    </row>
    <row r="10060" spans="1:3" x14ac:dyDescent="0.25">
      <c r="A10060" s="22"/>
      <c r="B10060" s="28" t="str">
        <f t="shared" si="321"/>
        <v/>
      </c>
      <c r="C10060" s="28">
        <f t="shared" si="322"/>
        <v>1006</v>
      </c>
    </row>
    <row r="10061" spans="1:3" x14ac:dyDescent="0.25">
      <c r="A10061" s="22"/>
      <c r="B10061" s="28" t="str">
        <f t="shared" si="321"/>
        <v/>
      </c>
      <c r="C10061" s="28">
        <f t="shared" si="322"/>
        <v>1006</v>
      </c>
    </row>
    <row r="10062" spans="1:3" x14ac:dyDescent="0.25">
      <c r="A10062" s="22"/>
      <c r="B10062" s="28" t="str">
        <f t="shared" si="321"/>
        <v/>
      </c>
      <c r="C10062" s="28">
        <f t="shared" si="322"/>
        <v>1006</v>
      </c>
    </row>
    <row r="10063" spans="1:3" x14ac:dyDescent="0.25">
      <c r="A10063" s="22"/>
      <c r="B10063" s="28" t="str">
        <f t="shared" si="321"/>
        <v/>
      </c>
      <c r="C10063" s="28">
        <f t="shared" si="322"/>
        <v>1006</v>
      </c>
    </row>
    <row r="10064" spans="1:3" x14ac:dyDescent="0.25">
      <c r="A10064" s="22"/>
      <c r="B10064" s="28" t="str">
        <f t="shared" si="321"/>
        <v/>
      </c>
      <c r="C10064" s="28">
        <f t="shared" si="322"/>
        <v>1006</v>
      </c>
    </row>
    <row r="10065" spans="1:3" x14ac:dyDescent="0.25">
      <c r="A10065" s="22"/>
      <c r="B10065" s="28" t="str">
        <f t="shared" si="321"/>
        <v/>
      </c>
      <c r="C10065" s="28">
        <f t="shared" si="322"/>
        <v>1006</v>
      </c>
    </row>
    <row r="10066" spans="1:3" x14ac:dyDescent="0.25">
      <c r="A10066" s="22"/>
      <c r="B10066" s="28" t="str">
        <f t="shared" si="321"/>
        <v/>
      </c>
      <c r="C10066" s="28">
        <f t="shared" si="322"/>
        <v>1006</v>
      </c>
    </row>
    <row r="10067" spans="1:3" x14ac:dyDescent="0.25">
      <c r="A10067" s="22"/>
      <c r="B10067" s="28" t="str">
        <f t="shared" si="321"/>
        <v/>
      </c>
      <c r="C10067" s="28">
        <f t="shared" si="322"/>
        <v>1007</v>
      </c>
    </row>
    <row r="10068" spans="1:3" x14ac:dyDescent="0.25">
      <c r="A10068" s="22"/>
      <c r="B10068" s="28" t="str">
        <f t="shared" si="321"/>
        <v/>
      </c>
      <c r="C10068" s="28">
        <f t="shared" si="322"/>
        <v>1007</v>
      </c>
    </row>
    <row r="10069" spans="1:3" x14ac:dyDescent="0.25">
      <c r="A10069" s="22"/>
      <c r="B10069" s="28" t="str">
        <f t="shared" si="321"/>
        <v/>
      </c>
      <c r="C10069" s="28">
        <f t="shared" si="322"/>
        <v>1007</v>
      </c>
    </row>
    <row r="10070" spans="1:3" x14ac:dyDescent="0.25">
      <c r="A10070" s="22"/>
      <c r="B10070" s="28" t="str">
        <f t="shared" si="321"/>
        <v/>
      </c>
      <c r="C10070" s="28">
        <f t="shared" si="322"/>
        <v>1007</v>
      </c>
    </row>
    <row r="10071" spans="1:3" x14ac:dyDescent="0.25">
      <c r="A10071" s="22"/>
      <c r="B10071" s="28" t="str">
        <f t="shared" si="321"/>
        <v/>
      </c>
      <c r="C10071" s="28">
        <f t="shared" si="322"/>
        <v>1007</v>
      </c>
    </row>
    <row r="10072" spans="1:3" x14ac:dyDescent="0.25">
      <c r="A10072" s="22"/>
      <c r="B10072" s="28" t="str">
        <f t="shared" si="321"/>
        <v/>
      </c>
      <c r="C10072" s="28">
        <f t="shared" si="322"/>
        <v>1007</v>
      </c>
    </row>
    <row r="10073" spans="1:3" x14ac:dyDescent="0.25">
      <c r="A10073" s="22"/>
      <c r="B10073" s="28" t="str">
        <f t="shared" si="321"/>
        <v/>
      </c>
      <c r="C10073" s="28">
        <f t="shared" si="322"/>
        <v>1007</v>
      </c>
    </row>
    <row r="10074" spans="1:3" x14ac:dyDescent="0.25">
      <c r="A10074" s="22"/>
      <c r="B10074" s="28" t="str">
        <f t="shared" si="321"/>
        <v/>
      </c>
      <c r="C10074" s="28">
        <f t="shared" si="322"/>
        <v>1007</v>
      </c>
    </row>
    <row r="10075" spans="1:3" x14ac:dyDescent="0.25">
      <c r="A10075" s="22"/>
      <c r="B10075" s="28" t="str">
        <f t="shared" si="321"/>
        <v/>
      </c>
      <c r="C10075" s="28">
        <f t="shared" si="322"/>
        <v>1007</v>
      </c>
    </row>
    <row r="10076" spans="1:3" x14ac:dyDescent="0.25">
      <c r="A10076" s="22"/>
      <c r="B10076" s="28" t="str">
        <f t="shared" si="321"/>
        <v/>
      </c>
      <c r="C10076" s="28">
        <f t="shared" si="322"/>
        <v>1007</v>
      </c>
    </row>
    <row r="10077" spans="1:3" x14ac:dyDescent="0.25">
      <c r="A10077" s="22"/>
      <c r="B10077" s="28" t="str">
        <f t="shared" ref="B10077:B10140" si="323">IF(C10077&lt; $D$4+1,MOD(((ROW(B10077)-ROW(B$7))),$C$5)+1,"")</f>
        <v/>
      </c>
      <c r="C10077" s="28">
        <f t="shared" si="322"/>
        <v>1008</v>
      </c>
    </row>
    <row r="10078" spans="1:3" x14ac:dyDescent="0.25">
      <c r="A10078" s="22"/>
      <c r="B10078" s="28" t="str">
        <f t="shared" si="323"/>
        <v/>
      </c>
      <c r="C10078" s="28">
        <f t="shared" si="322"/>
        <v>1008</v>
      </c>
    </row>
    <row r="10079" spans="1:3" x14ac:dyDescent="0.25">
      <c r="A10079" s="22"/>
      <c r="B10079" s="28" t="str">
        <f t="shared" si="323"/>
        <v/>
      </c>
      <c r="C10079" s="28">
        <f t="shared" si="322"/>
        <v>1008</v>
      </c>
    </row>
    <row r="10080" spans="1:3" x14ac:dyDescent="0.25">
      <c r="A10080" s="22"/>
      <c r="B10080" s="28" t="str">
        <f t="shared" si="323"/>
        <v/>
      </c>
      <c r="C10080" s="28">
        <f t="shared" si="322"/>
        <v>1008</v>
      </c>
    </row>
    <row r="10081" spans="1:3" x14ac:dyDescent="0.25">
      <c r="A10081" s="22"/>
      <c r="B10081" s="28" t="str">
        <f t="shared" si="323"/>
        <v/>
      </c>
      <c r="C10081" s="28">
        <f t="shared" si="322"/>
        <v>1008</v>
      </c>
    </row>
    <row r="10082" spans="1:3" x14ac:dyDescent="0.25">
      <c r="A10082" s="22"/>
      <c r="B10082" s="28" t="str">
        <f t="shared" si="323"/>
        <v/>
      </c>
      <c r="C10082" s="28">
        <f t="shared" si="322"/>
        <v>1008</v>
      </c>
    </row>
    <row r="10083" spans="1:3" x14ac:dyDescent="0.25">
      <c r="A10083" s="22"/>
      <c r="B10083" s="28" t="str">
        <f t="shared" si="323"/>
        <v/>
      </c>
      <c r="C10083" s="28">
        <f t="shared" si="322"/>
        <v>1008</v>
      </c>
    </row>
    <row r="10084" spans="1:3" x14ac:dyDescent="0.25">
      <c r="A10084" s="22"/>
      <c r="B10084" s="28" t="str">
        <f t="shared" si="323"/>
        <v/>
      </c>
      <c r="C10084" s="28">
        <f t="shared" si="322"/>
        <v>1008</v>
      </c>
    </row>
    <row r="10085" spans="1:3" x14ac:dyDescent="0.25">
      <c r="A10085" s="22"/>
      <c r="B10085" s="28" t="str">
        <f t="shared" si="323"/>
        <v/>
      </c>
      <c r="C10085" s="28">
        <f t="shared" si="322"/>
        <v>1008</v>
      </c>
    </row>
    <row r="10086" spans="1:3" x14ac:dyDescent="0.25">
      <c r="A10086" s="22"/>
      <c r="B10086" s="28" t="str">
        <f t="shared" si="323"/>
        <v/>
      </c>
      <c r="C10086" s="28">
        <f t="shared" si="322"/>
        <v>1008</v>
      </c>
    </row>
    <row r="10087" spans="1:3" x14ac:dyDescent="0.25">
      <c r="A10087" s="22"/>
      <c r="B10087" s="28" t="str">
        <f t="shared" si="323"/>
        <v/>
      </c>
      <c r="C10087" s="28">
        <f t="shared" si="322"/>
        <v>1009</v>
      </c>
    </row>
    <row r="10088" spans="1:3" x14ac:dyDescent="0.25">
      <c r="A10088" s="22"/>
      <c r="B10088" s="28" t="str">
        <f t="shared" si="323"/>
        <v/>
      </c>
      <c r="C10088" s="28">
        <f t="shared" si="322"/>
        <v>1009</v>
      </c>
    </row>
    <row r="10089" spans="1:3" x14ac:dyDescent="0.25">
      <c r="A10089" s="22"/>
      <c r="B10089" s="28" t="str">
        <f t="shared" si="323"/>
        <v/>
      </c>
      <c r="C10089" s="28">
        <f t="shared" si="322"/>
        <v>1009</v>
      </c>
    </row>
    <row r="10090" spans="1:3" x14ac:dyDescent="0.25">
      <c r="A10090" s="22"/>
      <c r="B10090" s="28" t="str">
        <f t="shared" si="323"/>
        <v/>
      </c>
      <c r="C10090" s="28">
        <f t="shared" si="322"/>
        <v>1009</v>
      </c>
    </row>
    <row r="10091" spans="1:3" x14ac:dyDescent="0.25">
      <c r="A10091" s="22"/>
      <c r="B10091" s="28" t="str">
        <f t="shared" si="323"/>
        <v/>
      </c>
      <c r="C10091" s="28">
        <f t="shared" si="322"/>
        <v>1009</v>
      </c>
    </row>
    <row r="10092" spans="1:3" x14ac:dyDescent="0.25">
      <c r="A10092" s="22"/>
      <c r="B10092" s="28" t="str">
        <f t="shared" si="323"/>
        <v/>
      </c>
      <c r="C10092" s="28">
        <f t="shared" si="322"/>
        <v>1009</v>
      </c>
    </row>
    <row r="10093" spans="1:3" x14ac:dyDescent="0.25">
      <c r="A10093" s="22"/>
      <c r="B10093" s="28" t="str">
        <f t="shared" si="323"/>
        <v/>
      </c>
      <c r="C10093" s="28">
        <f t="shared" si="322"/>
        <v>1009</v>
      </c>
    </row>
    <row r="10094" spans="1:3" x14ac:dyDescent="0.25">
      <c r="A10094" s="22"/>
      <c r="B10094" s="28" t="str">
        <f t="shared" si="323"/>
        <v/>
      </c>
      <c r="C10094" s="28">
        <f t="shared" si="322"/>
        <v>1009</v>
      </c>
    </row>
    <row r="10095" spans="1:3" x14ac:dyDescent="0.25">
      <c r="A10095" s="22"/>
      <c r="B10095" s="28" t="str">
        <f t="shared" si="323"/>
        <v/>
      </c>
      <c r="C10095" s="28">
        <f t="shared" ref="C10095:C10158" si="324">ROUNDDOWN(((ROW(C10095)-ROW(C$7))/C$5)+1,0)</f>
        <v>1009</v>
      </c>
    </row>
    <row r="10096" spans="1:3" x14ac:dyDescent="0.25">
      <c r="A10096" s="22"/>
      <c r="B10096" s="28" t="str">
        <f t="shared" si="323"/>
        <v/>
      </c>
      <c r="C10096" s="28">
        <f t="shared" si="324"/>
        <v>1009</v>
      </c>
    </row>
    <row r="10097" spans="1:3" x14ac:dyDescent="0.25">
      <c r="A10097" s="22"/>
      <c r="B10097" s="28" t="str">
        <f t="shared" si="323"/>
        <v/>
      </c>
      <c r="C10097" s="28">
        <f t="shared" si="324"/>
        <v>1010</v>
      </c>
    </row>
    <row r="10098" spans="1:3" x14ac:dyDescent="0.25">
      <c r="A10098" s="22"/>
      <c r="B10098" s="28" t="str">
        <f t="shared" si="323"/>
        <v/>
      </c>
      <c r="C10098" s="28">
        <f t="shared" si="324"/>
        <v>1010</v>
      </c>
    </row>
    <row r="10099" spans="1:3" x14ac:dyDescent="0.25">
      <c r="A10099" s="22"/>
      <c r="B10099" s="28" t="str">
        <f t="shared" si="323"/>
        <v/>
      </c>
      <c r="C10099" s="28">
        <f t="shared" si="324"/>
        <v>1010</v>
      </c>
    </row>
    <row r="10100" spans="1:3" x14ac:dyDescent="0.25">
      <c r="A10100" s="22"/>
      <c r="B10100" s="28" t="str">
        <f t="shared" si="323"/>
        <v/>
      </c>
      <c r="C10100" s="28">
        <f t="shared" si="324"/>
        <v>1010</v>
      </c>
    </row>
    <row r="10101" spans="1:3" x14ac:dyDescent="0.25">
      <c r="A10101" s="22"/>
      <c r="B10101" s="28" t="str">
        <f t="shared" si="323"/>
        <v/>
      </c>
      <c r="C10101" s="28">
        <f t="shared" si="324"/>
        <v>1010</v>
      </c>
    </row>
    <row r="10102" spans="1:3" x14ac:dyDescent="0.25">
      <c r="A10102" s="22"/>
      <c r="B10102" s="28" t="str">
        <f t="shared" si="323"/>
        <v/>
      </c>
      <c r="C10102" s="28">
        <f t="shared" si="324"/>
        <v>1010</v>
      </c>
    </row>
    <row r="10103" spans="1:3" x14ac:dyDescent="0.25">
      <c r="A10103" s="22"/>
      <c r="B10103" s="28" t="str">
        <f t="shared" si="323"/>
        <v/>
      </c>
      <c r="C10103" s="28">
        <f t="shared" si="324"/>
        <v>1010</v>
      </c>
    </row>
    <row r="10104" spans="1:3" x14ac:dyDescent="0.25">
      <c r="A10104" s="22"/>
      <c r="B10104" s="28" t="str">
        <f t="shared" si="323"/>
        <v/>
      </c>
      <c r="C10104" s="28">
        <f t="shared" si="324"/>
        <v>1010</v>
      </c>
    </row>
    <row r="10105" spans="1:3" x14ac:dyDescent="0.25">
      <c r="A10105" s="22"/>
      <c r="B10105" s="28" t="str">
        <f t="shared" si="323"/>
        <v/>
      </c>
      <c r="C10105" s="28">
        <f t="shared" si="324"/>
        <v>1010</v>
      </c>
    </row>
    <row r="10106" spans="1:3" x14ac:dyDescent="0.25">
      <c r="A10106" s="22"/>
      <c r="B10106" s="28" t="str">
        <f t="shared" si="323"/>
        <v/>
      </c>
      <c r="C10106" s="28">
        <f t="shared" si="324"/>
        <v>1010</v>
      </c>
    </row>
    <row r="10107" spans="1:3" x14ac:dyDescent="0.25">
      <c r="A10107" s="22"/>
      <c r="B10107" s="28" t="str">
        <f t="shared" si="323"/>
        <v/>
      </c>
      <c r="C10107" s="28">
        <f t="shared" si="324"/>
        <v>1011</v>
      </c>
    </row>
    <row r="10108" spans="1:3" x14ac:dyDescent="0.25">
      <c r="A10108" s="22"/>
      <c r="B10108" s="28" t="str">
        <f t="shared" si="323"/>
        <v/>
      </c>
      <c r="C10108" s="28">
        <f t="shared" si="324"/>
        <v>1011</v>
      </c>
    </row>
    <row r="10109" spans="1:3" x14ac:dyDescent="0.25">
      <c r="A10109" s="22"/>
      <c r="B10109" s="28" t="str">
        <f t="shared" si="323"/>
        <v/>
      </c>
      <c r="C10109" s="28">
        <f t="shared" si="324"/>
        <v>1011</v>
      </c>
    </row>
    <row r="10110" spans="1:3" x14ac:dyDescent="0.25">
      <c r="A10110" s="22"/>
      <c r="B10110" s="28" t="str">
        <f t="shared" si="323"/>
        <v/>
      </c>
      <c r="C10110" s="28">
        <f t="shared" si="324"/>
        <v>1011</v>
      </c>
    </row>
    <row r="10111" spans="1:3" x14ac:dyDescent="0.25">
      <c r="A10111" s="22"/>
      <c r="B10111" s="28" t="str">
        <f t="shared" si="323"/>
        <v/>
      </c>
      <c r="C10111" s="28">
        <f t="shared" si="324"/>
        <v>1011</v>
      </c>
    </row>
    <row r="10112" spans="1:3" x14ac:dyDescent="0.25">
      <c r="A10112" s="22"/>
      <c r="B10112" s="28" t="str">
        <f t="shared" si="323"/>
        <v/>
      </c>
      <c r="C10112" s="28">
        <f t="shared" si="324"/>
        <v>1011</v>
      </c>
    </row>
    <row r="10113" spans="1:3" x14ac:dyDescent="0.25">
      <c r="A10113" s="22"/>
      <c r="B10113" s="28" t="str">
        <f t="shared" si="323"/>
        <v/>
      </c>
      <c r="C10113" s="28">
        <f t="shared" si="324"/>
        <v>1011</v>
      </c>
    </row>
    <row r="10114" spans="1:3" x14ac:dyDescent="0.25">
      <c r="A10114" s="22"/>
      <c r="B10114" s="28" t="str">
        <f t="shared" si="323"/>
        <v/>
      </c>
      <c r="C10114" s="28">
        <f t="shared" si="324"/>
        <v>1011</v>
      </c>
    </row>
    <row r="10115" spans="1:3" x14ac:dyDescent="0.25">
      <c r="A10115" s="22"/>
      <c r="B10115" s="28" t="str">
        <f t="shared" si="323"/>
        <v/>
      </c>
      <c r="C10115" s="28">
        <f t="shared" si="324"/>
        <v>1011</v>
      </c>
    </row>
    <row r="10116" spans="1:3" x14ac:dyDescent="0.25">
      <c r="A10116" s="22"/>
      <c r="B10116" s="28" t="str">
        <f t="shared" si="323"/>
        <v/>
      </c>
      <c r="C10116" s="28">
        <f t="shared" si="324"/>
        <v>1011</v>
      </c>
    </row>
    <row r="10117" spans="1:3" x14ac:dyDescent="0.25">
      <c r="A10117" s="22"/>
      <c r="B10117" s="28" t="str">
        <f t="shared" si="323"/>
        <v/>
      </c>
      <c r="C10117" s="28">
        <f t="shared" si="324"/>
        <v>1012</v>
      </c>
    </row>
    <row r="10118" spans="1:3" x14ac:dyDescent="0.25">
      <c r="A10118" s="22"/>
      <c r="B10118" s="28" t="str">
        <f t="shared" si="323"/>
        <v/>
      </c>
      <c r="C10118" s="28">
        <f t="shared" si="324"/>
        <v>1012</v>
      </c>
    </row>
    <row r="10119" spans="1:3" x14ac:dyDescent="0.25">
      <c r="A10119" s="22"/>
      <c r="B10119" s="28" t="str">
        <f t="shared" si="323"/>
        <v/>
      </c>
      <c r="C10119" s="28">
        <f t="shared" si="324"/>
        <v>1012</v>
      </c>
    </row>
    <row r="10120" spans="1:3" x14ac:dyDescent="0.25">
      <c r="A10120" s="22"/>
      <c r="B10120" s="28" t="str">
        <f t="shared" si="323"/>
        <v/>
      </c>
      <c r="C10120" s="28">
        <f t="shared" si="324"/>
        <v>1012</v>
      </c>
    </row>
    <row r="10121" spans="1:3" x14ac:dyDescent="0.25">
      <c r="A10121" s="22"/>
      <c r="B10121" s="28" t="str">
        <f t="shared" si="323"/>
        <v/>
      </c>
      <c r="C10121" s="28">
        <f t="shared" si="324"/>
        <v>1012</v>
      </c>
    </row>
    <row r="10122" spans="1:3" x14ac:dyDescent="0.25">
      <c r="A10122" s="22"/>
      <c r="B10122" s="28" t="str">
        <f t="shared" si="323"/>
        <v/>
      </c>
      <c r="C10122" s="28">
        <f t="shared" si="324"/>
        <v>1012</v>
      </c>
    </row>
    <row r="10123" spans="1:3" x14ac:dyDescent="0.25">
      <c r="A10123" s="22"/>
      <c r="B10123" s="28" t="str">
        <f t="shared" si="323"/>
        <v/>
      </c>
      <c r="C10123" s="28">
        <f t="shared" si="324"/>
        <v>1012</v>
      </c>
    </row>
    <row r="10124" spans="1:3" x14ac:dyDescent="0.25">
      <c r="A10124" s="22"/>
      <c r="B10124" s="28" t="str">
        <f t="shared" si="323"/>
        <v/>
      </c>
      <c r="C10124" s="28">
        <f t="shared" si="324"/>
        <v>1012</v>
      </c>
    </row>
    <row r="10125" spans="1:3" x14ac:dyDescent="0.25">
      <c r="A10125" s="22"/>
      <c r="B10125" s="28" t="str">
        <f t="shared" si="323"/>
        <v/>
      </c>
      <c r="C10125" s="28">
        <f t="shared" si="324"/>
        <v>1012</v>
      </c>
    </row>
    <row r="10126" spans="1:3" x14ac:dyDescent="0.25">
      <c r="A10126" s="22"/>
      <c r="B10126" s="28" t="str">
        <f t="shared" si="323"/>
        <v/>
      </c>
      <c r="C10126" s="28">
        <f t="shared" si="324"/>
        <v>1012</v>
      </c>
    </row>
    <row r="10127" spans="1:3" x14ac:dyDescent="0.25">
      <c r="A10127" s="22"/>
      <c r="B10127" s="28" t="str">
        <f t="shared" si="323"/>
        <v/>
      </c>
      <c r="C10127" s="28">
        <f t="shared" si="324"/>
        <v>1013</v>
      </c>
    </row>
    <row r="10128" spans="1:3" x14ac:dyDescent="0.25">
      <c r="A10128" s="22"/>
      <c r="B10128" s="28" t="str">
        <f t="shared" si="323"/>
        <v/>
      </c>
      <c r="C10128" s="28">
        <f t="shared" si="324"/>
        <v>1013</v>
      </c>
    </row>
    <row r="10129" spans="1:3" x14ac:dyDescent="0.25">
      <c r="A10129" s="22"/>
      <c r="B10129" s="28" t="str">
        <f t="shared" si="323"/>
        <v/>
      </c>
      <c r="C10129" s="28">
        <f t="shared" si="324"/>
        <v>1013</v>
      </c>
    </row>
    <row r="10130" spans="1:3" x14ac:dyDescent="0.25">
      <c r="A10130" s="22"/>
      <c r="B10130" s="28" t="str">
        <f t="shared" si="323"/>
        <v/>
      </c>
      <c r="C10130" s="28">
        <f t="shared" si="324"/>
        <v>1013</v>
      </c>
    </row>
    <row r="10131" spans="1:3" x14ac:dyDescent="0.25">
      <c r="A10131" s="22"/>
      <c r="B10131" s="28" t="str">
        <f t="shared" si="323"/>
        <v/>
      </c>
      <c r="C10131" s="28">
        <f t="shared" si="324"/>
        <v>1013</v>
      </c>
    </row>
    <row r="10132" spans="1:3" x14ac:dyDescent="0.25">
      <c r="A10132" s="22"/>
      <c r="B10132" s="28" t="str">
        <f t="shared" si="323"/>
        <v/>
      </c>
      <c r="C10132" s="28">
        <f t="shared" si="324"/>
        <v>1013</v>
      </c>
    </row>
    <row r="10133" spans="1:3" x14ac:dyDescent="0.25">
      <c r="A10133" s="22"/>
      <c r="B10133" s="28" t="str">
        <f t="shared" si="323"/>
        <v/>
      </c>
      <c r="C10133" s="28">
        <f t="shared" si="324"/>
        <v>1013</v>
      </c>
    </row>
    <row r="10134" spans="1:3" x14ac:dyDescent="0.25">
      <c r="A10134" s="22"/>
      <c r="B10134" s="28" t="str">
        <f t="shared" si="323"/>
        <v/>
      </c>
      <c r="C10134" s="28">
        <f t="shared" si="324"/>
        <v>1013</v>
      </c>
    </row>
    <row r="10135" spans="1:3" x14ac:dyDescent="0.25">
      <c r="A10135" s="22"/>
      <c r="B10135" s="28" t="str">
        <f t="shared" si="323"/>
        <v/>
      </c>
      <c r="C10135" s="28">
        <f t="shared" si="324"/>
        <v>1013</v>
      </c>
    </row>
    <row r="10136" spans="1:3" x14ac:dyDescent="0.25">
      <c r="A10136" s="22"/>
      <c r="B10136" s="28" t="str">
        <f t="shared" si="323"/>
        <v/>
      </c>
      <c r="C10136" s="28">
        <f t="shared" si="324"/>
        <v>1013</v>
      </c>
    </row>
    <row r="10137" spans="1:3" x14ac:dyDescent="0.25">
      <c r="A10137" s="22"/>
      <c r="B10137" s="28" t="str">
        <f t="shared" si="323"/>
        <v/>
      </c>
      <c r="C10137" s="28">
        <f t="shared" si="324"/>
        <v>1014</v>
      </c>
    </row>
    <row r="10138" spans="1:3" x14ac:dyDescent="0.25">
      <c r="A10138" s="22"/>
      <c r="B10138" s="28" t="str">
        <f t="shared" si="323"/>
        <v/>
      </c>
      <c r="C10138" s="28">
        <f t="shared" si="324"/>
        <v>1014</v>
      </c>
    </row>
    <row r="10139" spans="1:3" x14ac:dyDescent="0.25">
      <c r="A10139" s="22"/>
      <c r="B10139" s="28" t="str">
        <f t="shared" si="323"/>
        <v/>
      </c>
      <c r="C10139" s="28">
        <f t="shared" si="324"/>
        <v>1014</v>
      </c>
    </row>
    <row r="10140" spans="1:3" x14ac:dyDescent="0.25">
      <c r="A10140" s="22"/>
      <c r="B10140" s="28" t="str">
        <f t="shared" si="323"/>
        <v/>
      </c>
      <c r="C10140" s="28">
        <f t="shared" si="324"/>
        <v>1014</v>
      </c>
    </row>
    <row r="10141" spans="1:3" x14ac:dyDescent="0.25">
      <c r="A10141" s="22"/>
      <c r="B10141" s="28" t="str">
        <f t="shared" ref="B10141:B10204" si="325">IF(C10141&lt; $D$4+1,MOD(((ROW(B10141)-ROW(B$7))),$C$5)+1,"")</f>
        <v/>
      </c>
      <c r="C10141" s="28">
        <f t="shared" si="324"/>
        <v>1014</v>
      </c>
    </row>
    <row r="10142" spans="1:3" x14ac:dyDescent="0.25">
      <c r="A10142" s="22"/>
      <c r="B10142" s="28" t="str">
        <f t="shared" si="325"/>
        <v/>
      </c>
      <c r="C10142" s="28">
        <f t="shared" si="324"/>
        <v>1014</v>
      </c>
    </row>
    <row r="10143" spans="1:3" x14ac:dyDescent="0.25">
      <c r="A10143" s="22"/>
      <c r="B10143" s="28" t="str">
        <f t="shared" si="325"/>
        <v/>
      </c>
      <c r="C10143" s="28">
        <f t="shared" si="324"/>
        <v>1014</v>
      </c>
    </row>
    <row r="10144" spans="1:3" x14ac:dyDescent="0.25">
      <c r="A10144" s="22"/>
      <c r="B10144" s="28" t="str">
        <f t="shared" si="325"/>
        <v/>
      </c>
      <c r="C10144" s="28">
        <f t="shared" si="324"/>
        <v>1014</v>
      </c>
    </row>
    <row r="10145" spans="1:3" x14ac:dyDescent="0.25">
      <c r="A10145" s="22"/>
      <c r="B10145" s="28" t="str">
        <f t="shared" si="325"/>
        <v/>
      </c>
      <c r="C10145" s="28">
        <f t="shared" si="324"/>
        <v>1014</v>
      </c>
    </row>
    <row r="10146" spans="1:3" x14ac:dyDescent="0.25">
      <c r="A10146" s="22"/>
      <c r="B10146" s="28" t="str">
        <f t="shared" si="325"/>
        <v/>
      </c>
      <c r="C10146" s="28">
        <f t="shared" si="324"/>
        <v>1014</v>
      </c>
    </row>
    <row r="10147" spans="1:3" x14ac:dyDescent="0.25">
      <c r="A10147" s="22"/>
      <c r="B10147" s="28" t="str">
        <f t="shared" si="325"/>
        <v/>
      </c>
      <c r="C10147" s="28">
        <f t="shared" si="324"/>
        <v>1015</v>
      </c>
    </row>
    <row r="10148" spans="1:3" x14ac:dyDescent="0.25">
      <c r="A10148" s="22"/>
      <c r="B10148" s="28" t="str">
        <f t="shared" si="325"/>
        <v/>
      </c>
      <c r="C10148" s="28">
        <f t="shared" si="324"/>
        <v>1015</v>
      </c>
    </row>
    <row r="10149" spans="1:3" x14ac:dyDescent="0.25">
      <c r="A10149" s="22"/>
      <c r="B10149" s="28" t="str">
        <f t="shared" si="325"/>
        <v/>
      </c>
      <c r="C10149" s="28">
        <f t="shared" si="324"/>
        <v>1015</v>
      </c>
    </row>
    <row r="10150" spans="1:3" x14ac:dyDescent="0.25">
      <c r="A10150" s="22"/>
      <c r="B10150" s="28" t="str">
        <f t="shared" si="325"/>
        <v/>
      </c>
      <c r="C10150" s="28">
        <f t="shared" si="324"/>
        <v>1015</v>
      </c>
    </row>
    <row r="10151" spans="1:3" x14ac:dyDescent="0.25">
      <c r="A10151" s="22"/>
      <c r="B10151" s="28" t="str">
        <f t="shared" si="325"/>
        <v/>
      </c>
      <c r="C10151" s="28">
        <f t="shared" si="324"/>
        <v>1015</v>
      </c>
    </row>
    <row r="10152" spans="1:3" x14ac:dyDescent="0.25">
      <c r="A10152" s="22"/>
      <c r="B10152" s="28" t="str">
        <f t="shared" si="325"/>
        <v/>
      </c>
      <c r="C10152" s="28">
        <f t="shared" si="324"/>
        <v>1015</v>
      </c>
    </row>
    <row r="10153" spans="1:3" x14ac:dyDescent="0.25">
      <c r="A10153" s="22"/>
      <c r="B10153" s="28" t="str">
        <f t="shared" si="325"/>
        <v/>
      </c>
      <c r="C10153" s="28">
        <f t="shared" si="324"/>
        <v>1015</v>
      </c>
    </row>
    <row r="10154" spans="1:3" x14ac:dyDescent="0.25">
      <c r="A10154" s="22"/>
      <c r="B10154" s="28" t="str">
        <f t="shared" si="325"/>
        <v/>
      </c>
      <c r="C10154" s="28">
        <f t="shared" si="324"/>
        <v>1015</v>
      </c>
    </row>
    <row r="10155" spans="1:3" x14ac:dyDescent="0.25">
      <c r="A10155" s="22"/>
      <c r="B10155" s="28" t="str">
        <f t="shared" si="325"/>
        <v/>
      </c>
      <c r="C10155" s="28">
        <f t="shared" si="324"/>
        <v>1015</v>
      </c>
    </row>
    <row r="10156" spans="1:3" x14ac:dyDescent="0.25">
      <c r="A10156" s="22"/>
      <c r="B10156" s="28" t="str">
        <f t="shared" si="325"/>
        <v/>
      </c>
      <c r="C10156" s="28">
        <f t="shared" si="324"/>
        <v>1015</v>
      </c>
    </row>
    <row r="10157" spans="1:3" x14ac:dyDescent="0.25">
      <c r="A10157" s="22"/>
      <c r="B10157" s="28" t="str">
        <f t="shared" si="325"/>
        <v/>
      </c>
      <c r="C10157" s="28">
        <f t="shared" si="324"/>
        <v>1016</v>
      </c>
    </row>
    <row r="10158" spans="1:3" x14ac:dyDescent="0.25">
      <c r="A10158" s="22"/>
      <c r="B10158" s="28" t="str">
        <f t="shared" si="325"/>
        <v/>
      </c>
      <c r="C10158" s="28">
        <f t="shared" si="324"/>
        <v>1016</v>
      </c>
    </row>
    <row r="10159" spans="1:3" x14ac:dyDescent="0.25">
      <c r="A10159" s="22"/>
      <c r="B10159" s="28" t="str">
        <f t="shared" si="325"/>
        <v/>
      </c>
      <c r="C10159" s="28">
        <f t="shared" ref="C10159:C10222" si="326">ROUNDDOWN(((ROW(C10159)-ROW(C$7))/C$5)+1,0)</f>
        <v>1016</v>
      </c>
    </row>
    <row r="10160" spans="1:3" x14ac:dyDescent="0.25">
      <c r="A10160" s="22"/>
      <c r="B10160" s="28" t="str">
        <f t="shared" si="325"/>
        <v/>
      </c>
      <c r="C10160" s="28">
        <f t="shared" si="326"/>
        <v>1016</v>
      </c>
    </row>
    <row r="10161" spans="1:3" x14ac:dyDescent="0.25">
      <c r="A10161" s="22"/>
      <c r="B10161" s="28" t="str">
        <f t="shared" si="325"/>
        <v/>
      </c>
      <c r="C10161" s="28">
        <f t="shared" si="326"/>
        <v>1016</v>
      </c>
    </row>
    <row r="10162" spans="1:3" x14ac:dyDescent="0.25">
      <c r="A10162" s="22"/>
      <c r="B10162" s="28" t="str">
        <f t="shared" si="325"/>
        <v/>
      </c>
      <c r="C10162" s="28">
        <f t="shared" si="326"/>
        <v>1016</v>
      </c>
    </row>
    <row r="10163" spans="1:3" x14ac:dyDescent="0.25">
      <c r="A10163" s="22"/>
      <c r="B10163" s="28" t="str">
        <f t="shared" si="325"/>
        <v/>
      </c>
      <c r="C10163" s="28">
        <f t="shared" si="326"/>
        <v>1016</v>
      </c>
    </row>
    <row r="10164" spans="1:3" x14ac:dyDescent="0.25">
      <c r="A10164" s="22"/>
      <c r="B10164" s="28" t="str">
        <f t="shared" si="325"/>
        <v/>
      </c>
      <c r="C10164" s="28">
        <f t="shared" si="326"/>
        <v>1016</v>
      </c>
    </row>
    <row r="10165" spans="1:3" x14ac:dyDescent="0.25">
      <c r="A10165" s="22"/>
      <c r="B10165" s="28" t="str">
        <f t="shared" si="325"/>
        <v/>
      </c>
      <c r="C10165" s="28">
        <f t="shared" si="326"/>
        <v>1016</v>
      </c>
    </row>
    <row r="10166" spans="1:3" x14ac:dyDescent="0.25">
      <c r="A10166" s="22"/>
      <c r="B10166" s="28" t="str">
        <f t="shared" si="325"/>
        <v/>
      </c>
      <c r="C10166" s="28">
        <f t="shared" si="326"/>
        <v>1016</v>
      </c>
    </row>
    <row r="10167" spans="1:3" x14ac:dyDescent="0.25">
      <c r="A10167" s="22"/>
      <c r="B10167" s="28" t="str">
        <f t="shared" si="325"/>
        <v/>
      </c>
      <c r="C10167" s="28">
        <f t="shared" si="326"/>
        <v>1017</v>
      </c>
    </row>
    <row r="10168" spans="1:3" x14ac:dyDescent="0.25">
      <c r="A10168" s="22"/>
      <c r="B10168" s="28" t="str">
        <f t="shared" si="325"/>
        <v/>
      </c>
      <c r="C10168" s="28">
        <f t="shared" si="326"/>
        <v>1017</v>
      </c>
    </row>
    <row r="10169" spans="1:3" x14ac:dyDescent="0.25">
      <c r="A10169" s="22"/>
      <c r="B10169" s="28" t="str">
        <f t="shared" si="325"/>
        <v/>
      </c>
      <c r="C10169" s="28">
        <f t="shared" si="326"/>
        <v>1017</v>
      </c>
    </row>
    <row r="10170" spans="1:3" x14ac:dyDescent="0.25">
      <c r="A10170" s="22"/>
      <c r="B10170" s="28" t="str">
        <f t="shared" si="325"/>
        <v/>
      </c>
      <c r="C10170" s="28">
        <f t="shared" si="326"/>
        <v>1017</v>
      </c>
    </row>
    <row r="10171" spans="1:3" x14ac:dyDescent="0.25">
      <c r="A10171" s="22"/>
      <c r="B10171" s="28" t="str">
        <f t="shared" si="325"/>
        <v/>
      </c>
      <c r="C10171" s="28">
        <f t="shared" si="326"/>
        <v>1017</v>
      </c>
    </row>
    <row r="10172" spans="1:3" x14ac:dyDescent="0.25">
      <c r="A10172" s="22"/>
      <c r="B10172" s="28" t="str">
        <f t="shared" si="325"/>
        <v/>
      </c>
      <c r="C10172" s="28">
        <f t="shared" si="326"/>
        <v>1017</v>
      </c>
    </row>
    <row r="10173" spans="1:3" x14ac:dyDescent="0.25">
      <c r="A10173" s="22"/>
      <c r="B10173" s="28" t="str">
        <f t="shared" si="325"/>
        <v/>
      </c>
      <c r="C10173" s="28">
        <f t="shared" si="326"/>
        <v>1017</v>
      </c>
    </row>
    <row r="10174" spans="1:3" x14ac:dyDescent="0.25">
      <c r="A10174" s="22"/>
      <c r="B10174" s="28" t="str">
        <f t="shared" si="325"/>
        <v/>
      </c>
      <c r="C10174" s="28">
        <f t="shared" si="326"/>
        <v>1017</v>
      </c>
    </row>
    <row r="10175" spans="1:3" x14ac:dyDescent="0.25">
      <c r="A10175" s="22"/>
      <c r="B10175" s="28" t="str">
        <f t="shared" si="325"/>
        <v/>
      </c>
      <c r="C10175" s="28">
        <f t="shared" si="326"/>
        <v>1017</v>
      </c>
    </row>
    <row r="10176" spans="1:3" x14ac:dyDescent="0.25">
      <c r="A10176" s="22"/>
      <c r="B10176" s="28" t="str">
        <f t="shared" si="325"/>
        <v/>
      </c>
      <c r="C10176" s="28">
        <f t="shared" si="326"/>
        <v>1017</v>
      </c>
    </row>
    <row r="10177" spans="1:3" x14ac:dyDescent="0.25">
      <c r="A10177" s="22"/>
      <c r="B10177" s="28" t="str">
        <f t="shared" si="325"/>
        <v/>
      </c>
      <c r="C10177" s="28">
        <f t="shared" si="326"/>
        <v>1018</v>
      </c>
    </row>
    <row r="10178" spans="1:3" x14ac:dyDescent="0.25">
      <c r="A10178" s="22"/>
      <c r="B10178" s="28" t="str">
        <f t="shared" si="325"/>
        <v/>
      </c>
      <c r="C10178" s="28">
        <f t="shared" si="326"/>
        <v>1018</v>
      </c>
    </row>
    <row r="10179" spans="1:3" x14ac:dyDescent="0.25">
      <c r="A10179" s="22"/>
      <c r="B10179" s="28" t="str">
        <f t="shared" si="325"/>
        <v/>
      </c>
      <c r="C10179" s="28">
        <f t="shared" si="326"/>
        <v>1018</v>
      </c>
    </row>
    <row r="10180" spans="1:3" x14ac:dyDescent="0.25">
      <c r="A10180" s="22"/>
      <c r="B10180" s="28" t="str">
        <f t="shared" si="325"/>
        <v/>
      </c>
      <c r="C10180" s="28">
        <f t="shared" si="326"/>
        <v>1018</v>
      </c>
    </row>
    <row r="10181" spans="1:3" x14ac:dyDescent="0.25">
      <c r="A10181" s="22"/>
      <c r="B10181" s="28" t="str">
        <f t="shared" si="325"/>
        <v/>
      </c>
      <c r="C10181" s="28">
        <f t="shared" si="326"/>
        <v>1018</v>
      </c>
    </row>
    <row r="10182" spans="1:3" x14ac:dyDescent="0.25">
      <c r="A10182" s="22"/>
      <c r="B10182" s="28" t="str">
        <f t="shared" si="325"/>
        <v/>
      </c>
      <c r="C10182" s="28">
        <f t="shared" si="326"/>
        <v>1018</v>
      </c>
    </row>
    <row r="10183" spans="1:3" x14ac:dyDescent="0.25">
      <c r="A10183" s="22"/>
      <c r="B10183" s="28" t="str">
        <f t="shared" si="325"/>
        <v/>
      </c>
      <c r="C10183" s="28">
        <f t="shared" si="326"/>
        <v>1018</v>
      </c>
    </row>
    <row r="10184" spans="1:3" x14ac:dyDescent="0.25">
      <c r="A10184" s="22"/>
      <c r="B10184" s="28" t="str">
        <f t="shared" si="325"/>
        <v/>
      </c>
      <c r="C10184" s="28">
        <f t="shared" si="326"/>
        <v>1018</v>
      </c>
    </row>
    <row r="10185" spans="1:3" x14ac:dyDescent="0.25">
      <c r="A10185" s="22"/>
      <c r="B10185" s="28" t="str">
        <f t="shared" si="325"/>
        <v/>
      </c>
      <c r="C10185" s="28">
        <f t="shared" si="326"/>
        <v>1018</v>
      </c>
    </row>
    <row r="10186" spans="1:3" x14ac:dyDescent="0.25">
      <c r="A10186" s="22"/>
      <c r="B10186" s="28" t="str">
        <f t="shared" si="325"/>
        <v/>
      </c>
      <c r="C10186" s="28">
        <f t="shared" si="326"/>
        <v>1018</v>
      </c>
    </row>
    <row r="10187" spans="1:3" x14ac:dyDescent="0.25">
      <c r="A10187" s="22"/>
      <c r="B10187" s="28" t="str">
        <f t="shared" si="325"/>
        <v/>
      </c>
      <c r="C10187" s="28">
        <f t="shared" si="326"/>
        <v>1019</v>
      </c>
    </row>
    <row r="10188" spans="1:3" x14ac:dyDescent="0.25">
      <c r="A10188" s="22"/>
      <c r="B10188" s="28" t="str">
        <f t="shared" si="325"/>
        <v/>
      </c>
      <c r="C10188" s="28">
        <f t="shared" si="326"/>
        <v>1019</v>
      </c>
    </row>
    <row r="10189" spans="1:3" x14ac:dyDescent="0.25">
      <c r="A10189" s="22"/>
      <c r="B10189" s="28" t="str">
        <f t="shared" si="325"/>
        <v/>
      </c>
      <c r="C10189" s="28">
        <f t="shared" si="326"/>
        <v>1019</v>
      </c>
    </row>
    <row r="10190" spans="1:3" x14ac:dyDescent="0.25">
      <c r="A10190" s="22"/>
      <c r="B10190" s="28" t="str">
        <f t="shared" si="325"/>
        <v/>
      </c>
      <c r="C10190" s="28">
        <f t="shared" si="326"/>
        <v>1019</v>
      </c>
    </row>
    <row r="10191" spans="1:3" x14ac:dyDescent="0.25">
      <c r="A10191" s="22"/>
      <c r="B10191" s="28" t="str">
        <f t="shared" si="325"/>
        <v/>
      </c>
      <c r="C10191" s="28">
        <f t="shared" si="326"/>
        <v>1019</v>
      </c>
    </row>
    <row r="10192" spans="1:3" x14ac:dyDescent="0.25">
      <c r="A10192" s="22"/>
      <c r="B10192" s="28" t="str">
        <f t="shared" si="325"/>
        <v/>
      </c>
      <c r="C10192" s="28">
        <f t="shared" si="326"/>
        <v>1019</v>
      </c>
    </row>
    <row r="10193" spans="1:3" x14ac:dyDescent="0.25">
      <c r="A10193" s="22"/>
      <c r="B10193" s="28" t="str">
        <f t="shared" si="325"/>
        <v/>
      </c>
      <c r="C10193" s="28">
        <f t="shared" si="326"/>
        <v>1019</v>
      </c>
    </row>
    <row r="10194" spans="1:3" x14ac:dyDescent="0.25">
      <c r="A10194" s="22"/>
      <c r="B10194" s="28" t="str">
        <f t="shared" si="325"/>
        <v/>
      </c>
      <c r="C10194" s="28">
        <f t="shared" si="326"/>
        <v>1019</v>
      </c>
    </row>
    <row r="10195" spans="1:3" x14ac:dyDescent="0.25">
      <c r="A10195" s="22"/>
      <c r="B10195" s="28" t="str">
        <f t="shared" si="325"/>
        <v/>
      </c>
      <c r="C10195" s="28">
        <f t="shared" si="326"/>
        <v>1019</v>
      </c>
    </row>
    <row r="10196" spans="1:3" x14ac:dyDescent="0.25">
      <c r="A10196" s="22"/>
      <c r="B10196" s="28" t="str">
        <f t="shared" si="325"/>
        <v/>
      </c>
      <c r="C10196" s="28">
        <f t="shared" si="326"/>
        <v>1019</v>
      </c>
    </row>
    <row r="10197" spans="1:3" x14ac:dyDescent="0.25">
      <c r="A10197" s="22"/>
      <c r="B10197" s="28" t="str">
        <f t="shared" si="325"/>
        <v/>
      </c>
      <c r="C10197" s="28">
        <f t="shared" si="326"/>
        <v>1020</v>
      </c>
    </row>
    <row r="10198" spans="1:3" x14ac:dyDescent="0.25">
      <c r="A10198" s="22"/>
      <c r="B10198" s="28" t="str">
        <f t="shared" si="325"/>
        <v/>
      </c>
      <c r="C10198" s="28">
        <f t="shared" si="326"/>
        <v>1020</v>
      </c>
    </row>
    <row r="10199" spans="1:3" x14ac:dyDescent="0.25">
      <c r="A10199" s="22"/>
      <c r="B10199" s="28" t="str">
        <f t="shared" si="325"/>
        <v/>
      </c>
      <c r="C10199" s="28">
        <f t="shared" si="326"/>
        <v>1020</v>
      </c>
    </row>
    <row r="10200" spans="1:3" x14ac:dyDescent="0.25">
      <c r="A10200" s="22"/>
      <c r="B10200" s="28" t="str">
        <f t="shared" si="325"/>
        <v/>
      </c>
      <c r="C10200" s="28">
        <f t="shared" si="326"/>
        <v>1020</v>
      </c>
    </row>
    <row r="10201" spans="1:3" x14ac:dyDescent="0.25">
      <c r="A10201" s="22"/>
      <c r="B10201" s="28" t="str">
        <f t="shared" si="325"/>
        <v/>
      </c>
      <c r="C10201" s="28">
        <f t="shared" si="326"/>
        <v>1020</v>
      </c>
    </row>
    <row r="10202" spans="1:3" x14ac:dyDescent="0.25">
      <c r="A10202" s="22"/>
      <c r="B10202" s="28" t="str">
        <f t="shared" si="325"/>
        <v/>
      </c>
      <c r="C10202" s="28">
        <f t="shared" si="326"/>
        <v>1020</v>
      </c>
    </row>
    <row r="10203" spans="1:3" x14ac:dyDescent="0.25">
      <c r="A10203" s="22"/>
      <c r="B10203" s="28" t="str">
        <f t="shared" si="325"/>
        <v/>
      </c>
      <c r="C10203" s="28">
        <f t="shared" si="326"/>
        <v>1020</v>
      </c>
    </row>
    <row r="10204" spans="1:3" x14ac:dyDescent="0.25">
      <c r="A10204" s="22"/>
      <c r="B10204" s="28" t="str">
        <f t="shared" si="325"/>
        <v/>
      </c>
      <c r="C10204" s="28">
        <f t="shared" si="326"/>
        <v>1020</v>
      </c>
    </row>
    <row r="10205" spans="1:3" x14ac:dyDescent="0.25">
      <c r="A10205" s="22"/>
      <c r="B10205" s="28" t="str">
        <f t="shared" ref="B10205:B10268" si="327">IF(C10205&lt; $D$4+1,MOD(((ROW(B10205)-ROW(B$7))),$C$5)+1,"")</f>
        <v/>
      </c>
      <c r="C10205" s="28">
        <f t="shared" si="326"/>
        <v>1020</v>
      </c>
    </row>
    <row r="10206" spans="1:3" x14ac:dyDescent="0.25">
      <c r="A10206" s="22"/>
      <c r="B10206" s="28" t="str">
        <f t="shared" si="327"/>
        <v/>
      </c>
      <c r="C10206" s="28">
        <f t="shared" si="326"/>
        <v>1020</v>
      </c>
    </row>
    <row r="10207" spans="1:3" x14ac:dyDescent="0.25">
      <c r="A10207" s="22"/>
      <c r="B10207" s="28" t="str">
        <f t="shared" si="327"/>
        <v/>
      </c>
      <c r="C10207" s="28">
        <f t="shared" si="326"/>
        <v>1021</v>
      </c>
    </row>
    <row r="10208" spans="1:3" x14ac:dyDescent="0.25">
      <c r="A10208" s="22"/>
      <c r="B10208" s="28" t="str">
        <f t="shared" si="327"/>
        <v/>
      </c>
      <c r="C10208" s="28">
        <f t="shared" si="326"/>
        <v>1021</v>
      </c>
    </row>
    <row r="10209" spans="1:3" x14ac:dyDescent="0.25">
      <c r="A10209" s="22"/>
      <c r="B10209" s="28" t="str">
        <f t="shared" si="327"/>
        <v/>
      </c>
      <c r="C10209" s="28">
        <f t="shared" si="326"/>
        <v>1021</v>
      </c>
    </row>
    <row r="10210" spans="1:3" x14ac:dyDescent="0.25">
      <c r="A10210" s="22"/>
      <c r="B10210" s="28" t="str">
        <f t="shared" si="327"/>
        <v/>
      </c>
      <c r="C10210" s="28">
        <f t="shared" si="326"/>
        <v>1021</v>
      </c>
    </row>
    <row r="10211" spans="1:3" x14ac:dyDescent="0.25">
      <c r="A10211" s="22"/>
      <c r="B10211" s="28" t="str">
        <f t="shared" si="327"/>
        <v/>
      </c>
      <c r="C10211" s="28">
        <f t="shared" si="326"/>
        <v>1021</v>
      </c>
    </row>
    <row r="10212" spans="1:3" x14ac:dyDescent="0.25">
      <c r="A10212" s="22"/>
      <c r="B10212" s="28" t="str">
        <f t="shared" si="327"/>
        <v/>
      </c>
      <c r="C10212" s="28">
        <f t="shared" si="326"/>
        <v>1021</v>
      </c>
    </row>
    <row r="10213" spans="1:3" x14ac:dyDescent="0.25">
      <c r="A10213" s="22"/>
      <c r="B10213" s="28" t="str">
        <f t="shared" si="327"/>
        <v/>
      </c>
      <c r="C10213" s="28">
        <f t="shared" si="326"/>
        <v>1021</v>
      </c>
    </row>
    <row r="10214" spans="1:3" x14ac:dyDescent="0.25">
      <c r="A10214" s="22"/>
      <c r="B10214" s="28" t="str">
        <f t="shared" si="327"/>
        <v/>
      </c>
      <c r="C10214" s="28">
        <f t="shared" si="326"/>
        <v>1021</v>
      </c>
    </row>
    <row r="10215" spans="1:3" x14ac:dyDescent="0.25">
      <c r="A10215" s="22"/>
      <c r="B10215" s="28" t="str">
        <f t="shared" si="327"/>
        <v/>
      </c>
      <c r="C10215" s="28">
        <f t="shared" si="326"/>
        <v>1021</v>
      </c>
    </row>
    <row r="10216" spans="1:3" x14ac:dyDescent="0.25">
      <c r="A10216" s="22"/>
      <c r="B10216" s="28" t="str">
        <f t="shared" si="327"/>
        <v/>
      </c>
      <c r="C10216" s="28">
        <f t="shared" si="326"/>
        <v>1021</v>
      </c>
    </row>
    <row r="10217" spans="1:3" x14ac:dyDescent="0.25">
      <c r="A10217" s="22"/>
      <c r="B10217" s="28" t="str">
        <f t="shared" si="327"/>
        <v/>
      </c>
      <c r="C10217" s="28">
        <f t="shared" si="326"/>
        <v>1022</v>
      </c>
    </row>
    <row r="10218" spans="1:3" x14ac:dyDescent="0.25">
      <c r="A10218" s="22"/>
      <c r="B10218" s="28" t="str">
        <f t="shared" si="327"/>
        <v/>
      </c>
      <c r="C10218" s="28">
        <f t="shared" si="326"/>
        <v>1022</v>
      </c>
    </row>
    <row r="10219" spans="1:3" x14ac:dyDescent="0.25">
      <c r="A10219" s="22"/>
      <c r="B10219" s="28" t="str">
        <f t="shared" si="327"/>
        <v/>
      </c>
      <c r="C10219" s="28">
        <f t="shared" si="326"/>
        <v>1022</v>
      </c>
    </row>
    <row r="10220" spans="1:3" x14ac:dyDescent="0.25">
      <c r="A10220" s="22"/>
      <c r="B10220" s="28" t="str">
        <f t="shared" si="327"/>
        <v/>
      </c>
      <c r="C10220" s="28">
        <f t="shared" si="326"/>
        <v>1022</v>
      </c>
    </row>
    <row r="10221" spans="1:3" x14ac:dyDescent="0.25">
      <c r="A10221" s="22"/>
      <c r="B10221" s="28" t="str">
        <f t="shared" si="327"/>
        <v/>
      </c>
      <c r="C10221" s="28">
        <f t="shared" si="326"/>
        <v>1022</v>
      </c>
    </row>
    <row r="10222" spans="1:3" x14ac:dyDescent="0.25">
      <c r="A10222" s="22"/>
      <c r="B10222" s="28" t="str">
        <f t="shared" si="327"/>
        <v/>
      </c>
      <c r="C10222" s="28">
        <f t="shared" si="326"/>
        <v>1022</v>
      </c>
    </row>
    <row r="10223" spans="1:3" x14ac:dyDescent="0.25">
      <c r="A10223" s="22"/>
      <c r="B10223" s="28" t="str">
        <f t="shared" si="327"/>
        <v/>
      </c>
      <c r="C10223" s="28">
        <f t="shared" ref="C10223:C10286" si="328">ROUNDDOWN(((ROW(C10223)-ROW(C$7))/C$5)+1,0)</f>
        <v>1022</v>
      </c>
    </row>
    <row r="10224" spans="1:3" x14ac:dyDescent="0.25">
      <c r="A10224" s="22"/>
      <c r="B10224" s="28" t="str">
        <f t="shared" si="327"/>
        <v/>
      </c>
      <c r="C10224" s="28">
        <f t="shared" si="328"/>
        <v>1022</v>
      </c>
    </row>
    <row r="10225" spans="1:3" x14ac:dyDescent="0.25">
      <c r="A10225" s="22"/>
      <c r="B10225" s="28" t="str">
        <f t="shared" si="327"/>
        <v/>
      </c>
      <c r="C10225" s="28">
        <f t="shared" si="328"/>
        <v>1022</v>
      </c>
    </row>
    <row r="10226" spans="1:3" x14ac:dyDescent="0.25">
      <c r="A10226" s="22"/>
      <c r="B10226" s="28" t="str">
        <f t="shared" si="327"/>
        <v/>
      </c>
      <c r="C10226" s="28">
        <f t="shared" si="328"/>
        <v>1022</v>
      </c>
    </row>
    <row r="10227" spans="1:3" x14ac:dyDescent="0.25">
      <c r="A10227" s="22"/>
      <c r="B10227" s="28" t="str">
        <f t="shared" si="327"/>
        <v/>
      </c>
      <c r="C10227" s="28">
        <f t="shared" si="328"/>
        <v>1023</v>
      </c>
    </row>
    <row r="10228" spans="1:3" x14ac:dyDescent="0.25">
      <c r="A10228" s="22"/>
      <c r="B10228" s="28" t="str">
        <f t="shared" si="327"/>
        <v/>
      </c>
      <c r="C10228" s="28">
        <f t="shared" si="328"/>
        <v>1023</v>
      </c>
    </row>
    <row r="10229" spans="1:3" x14ac:dyDescent="0.25">
      <c r="A10229" s="22"/>
      <c r="B10229" s="28" t="str">
        <f t="shared" si="327"/>
        <v/>
      </c>
      <c r="C10229" s="28">
        <f t="shared" si="328"/>
        <v>1023</v>
      </c>
    </row>
    <row r="10230" spans="1:3" x14ac:dyDescent="0.25">
      <c r="A10230" s="22"/>
      <c r="B10230" s="28" t="str">
        <f t="shared" si="327"/>
        <v/>
      </c>
      <c r="C10230" s="28">
        <f t="shared" si="328"/>
        <v>1023</v>
      </c>
    </row>
    <row r="10231" spans="1:3" x14ac:dyDescent="0.25">
      <c r="A10231" s="22"/>
      <c r="B10231" s="28" t="str">
        <f t="shared" si="327"/>
        <v/>
      </c>
      <c r="C10231" s="28">
        <f t="shared" si="328"/>
        <v>1023</v>
      </c>
    </row>
    <row r="10232" spans="1:3" x14ac:dyDescent="0.25">
      <c r="A10232" s="22"/>
      <c r="B10232" s="28" t="str">
        <f t="shared" si="327"/>
        <v/>
      </c>
      <c r="C10232" s="28">
        <f t="shared" si="328"/>
        <v>1023</v>
      </c>
    </row>
    <row r="10233" spans="1:3" x14ac:dyDescent="0.25">
      <c r="A10233" s="22"/>
      <c r="B10233" s="28" t="str">
        <f t="shared" si="327"/>
        <v/>
      </c>
      <c r="C10233" s="28">
        <f t="shared" si="328"/>
        <v>1023</v>
      </c>
    </row>
    <row r="10234" spans="1:3" x14ac:dyDescent="0.25">
      <c r="A10234" s="22"/>
      <c r="B10234" s="28" t="str">
        <f t="shared" si="327"/>
        <v/>
      </c>
      <c r="C10234" s="28">
        <f t="shared" si="328"/>
        <v>1023</v>
      </c>
    </row>
    <row r="10235" spans="1:3" x14ac:dyDescent="0.25">
      <c r="A10235" s="22"/>
      <c r="B10235" s="28" t="str">
        <f t="shared" si="327"/>
        <v/>
      </c>
      <c r="C10235" s="28">
        <f t="shared" si="328"/>
        <v>1023</v>
      </c>
    </row>
    <row r="10236" spans="1:3" x14ac:dyDescent="0.25">
      <c r="A10236" s="22"/>
      <c r="B10236" s="28" t="str">
        <f t="shared" si="327"/>
        <v/>
      </c>
      <c r="C10236" s="28">
        <f t="shared" si="328"/>
        <v>1023</v>
      </c>
    </row>
    <row r="10237" spans="1:3" x14ac:dyDescent="0.25">
      <c r="A10237" s="22"/>
      <c r="B10237" s="28" t="str">
        <f t="shared" si="327"/>
        <v/>
      </c>
      <c r="C10237" s="28">
        <f t="shared" si="328"/>
        <v>1024</v>
      </c>
    </row>
    <row r="10238" spans="1:3" x14ac:dyDescent="0.25">
      <c r="A10238" s="22"/>
      <c r="B10238" s="28" t="str">
        <f t="shared" si="327"/>
        <v/>
      </c>
      <c r="C10238" s="28">
        <f t="shared" si="328"/>
        <v>1024</v>
      </c>
    </row>
    <row r="10239" spans="1:3" x14ac:dyDescent="0.25">
      <c r="A10239" s="22"/>
      <c r="B10239" s="28" t="str">
        <f t="shared" si="327"/>
        <v/>
      </c>
      <c r="C10239" s="28">
        <f t="shared" si="328"/>
        <v>1024</v>
      </c>
    </row>
    <row r="10240" spans="1:3" x14ac:dyDescent="0.25">
      <c r="A10240" s="22"/>
      <c r="B10240" s="28" t="str">
        <f t="shared" si="327"/>
        <v/>
      </c>
      <c r="C10240" s="28">
        <f t="shared" si="328"/>
        <v>1024</v>
      </c>
    </row>
    <row r="10241" spans="1:3" x14ac:dyDescent="0.25">
      <c r="A10241" s="22"/>
      <c r="B10241" s="28" t="str">
        <f t="shared" si="327"/>
        <v/>
      </c>
      <c r="C10241" s="28">
        <f t="shared" si="328"/>
        <v>1024</v>
      </c>
    </row>
    <row r="10242" spans="1:3" x14ac:dyDescent="0.25">
      <c r="A10242" s="22"/>
      <c r="B10242" s="28" t="str">
        <f t="shared" si="327"/>
        <v/>
      </c>
      <c r="C10242" s="28">
        <f t="shared" si="328"/>
        <v>1024</v>
      </c>
    </row>
    <row r="10243" spans="1:3" x14ac:dyDescent="0.25">
      <c r="A10243" s="22"/>
      <c r="B10243" s="28" t="str">
        <f t="shared" si="327"/>
        <v/>
      </c>
      <c r="C10243" s="28">
        <f t="shared" si="328"/>
        <v>1024</v>
      </c>
    </row>
    <row r="10244" spans="1:3" x14ac:dyDescent="0.25">
      <c r="A10244" s="22"/>
      <c r="B10244" s="28" t="str">
        <f t="shared" si="327"/>
        <v/>
      </c>
      <c r="C10244" s="28">
        <f t="shared" si="328"/>
        <v>1024</v>
      </c>
    </row>
    <row r="10245" spans="1:3" x14ac:dyDescent="0.25">
      <c r="A10245" s="22"/>
      <c r="B10245" s="28" t="str">
        <f t="shared" si="327"/>
        <v/>
      </c>
      <c r="C10245" s="28">
        <f t="shared" si="328"/>
        <v>1024</v>
      </c>
    </row>
    <row r="10246" spans="1:3" x14ac:dyDescent="0.25">
      <c r="A10246" s="22"/>
      <c r="B10246" s="28" t="str">
        <f t="shared" si="327"/>
        <v/>
      </c>
      <c r="C10246" s="28">
        <f t="shared" si="328"/>
        <v>1024</v>
      </c>
    </row>
    <row r="10247" spans="1:3" x14ac:dyDescent="0.25">
      <c r="A10247" s="22"/>
      <c r="B10247" s="28" t="str">
        <f t="shared" si="327"/>
        <v/>
      </c>
      <c r="C10247" s="28">
        <f t="shared" si="328"/>
        <v>1025</v>
      </c>
    </row>
    <row r="10248" spans="1:3" x14ac:dyDescent="0.25">
      <c r="A10248" s="22"/>
      <c r="B10248" s="28" t="str">
        <f t="shared" si="327"/>
        <v/>
      </c>
      <c r="C10248" s="28">
        <f t="shared" si="328"/>
        <v>1025</v>
      </c>
    </row>
    <row r="10249" spans="1:3" x14ac:dyDescent="0.25">
      <c r="A10249" s="22"/>
      <c r="B10249" s="28" t="str">
        <f t="shared" si="327"/>
        <v/>
      </c>
      <c r="C10249" s="28">
        <f t="shared" si="328"/>
        <v>1025</v>
      </c>
    </row>
    <row r="10250" spans="1:3" x14ac:dyDescent="0.25">
      <c r="A10250" s="22"/>
      <c r="B10250" s="28" t="str">
        <f t="shared" si="327"/>
        <v/>
      </c>
      <c r="C10250" s="28">
        <f t="shared" si="328"/>
        <v>1025</v>
      </c>
    </row>
    <row r="10251" spans="1:3" x14ac:dyDescent="0.25">
      <c r="A10251" s="22"/>
      <c r="B10251" s="28" t="str">
        <f t="shared" si="327"/>
        <v/>
      </c>
      <c r="C10251" s="28">
        <f t="shared" si="328"/>
        <v>1025</v>
      </c>
    </row>
    <row r="10252" spans="1:3" x14ac:dyDescent="0.25">
      <c r="A10252" s="22"/>
      <c r="B10252" s="28" t="str">
        <f t="shared" si="327"/>
        <v/>
      </c>
      <c r="C10252" s="28">
        <f t="shared" si="328"/>
        <v>1025</v>
      </c>
    </row>
    <row r="10253" spans="1:3" x14ac:dyDescent="0.25">
      <c r="A10253" s="22"/>
      <c r="B10253" s="28" t="str">
        <f t="shared" si="327"/>
        <v/>
      </c>
      <c r="C10253" s="28">
        <f t="shared" si="328"/>
        <v>1025</v>
      </c>
    </row>
    <row r="10254" spans="1:3" x14ac:dyDescent="0.25">
      <c r="A10254" s="22"/>
      <c r="B10254" s="28" t="str">
        <f t="shared" si="327"/>
        <v/>
      </c>
      <c r="C10254" s="28">
        <f t="shared" si="328"/>
        <v>1025</v>
      </c>
    </row>
    <row r="10255" spans="1:3" x14ac:dyDescent="0.25">
      <c r="A10255" s="22"/>
      <c r="B10255" s="28" t="str">
        <f t="shared" si="327"/>
        <v/>
      </c>
      <c r="C10255" s="28">
        <f t="shared" si="328"/>
        <v>1025</v>
      </c>
    </row>
    <row r="10256" spans="1:3" x14ac:dyDescent="0.25">
      <c r="A10256" s="22"/>
      <c r="B10256" s="28" t="str">
        <f t="shared" si="327"/>
        <v/>
      </c>
      <c r="C10256" s="28">
        <f t="shared" si="328"/>
        <v>1025</v>
      </c>
    </row>
    <row r="10257" spans="1:3" x14ac:dyDescent="0.25">
      <c r="A10257" s="22"/>
      <c r="B10257" s="28" t="str">
        <f t="shared" si="327"/>
        <v/>
      </c>
      <c r="C10257" s="28">
        <f t="shared" si="328"/>
        <v>1026</v>
      </c>
    </row>
    <row r="10258" spans="1:3" x14ac:dyDescent="0.25">
      <c r="A10258" s="22"/>
      <c r="B10258" s="28" t="str">
        <f t="shared" si="327"/>
        <v/>
      </c>
      <c r="C10258" s="28">
        <f t="shared" si="328"/>
        <v>1026</v>
      </c>
    </row>
    <row r="10259" spans="1:3" x14ac:dyDescent="0.25">
      <c r="A10259" s="22"/>
      <c r="B10259" s="28" t="str">
        <f t="shared" si="327"/>
        <v/>
      </c>
      <c r="C10259" s="28">
        <f t="shared" si="328"/>
        <v>1026</v>
      </c>
    </row>
    <row r="10260" spans="1:3" x14ac:dyDescent="0.25">
      <c r="A10260" s="22"/>
      <c r="B10260" s="28" t="str">
        <f t="shared" si="327"/>
        <v/>
      </c>
      <c r="C10260" s="28">
        <f t="shared" si="328"/>
        <v>1026</v>
      </c>
    </row>
    <row r="10261" spans="1:3" x14ac:dyDescent="0.25">
      <c r="A10261" s="22"/>
      <c r="B10261" s="28" t="str">
        <f t="shared" si="327"/>
        <v/>
      </c>
      <c r="C10261" s="28">
        <f t="shared" si="328"/>
        <v>1026</v>
      </c>
    </row>
    <row r="10262" spans="1:3" x14ac:dyDescent="0.25">
      <c r="A10262" s="22"/>
      <c r="B10262" s="28" t="str">
        <f t="shared" si="327"/>
        <v/>
      </c>
      <c r="C10262" s="28">
        <f t="shared" si="328"/>
        <v>1026</v>
      </c>
    </row>
    <row r="10263" spans="1:3" x14ac:dyDescent="0.25">
      <c r="A10263" s="22"/>
      <c r="B10263" s="28" t="str">
        <f t="shared" si="327"/>
        <v/>
      </c>
      <c r="C10263" s="28">
        <f t="shared" si="328"/>
        <v>1026</v>
      </c>
    </row>
    <row r="10264" spans="1:3" x14ac:dyDescent="0.25">
      <c r="A10264" s="22"/>
      <c r="B10264" s="28" t="str">
        <f t="shared" si="327"/>
        <v/>
      </c>
      <c r="C10264" s="28">
        <f t="shared" si="328"/>
        <v>1026</v>
      </c>
    </row>
    <row r="10265" spans="1:3" x14ac:dyDescent="0.25">
      <c r="A10265" s="22"/>
      <c r="B10265" s="28" t="str">
        <f t="shared" si="327"/>
        <v/>
      </c>
      <c r="C10265" s="28">
        <f t="shared" si="328"/>
        <v>1026</v>
      </c>
    </row>
    <row r="10266" spans="1:3" x14ac:dyDescent="0.25">
      <c r="A10266" s="22"/>
      <c r="B10266" s="28" t="str">
        <f t="shared" si="327"/>
        <v/>
      </c>
      <c r="C10266" s="28">
        <f t="shared" si="328"/>
        <v>1026</v>
      </c>
    </row>
    <row r="10267" spans="1:3" x14ac:dyDescent="0.25">
      <c r="A10267" s="22"/>
      <c r="B10267" s="28" t="str">
        <f t="shared" si="327"/>
        <v/>
      </c>
      <c r="C10267" s="28">
        <f t="shared" si="328"/>
        <v>1027</v>
      </c>
    </row>
    <row r="10268" spans="1:3" x14ac:dyDescent="0.25">
      <c r="A10268" s="22"/>
      <c r="B10268" s="28" t="str">
        <f t="shared" si="327"/>
        <v/>
      </c>
      <c r="C10268" s="28">
        <f t="shared" si="328"/>
        <v>1027</v>
      </c>
    </row>
    <row r="10269" spans="1:3" x14ac:dyDescent="0.25">
      <c r="A10269" s="22"/>
      <c r="B10269" s="28" t="str">
        <f t="shared" ref="B10269:B10332" si="329">IF(C10269&lt; $D$4+1,MOD(((ROW(B10269)-ROW(B$7))),$C$5)+1,"")</f>
        <v/>
      </c>
      <c r="C10269" s="28">
        <f t="shared" si="328"/>
        <v>1027</v>
      </c>
    </row>
    <row r="10270" spans="1:3" x14ac:dyDescent="0.25">
      <c r="A10270" s="22"/>
      <c r="B10270" s="28" t="str">
        <f t="shared" si="329"/>
        <v/>
      </c>
      <c r="C10270" s="28">
        <f t="shared" si="328"/>
        <v>1027</v>
      </c>
    </row>
    <row r="10271" spans="1:3" x14ac:dyDescent="0.25">
      <c r="A10271" s="22"/>
      <c r="B10271" s="28" t="str">
        <f t="shared" si="329"/>
        <v/>
      </c>
      <c r="C10271" s="28">
        <f t="shared" si="328"/>
        <v>1027</v>
      </c>
    </row>
    <row r="10272" spans="1:3" x14ac:dyDescent="0.25">
      <c r="A10272" s="22"/>
      <c r="B10272" s="28" t="str">
        <f t="shared" si="329"/>
        <v/>
      </c>
      <c r="C10272" s="28">
        <f t="shared" si="328"/>
        <v>1027</v>
      </c>
    </row>
    <row r="10273" spans="1:3" x14ac:dyDescent="0.25">
      <c r="A10273" s="22"/>
      <c r="B10273" s="28" t="str">
        <f t="shared" si="329"/>
        <v/>
      </c>
      <c r="C10273" s="28">
        <f t="shared" si="328"/>
        <v>1027</v>
      </c>
    </row>
    <row r="10274" spans="1:3" x14ac:dyDescent="0.25">
      <c r="A10274" s="22"/>
      <c r="B10274" s="28" t="str">
        <f t="shared" si="329"/>
        <v/>
      </c>
      <c r="C10274" s="28">
        <f t="shared" si="328"/>
        <v>1027</v>
      </c>
    </row>
    <row r="10275" spans="1:3" x14ac:dyDescent="0.25">
      <c r="A10275" s="22"/>
      <c r="B10275" s="28" t="str">
        <f t="shared" si="329"/>
        <v/>
      </c>
      <c r="C10275" s="28">
        <f t="shared" si="328"/>
        <v>1027</v>
      </c>
    </row>
    <row r="10276" spans="1:3" x14ac:dyDescent="0.25">
      <c r="A10276" s="22"/>
      <c r="B10276" s="28" t="str">
        <f t="shared" si="329"/>
        <v/>
      </c>
      <c r="C10276" s="28">
        <f t="shared" si="328"/>
        <v>1027</v>
      </c>
    </row>
    <row r="10277" spans="1:3" x14ac:dyDescent="0.25">
      <c r="A10277" s="22"/>
      <c r="B10277" s="28" t="str">
        <f t="shared" si="329"/>
        <v/>
      </c>
      <c r="C10277" s="28">
        <f t="shared" si="328"/>
        <v>1028</v>
      </c>
    </row>
    <row r="10278" spans="1:3" x14ac:dyDescent="0.25">
      <c r="A10278" s="22"/>
      <c r="B10278" s="28" t="str">
        <f t="shared" si="329"/>
        <v/>
      </c>
      <c r="C10278" s="28">
        <f t="shared" si="328"/>
        <v>1028</v>
      </c>
    </row>
    <row r="10279" spans="1:3" x14ac:dyDescent="0.25">
      <c r="A10279" s="22"/>
      <c r="B10279" s="28" t="str">
        <f t="shared" si="329"/>
        <v/>
      </c>
      <c r="C10279" s="28">
        <f t="shared" si="328"/>
        <v>1028</v>
      </c>
    </row>
    <row r="10280" spans="1:3" x14ac:dyDescent="0.25">
      <c r="A10280" s="22"/>
      <c r="B10280" s="28" t="str">
        <f t="shared" si="329"/>
        <v/>
      </c>
      <c r="C10280" s="28">
        <f t="shared" si="328"/>
        <v>1028</v>
      </c>
    </row>
    <row r="10281" spans="1:3" x14ac:dyDescent="0.25">
      <c r="A10281" s="22"/>
      <c r="B10281" s="28" t="str">
        <f t="shared" si="329"/>
        <v/>
      </c>
      <c r="C10281" s="28">
        <f t="shared" si="328"/>
        <v>1028</v>
      </c>
    </row>
    <row r="10282" spans="1:3" x14ac:dyDescent="0.25">
      <c r="A10282" s="22"/>
      <c r="B10282" s="28" t="str">
        <f t="shared" si="329"/>
        <v/>
      </c>
      <c r="C10282" s="28">
        <f t="shared" si="328"/>
        <v>1028</v>
      </c>
    </row>
    <row r="10283" spans="1:3" x14ac:dyDescent="0.25">
      <c r="A10283" s="22"/>
      <c r="B10283" s="28" t="str">
        <f t="shared" si="329"/>
        <v/>
      </c>
      <c r="C10283" s="28">
        <f t="shared" si="328"/>
        <v>1028</v>
      </c>
    </row>
    <row r="10284" spans="1:3" x14ac:dyDescent="0.25">
      <c r="A10284" s="22"/>
      <c r="B10284" s="28" t="str">
        <f t="shared" si="329"/>
        <v/>
      </c>
      <c r="C10284" s="28">
        <f t="shared" si="328"/>
        <v>1028</v>
      </c>
    </row>
    <row r="10285" spans="1:3" x14ac:dyDescent="0.25">
      <c r="A10285" s="22"/>
      <c r="B10285" s="28" t="str">
        <f t="shared" si="329"/>
        <v/>
      </c>
      <c r="C10285" s="28">
        <f t="shared" si="328"/>
        <v>1028</v>
      </c>
    </row>
    <row r="10286" spans="1:3" x14ac:dyDescent="0.25">
      <c r="A10286" s="22"/>
      <c r="B10286" s="28" t="str">
        <f t="shared" si="329"/>
        <v/>
      </c>
      <c r="C10286" s="28">
        <f t="shared" si="328"/>
        <v>1028</v>
      </c>
    </row>
    <row r="10287" spans="1:3" x14ac:dyDescent="0.25">
      <c r="A10287" s="22"/>
      <c r="B10287" s="28" t="str">
        <f t="shared" si="329"/>
        <v/>
      </c>
      <c r="C10287" s="28">
        <f t="shared" ref="C10287:C10350" si="330">ROUNDDOWN(((ROW(C10287)-ROW(C$7))/C$5)+1,0)</f>
        <v>1029</v>
      </c>
    </row>
    <row r="10288" spans="1:3" x14ac:dyDescent="0.25">
      <c r="A10288" s="22"/>
      <c r="B10288" s="28" t="str">
        <f t="shared" si="329"/>
        <v/>
      </c>
      <c r="C10288" s="28">
        <f t="shared" si="330"/>
        <v>1029</v>
      </c>
    </row>
    <row r="10289" spans="1:3" x14ac:dyDescent="0.25">
      <c r="A10289" s="22"/>
      <c r="B10289" s="28" t="str">
        <f t="shared" si="329"/>
        <v/>
      </c>
      <c r="C10289" s="28">
        <f t="shared" si="330"/>
        <v>1029</v>
      </c>
    </row>
    <row r="10290" spans="1:3" x14ac:dyDescent="0.25">
      <c r="A10290" s="22"/>
      <c r="B10290" s="28" t="str">
        <f t="shared" si="329"/>
        <v/>
      </c>
      <c r="C10290" s="28">
        <f t="shared" si="330"/>
        <v>1029</v>
      </c>
    </row>
    <row r="10291" spans="1:3" x14ac:dyDescent="0.25">
      <c r="A10291" s="22"/>
      <c r="B10291" s="28" t="str">
        <f t="shared" si="329"/>
        <v/>
      </c>
      <c r="C10291" s="28">
        <f t="shared" si="330"/>
        <v>1029</v>
      </c>
    </row>
    <row r="10292" spans="1:3" x14ac:dyDescent="0.25">
      <c r="A10292" s="22"/>
      <c r="B10292" s="28" t="str">
        <f t="shared" si="329"/>
        <v/>
      </c>
      <c r="C10292" s="28">
        <f t="shared" si="330"/>
        <v>1029</v>
      </c>
    </row>
    <row r="10293" spans="1:3" x14ac:dyDescent="0.25">
      <c r="A10293" s="22"/>
      <c r="B10293" s="28" t="str">
        <f t="shared" si="329"/>
        <v/>
      </c>
      <c r="C10293" s="28">
        <f t="shared" si="330"/>
        <v>1029</v>
      </c>
    </row>
    <row r="10294" spans="1:3" x14ac:dyDescent="0.25">
      <c r="A10294" s="22"/>
      <c r="B10294" s="28" t="str">
        <f t="shared" si="329"/>
        <v/>
      </c>
      <c r="C10294" s="28">
        <f t="shared" si="330"/>
        <v>1029</v>
      </c>
    </row>
    <row r="10295" spans="1:3" x14ac:dyDescent="0.25">
      <c r="A10295" s="22"/>
      <c r="B10295" s="28" t="str">
        <f t="shared" si="329"/>
        <v/>
      </c>
      <c r="C10295" s="28">
        <f t="shared" si="330"/>
        <v>1029</v>
      </c>
    </row>
    <row r="10296" spans="1:3" x14ac:dyDescent="0.25">
      <c r="A10296" s="22"/>
      <c r="B10296" s="28" t="str">
        <f t="shared" si="329"/>
        <v/>
      </c>
      <c r="C10296" s="28">
        <f t="shared" si="330"/>
        <v>1029</v>
      </c>
    </row>
    <row r="10297" spans="1:3" x14ac:dyDescent="0.25">
      <c r="A10297" s="22"/>
      <c r="B10297" s="28" t="str">
        <f t="shared" si="329"/>
        <v/>
      </c>
      <c r="C10297" s="28">
        <f t="shared" si="330"/>
        <v>1030</v>
      </c>
    </row>
    <row r="10298" spans="1:3" x14ac:dyDescent="0.25">
      <c r="A10298" s="22"/>
      <c r="B10298" s="28" t="str">
        <f t="shared" si="329"/>
        <v/>
      </c>
      <c r="C10298" s="28">
        <f t="shared" si="330"/>
        <v>1030</v>
      </c>
    </row>
    <row r="10299" spans="1:3" x14ac:dyDescent="0.25">
      <c r="A10299" s="22"/>
      <c r="B10299" s="28" t="str">
        <f t="shared" si="329"/>
        <v/>
      </c>
      <c r="C10299" s="28">
        <f t="shared" si="330"/>
        <v>1030</v>
      </c>
    </row>
    <row r="10300" spans="1:3" x14ac:dyDescent="0.25">
      <c r="A10300" s="22"/>
      <c r="B10300" s="28" t="str">
        <f t="shared" si="329"/>
        <v/>
      </c>
      <c r="C10300" s="28">
        <f t="shared" si="330"/>
        <v>1030</v>
      </c>
    </row>
    <row r="10301" spans="1:3" x14ac:dyDescent="0.25">
      <c r="A10301" s="22"/>
      <c r="B10301" s="28" t="str">
        <f t="shared" si="329"/>
        <v/>
      </c>
      <c r="C10301" s="28">
        <f t="shared" si="330"/>
        <v>1030</v>
      </c>
    </row>
    <row r="10302" spans="1:3" x14ac:dyDescent="0.25">
      <c r="A10302" s="22"/>
      <c r="B10302" s="28" t="str">
        <f t="shared" si="329"/>
        <v/>
      </c>
      <c r="C10302" s="28">
        <f t="shared" si="330"/>
        <v>1030</v>
      </c>
    </row>
    <row r="10303" spans="1:3" x14ac:dyDescent="0.25">
      <c r="A10303" s="22"/>
      <c r="B10303" s="28" t="str">
        <f t="shared" si="329"/>
        <v/>
      </c>
      <c r="C10303" s="28">
        <f t="shared" si="330"/>
        <v>1030</v>
      </c>
    </row>
    <row r="10304" spans="1:3" x14ac:dyDescent="0.25">
      <c r="A10304" s="22"/>
      <c r="B10304" s="28" t="str">
        <f t="shared" si="329"/>
        <v/>
      </c>
      <c r="C10304" s="28">
        <f t="shared" si="330"/>
        <v>1030</v>
      </c>
    </row>
    <row r="10305" spans="1:3" x14ac:dyDescent="0.25">
      <c r="A10305" s="22"/>
      <c r="B10305" s="28" t="str">
        <f t="shared" si="329"/>
        <v/>
      </c>
      <c r="C10305" s="28">
        <f t="shared" si="330"/>
        <v>1030</v>
      </c>
    </row>
    <row r="10306" spans="1:3" x14ac:dyDescent="0.25">
      <c r="A10306" s="22"/>
      <c r="B10306" s="28" t="str">
        <f t="shared" si="329"/>
        <v/>
      </c>
      <c r="C10306" s="28">
        <f t="shared" si="330"/>
        <v>1030</v>
      </c>
    </row>
    <row r="10307" spans="1:3" x14ac:dyDescent="0.25">
      <c r="A10307" s="22"/>
      <c r="B10307" s="28" t="str">
        <f t="shared" si="329"/>
        <v/>
      </c>
      <c r="C10307" s="28">
        <f t="shared" si="330"/>
        <v>1031</v>
      </c>
    </row>
    <row r="10308" spans="1:3" x14ac:dyDescent="0.25">
      <c r="A10308" s="22"/>
      <c r="B10308" s="28" t="str">
        <f t="shared" si="329"/>
        <v/>
      </c>
      <c r="C10308" s="28">
        <f t="shared" si="330"/>
        <v>1031</v>
      </c>
    </row>
    <row r="10309" spans="1:3" x14ac:dyDescent="0.25">
      <c r="A10309" s="22"/>
      <c r="B10309" s="28" t="str">
        <f t="shared" si="329"/>
        <v/>
      </c>
      <c r="C10309" s="28">
        <f t="shared" si="330"/>
        <v>1031</v>
      </c>
    </row>
    <row r="10310" spans="1:3" x14ac:dyDescent="0.25">
      <c r="A10310" s="22"/>
      <c r="B10310" s="28" t="str">
        <f t="shared" si="329"/>
        <v/>
      </c>
      <c r="C10310" s="28">
        <f t="shared" si="330"/>
        <v>1031</v>
      </c>
    </row>
    <row r="10311" spans="1:3" x14ac:dyDescent="0.25">
      <c r="A10311" s="22"/>
      <c r="B10311" s="28" t="str">
        <f t="shared" si="329"/>
        <v/>
      </c>
      <c r="C10311" s="28">
        <f t="shared" si="330"/>
        <v>1031</v>
      </c>
    </row>
    <row r="10312" spans="1:3" x14ac:dyDescent="0.25">
      <c r="A10312" s="22"/>
      <c r="B10312" s="28" t="str">
        <f t="shared" si="329"/>
        <v/>
      </c>
      <c r="C10312" s="28">
        <f t="shared" si="330"/>
        <v>1031</v>
      </c>
    </row>
    <row r="10313" spans="1:3" x14ac:dyDescent="0.25">
      <c r="A10313" s="22"/>
      <c r="B10313" s="28" t="str">
        <f t="shared" si="329"/>
        <v/>
      </c>
      <c r="C10313" s="28">
        <f t="shared" si="330"/>
        <v>1031</v>
      </c>
    </row>
    <row r="10314" spans="1:3" x14ac:dyDescent="0.25">
      <c r="A10314" s="22"/>
      <c r="B10314" s="28" t="str">
        <f t="shared" si="329"/>
        <v/>
      </c>
      <c r="C10314" s="28">
        <f t="shared" si="330"/>
        <v>1031</v>
      </c>
    </row>
    <row r="10315" spans="1:3" x14ac:dyDescent="0.25">
      <c r="A10315" s="22"/>
      <c r="B10315" s="28" t="str">
        <f t="shared" si="329"/>
        <v/>
      </c>
      <c r="C10315" s="28">
        <f t="shared" si="330"/>
        <v>1031</v>
      </c>
    </row>
    <row r="10316" spans="1:3" x14ac:dyDescent="0.25">
      <c r="A10316" s="22"/>
      <c r="B10316" s="28" t="str">
        <f t="shared" si="329"/>
        <v/>
      </c>
      <c r="C10316" s="28">
        <f t="shared" si="330"/>
        <v>1031</v>
      </c>
    </row>
    <row r="10317" spans="1:3" x14ac:dyDescent="0.25">
      <c r="A10317" s="22"/>
      <c r="B10317" s="28" t="str">
        <f t="shared" si="329"/>
        <v/>
      </c>
      <c r="C10317" s="28">
        <f t="shared" si="330"/>
        <v>1032</v>
      </c>
    </row>
    <row r="10318" spans="1:3" x14ac:dyDescent="0.25">
      <c r="A10318" s="22"/>
      <c r="B10318" s="28" t="str">
        <f t="shared" si="329"/>
        <v/>
      </c>
      <c r="C10318" s="28">
        <f t="shared" si="330"/>
        <v>1032</v>
      </c>
    </row>
    <row r="10319" spans="1:3" x14ac:dyDescent="0.25">
      <c r="A10319" s="22"/>
      <c r="B10319" s="28" t="str">
        <f t="shared" si="329"/>
        <v/>
      </c>
      <c r="C10319" s="28">
        <f t="shared" si="330"/>
        <v>1032</v>
      </c>
    </row>
    <row r="10320" spans="1:3" x14ac:dyDescent="0.25">
      <c r="A10320" s="22"/>
      <c r="B10320" s="28" t="str">
        <f t="shared" si="329"/>
        <v/>
      </c>
      <c r="C10320" s="28">
        <f t="shared" si="330"/>
        <v>1032</v>
      </c>
    </row>
    <row r="10321" spans="1:3" x14ac:dyDescent="0.25">
      <c r="A10321" s="22"/>
      <c r="B10321" s="28" t="str">
        <f t="shared" si="329"/>
        <v/>
      </c>
      <c r="C10321" s="28">
        <f t="shared" si="330"/>
        <v>1032</v>
      </c>
    </row>
    <row r="10322" spans="1:3" x14ac:dyDescent="0.25">
      <c r="A10322" s="22"/>
      <c r="B10322" s="28" t="str">
        <f t="shared" si="329"/>
        <v/>
      </c>
      <c r="C10322" s="28">
        <f t="shared" si="330"/>
        <v>1032</v>
      </c>
    </row>
    <row r="10323" spans="1:3" x14ac:dyDescent="0.25">
      <c r="A10323" s="22"/>
      <c r="B10323" s="28" t="str">
        <f t="shared" si="329"/>
        <v/>
      </c>
      <c r="C10323" s="28">
        <f t="shared" si="330"/>
        <v>1032</v>
      </c>
    </row>
    <row r="10324" spans="1:3" x14ac:dyDescent="0.25">
      <c r="A10324" s="22"/>
      <c r="B10324" s="28" t="str">
        <f t="shared" si="329"/>
        <v/>
      </c>
      <c r="C10324" s="28">
        <f t="shared" si="330"/>
        <v>1032</v>
      </c>
    </row>
    <row r="10325" spans="1:3" x14ac:dyDescent="0.25">
      <c r="A10325" s="22"/>
      <c r="B10325" s="28" t="str">
        <f t="shared" si="329"/>
        <v/>
      </c>
      <c r="C10325" s="28">
        <f t="shared" si="330"/>
        <v>1032</v>
      </c>
    </row>
    <row r="10326" spans="1:3" x14ac:dyDescent="0.25">
      <c r="A10326" s="22"/>
      <c r="B10326" s="28" t="str">
        <f t="shared" si="329"/>
        <v/>
      </c>
      <c r="C10326" s="28">
        <f t="shared" si="330"/>
        <v>1032</v>
      </c>
    </row>
    <row r="10327" spans="1:3" x14ac:dyDescent="0.25">
      <c r="A10327" s="22"/>
      <c r="B10327" s="28" t="str">
        <f t="shared" si="329"/>
        <v/>
      </c>
      <c r="C10327" s="28">
        <f t="shared" si="330"/>
        <v>1033</v>
      </c>
    </row>
    <row r="10328" spans="1:3" x14ac:dyDescent="0.25">
      <c r="A10328" s="22"/>
      <c r="B10328" s="28" t="str">
        <f t="shared" si="329"/>
        <v/>
      </c>
      <c r="C10328" s="28">
        <f t="shared" si="330"/>
        <v>1033</v>
      </c>
    </row>
    <row r="10329" spans="1:3" x14ac:dyDescent="0.25">
      <c r="A10329" s="22"/>
      <c r="B10329" s="28" t="str">
        <f t="shared" si="329"/>
        <v/>
      </c>
      <c r="C10329" s="28">
        <f t="shared" si="330"/>
        <v>1033</v>
      </c>
    </row>
    <row r="10330" spans="1:3" x14ac:dyDescent="0.25">
      <c r="A10330" s="22"/>
      <c r="B10330" s="28" t="str">
        <f t="shared" si="329"/>
        <v/>
      </c>
      <c r="C10330" s="28">
        <f t="shared" si="330"/>
        <v>1033</v>
      </c>
    </row>
    <row r="10331" spans="1:3" x14ac:dyDescent="0.25">
      <c r="A10331" s="22"/>
      <c r="B10331" s="28" t="str">
        <f t="shared" si="329"/>
        <v/>
      </c>
      <c r="C10331" s="28">
        <f t="shared" si="330"/>
        <v>1033</v>
      </c>
    </row>
    <row r="10332" spans="1:3" x14ac:dyDescent="0.25">
      <c r="A10332" s="22"/>
      <c r="B10332" s="28" t="str">
        <f t="shared" si="329"/>
        <v/>
      </c>
      <c r="C10332" s="28">
        <f t="shared" si="330"/>
        <v>1033</v>
      </c>
    </row>
    <row r="10333" spans="1:3" x14ac:dyDescent="0.25">
      <c r="A10333" s="22"/>
      <c r="B10333" s="28" t="str">
        <f t="shared" ref="B10333:B10396" si="331">IF(C10333&lt; $D$4+1,MOD(((ROW(B10333)-ROW(B$7))),$C$5)+1,"")</f>
        <v/>
      </c>
      <c r="C10333" s="28">
        <f t="shared" si="330"/>
        <v>1033</v>
      </c>
    </row>
    <row r="10334" spans="1:3" x14ac:dyDescent="0.25">
      <c r="A10334" s="22"/>
      <c r="B10334" s="28" t="str">
        <f t="shared" si="331"/>
        <v/>
      </c>
      <c r="C10334" s="28">
        <f t="shared" si="330"/>
        <v>1033</v>
      </c>
    </row>
    <row r="10335" spans="1:3" x14ac:dyDescent="0.25">
      <c r="A10335" s="22"/>
      <c r="B10335" s="28" t="str">
        <f t="shared" si="331"/>
        <v/>
      </c>
      <c r="C10335" s="28">
        <f t="shared" si="330"/>
        <v>1033</v>
      </c>
    </row>
    <row r="10336" spans="1:3" x14ac:dyDescent="0.25">
      <c r="A10336" s="22"/>
      <c r="B10336" s="28" t="str">
        <f t="shared" si="331"/>
        <v/>
      </c>
      <c r="C10336" s="28">
        <f t="shared" si="330"/>
        <v>1033</v>
      </c>
    </row>
    <row r="10337" spans="1:3" x14ac:dyDescent="0.25">
      <c r="A10337" s="22"/>
      <c r="B10337" s="28" t="str">
        <f t="shared" si="331"/>
        <v/>
      </c>
      <c r="C10337" s="28">
        <f t="shared" si="330"/>
        <v>1034</v>
      </c>
    </row>
    <row r="10338" spans="1:3" x14ac:dyDescent="0.25">
      <c r="A10338" s="22"/>
      <c r="B10338" s="28" t="str">
        <f t="shared" si="331"/>
        <v/>
      </c>
      <c r="C10338" s="28">
        <f t="shared" si="330"/>
        <v>1034</v>
      </c>
    </row>
    <row r="10339" spans="1:3" x14ac:dyDescent="0.25">
      <c r="A10339" s="22"/>
      <c r="B10339" s="28" t="str">
        <f t="shared" si="331"/>
        <v/>
      </c>
      <c r="C10339" s="28">
        <f t="shared" si="330"/>
        <v>1034</v>
      </c>
    </row>
    <row r="10340" spans="1:3" x14ac:dyDescent="0.25">
      <c r="A10340" s="22"/>
      <c r="B10340" s="28" t="str">
        <f t="shared" si="331"/>
        <v/>
      </c>
      <c r="C10340" s="28">
        <f t="shared" si="330"/>
        <v>1034</v>
      </c>
    </row>
    <row r="10341" spans="1:3" x14ac:dyDescent="0.25">
      <c r="A10341" s="22"/>
      <c r="B10341" s="28" t="str">
        <f t="shared" si="331"/>
        <v/>
      </c>
      <c r="C10341" s="28">
        <f t="shared" si="330"/>
        <v>1034</v>
      </c>
    </row>
    <row r="10342" spans="1:3" x14ac:dyDescent="0.25">
      <c r="A10342" s="22"/>
      <c r="B10342" s="28" t="str">
        <f t="shared" si="331"/>
        <v/>
      </c>
      <c r="C10342" s="28">
        <f t="shared" si="330"/>
        <v>1034</v>
      </c>
    </row>
    <row r="10343" spans="1:3" x14ac:dyDescent="0.25">
      <c r="A10343" s="22"/>
      <c r="B10343" s="28" t="str">
        <f t="shared" si="331"/>
        <v/>
      </c>
      <c r="C10343" s="28">
        <f t="shared" si="330"/>
        <v>1034</v>
      </c>
    </row>
    <row r="10344" spans="1:3" x14ac:dyDescent="0.25">
      <c r="A10344" s="22"/>
      <c r="B10344" s="28" t="str">
        <f t="shared" si="331"/>
        <v/>
      </c>
      <c r="C10344" s="28">
        <f t="shared" si="330"/>
        <v>1034</v>
      </c>
    </row>
    <row r="10345" spans="1:3" x14ac:dyDescent="0.25">
      <c r="A10345" s="22"/>
      <c r="B10345" s="28" t="str">
        <f t="shared" si="331"/>
        <v/>
      </c>
      <c r="C10345" s="28">
        <f t="shared" si="330"/>
        <v>1034</v>
      </c>
    </row>
    <row r="10346" spans="1:3" x14ac:dyDescent="0.25">
      <c r="A10346" s="22"/>
      <c r="B10346" s="28" t="str">
        <f t="shared" si="331"/>
        <v/>
      </c>
      <c r="C10346" s="28">
        <f t="shared" si="330"/>
        <v>1034</v>
      </c>
    </row>
    <row r="10347" spans="1:3" x14ac:dyDescent="0.25">
      <c r="A10347" s="22"/>
      <c r="B10347" s="28" t="str">
        <f t="shared" si="331"/>
        <v/>
      </c>
      <c r="C10347" s="28">
        <f t="shared" si="330"/>
        <v>1035</v>
      </c>
    </row>
    <row r="10348" spans="1:3" x14ac:dyDescent="0.25">
      <c r="A10348" s="22"/>
      <c r="B10348" s="28" t="str">
        <f t="shared" si="331"/>
        <v/>
      </c>
      <c r="C10348" s="28">
        <f t="shared" si="330"/>
        <v>1035</v>
      </c>
    </row>
    <row r="10349" spans="1:3" x14ac:dyDescent="0.25">
      <c r="A10349" s="22"/>
      <c r="B10349" s="28" t="str">
        <f t="shared" si="331"/>
        <v/>
      </c>
      <c r="C10349" s="28">
        <f t="shared" si="330"/>
        <v>1035</v>
      </c>
    </row>
    <row r="10350" spans="1:3" x14ac:dyDescent="0.25">
      <c r="A10350" s="22"/>
      <c r="B10350" s="28" t="str">
        <f t="shared" si="331"/>
        <v/>
      </c>
      <c r="C10350" s="28">
        <f t="shared" si="330"/>
        <v>1035</v>
      </c>
    </row>
    <row r="10351" spans="1:3" x14ac:dyDescent="0.25">
      <c r="A10351" s="22"/>
      <c r="B10351" s="28" t="str">
        <f t="shared" si="331"/>
        <v/>
      </c>
      <c r="C10351" s="28">
        <f t="shared" ref="C10351:C10414" si="332">ROUNDDOWN(((ROW(C10351)-ROW(C$7))/C$5)+1,0)</f>
        <v>1035</v>
      </c>
    </row>
    <row r="10352" spans="1:3" x14ac:dyDescent="0.25">
      <c r="A10352" s="22"/>
      <c r="B10352" s="28" t="str">
        <f t="shared" si="331"/>
        <v/>
      </c>
      <c r="C10352" s="28">
        <f t="shared" si="332"/>
        <v>1035</v>
      </c>
    </row>
    <row r="10353" spans="1:3" x14ac:dyDescent="0.25">
      <c r="A10353" s="22"/>
      <c r="B10353" s="28" t="str">
        <f t="shared" si="331"/>
        <v/>
      </c>
      <c r="C10353" s="28">
        <f t="shared" si="332"/>
        <v>1035</v>
      </c>
    </row>
    <row r="10354" spans="1:3" x14ac:dyDescent="0.25">
      <c r="A10354" s="22"/>
      <c r="B10354" s="28" t="str">
        <f t="shared" si="331"/>
        <v/>
      </c>
      <c r="C10354" s="28">
        <f t="shared" si="332"/>
        <v>1035</v>
      </c>
    </row>
    <row r="10355" spans="1:3" x14ac:dyDescent="0.25">
      <c r="A10355" s="22"/>
      <c r="B10355" s="28" t="str">
        <f t="shared" si="331"/>
        <v/>
      </c>
      <c r="C10355" s="28">
        <f t="shared" si="332"/>
        <v>1035</v>
      </c>
    </row>
    <row r="10356" spans="1:3" x14ac:dyDescent="0.25">
      <c r="A10356" s="22"/>
      <c r="B10356" s="28" t="str">
        <f t="shared" si="331"/>
        <v/>
      </c>
      <c r="C10356" s="28">
        <f t="shared" si="332"/>
        <v>1035</v>
      </c>
    </row>
    <row r="10357" spans="1:3" x14ac:dyDescent="0.25">
      <c r="A10357" s="22"/>
      <c r="B10357" s="28" t="str">
        <f t="shared" si="331"/>
        <v/>
      </c>
      <c r="C10357" s="28">
        <f t="shared" si="332"/>
        <v>1036</v>
      </c>
    </row>
    <row r="10358" spans="1:3" x14ac:dyDescent="0.25">
      <c r="A10358" s="22"/>
      <c r="B10358" s="28" t="str">
        <f t="shared" si="331"/>
        <v/>
      </c>
      <c r="C10358" s="28">
        <f t="shared" si="332"/>
        <v>1036</v>
      </c>
    </row>
    <row r="10359" spans="1:3" x14ac:dyDescent="0.25">
      <c r="A10359" s="22"/>
      <c r="B10359" s="28" t="str">
        <f t="shared" si="331"/>
        <v/>
      </c>
      <c r="C10359" s="28">
        <f t="shared" si="332"/>
        <v>1036</v>
      </c>
    </row>
    <row r="10360" spans="1:3" x14ac:dyDescent="0.25">
      <c r="A10360" s="22"/>
      <c r="B10360" s="28" t="str">
        <f t="shared" si="331"/>
        <v/>
      </c>
      <c r="C10360" s="28">
        <f t="shared" si="332"/>
        <v>1036</v>
      </c>
    </row>
    <row r="10361" spans="1:3" x14ac:dyDescent="0.25">
      <c r="A10361" s="22"/>
      <c r="B10361" s="28" t="str">
        <f t="shared" si="331"/>
        <v/>
      </c>
      <c r="C10361" s="28">
        <f t="shared" si="332"/>
        <v>1036</v>
      </c>
    </row>
    <row r="10362" spans="1:3" x14ac:dyDescent="0.25">
      <c r="A10362" s="22"/>
      <c r="B10362" s="28" t="str">
        <f t="shared" si="331"/>
        <v/>
      </c>
      <c r="C10362" s="28">
        <f t="shared" si="332"/>
        <v>1036</v>
      </c>
    </row>
    <row r="10363" spans="1:3" x14ac:dyDescent="0.25">
      <c r="A10363" s="22"/>
      <c r="B10363" s="28" t="str">
        <f t="shared" si="331"/>
        <v/>
      </c>
      <c r="C10363" s="28">
        <f t="shared" si="332"/>
        <v>1036</v>
      </c>
    </row>
    <row r="10364" spans="1:3" x14ac:dyDescent="0.25">
      <c r="A10364" s="22"/>
      <c r="B10364" s="28" t="str">
        <f t="shared" si="331"/>
        <v/>
      </c>
      <c r="C10364" s="28">
        <f t="shared" si="332"/>
        <v>1036</v>
      </c>
    </row>
    <row r="10365" spans="1:3" x14ac:dyDescent="0.25">
      <c r="A10365" s="22"/>
      <c r="B10365" s="28" t="str">
        <f t="shared" si="331"/>
        <v/>
      </c>
      <c r="C10365" s="28">
        <f t="shared" si="332"/>
        <v>1036</v>
      </c>
    </row>
    <row r="10366" spans="1:3" x14ac:dyDescent="0.25">
      <c r="A10366" s="22"/>
      <c r="B10366" s="28" t="str">
        <f t="shared" si="331"/>
        <v/>
      </c>
      <c r="C10366" s="28">
        <f t="shared" si="332"/>
        <v>1036</v>
      </c>
    </row>
    <row r="10367" spans="1:3" x14ac:dyDescent="0.25">
      <c r="A10367" s="22"/>
      <c r="B10367" s="28" t="str">
        <f t="shared" si="331"/>
        <v/>
      </c>
      <c r="C10367" s="28">
        <f t="shared" si="332"/>
        <v>1037</v>
      </c>
    </row>
    <row r="10368" spans="1:3" x14ac:dyDescent="0.25">
      <c r="A10368" s="22"/>
      <c r="B10368" s="28" t="str">
        <f t="shared" si="331"/>
        <v/>
      </c>
      <c r="C10368" s="28">
        <f t="shared" si="332"/>
        <v>1037</v>
      </c>
    </row>
    <row r="10369" spans="1:3" x14ac:dyDescent="0.25">
      <c r="A10369" s="22"/>
      <c r="B10369" s="28" t="str">
        <f t="shared" si="331"/>
        <v/>
      </c>
      <c r="C10369" s="28">
        <f t="shared" si="332"/>
        <v>1037</v>
      </c>
    </row>
    <row r="10370" spans="1:3" x14ac:dyDescent="0.25">
      <c r="A10370" s="22"/>
      <c r="B10370" s="28" t="str">
        <f t="shared" si="331"/>
        <v/>
      </c>
      <c r="C10370" s="28">
        <f t="shared" si="332"/>
        <v>1037</v>
      </c>
    </row>
    <row r="10371" spans="1:3" x14ac:dyDescent="0.25">
      <c r="A10371" s="22"/>
      <c r="B10371" s="28" t="str">
        <f t="shared" si="331"/>
        <v/>
      </c>
      <c r="C10371" s="28">
        <f t="shared" si="332"/>
        <v>1037</v>
      </c>
    </row>
    <row r="10372" spans="1:3" x14ac:dyDescent="0.25">
      <c r="A10372" s="22"/>
      <c r="B10372" s="28" t="str">
        <f t="shared" si="331"/>
        <v/>
      </c>
      <c r="C10372" s="28">
        <f t="shared" si="332"/>
        <v>1037</v>
      </c>
    </row>
    <row r="10373" spans="1:3" x14ac:dyDescent="0.25">
      <c r="A10373" s="22"/>
      <c r="B10373" s="28" t="str">
        <f t="shared" si="331"/>
        <v/>
      </c>
      <c r="C10373" s="28">
        <f t="shared" si="332"/>
        <v>1037</v>
      </c>
    </row>
    <row r="10374" spans="1:3" x14ac:dyDescent="0.25">
      <c r="A10374" s="22"/>
      <c r="B10374" s="28" t="str">
        <f t="shared" si="331"/>
        <v/>
      </c>
      <c r="C10374" s="28">
        <f t="shared" si="332"/>
        <v>1037</v>
      </c>
    </row>
    <row r="10375" spans="1:3" x14ac:dyDescent="0.25">
      <c r="A10375" s="22"/>
      <c r="B10375" s="28" t="str">
        <f t="shared" si="331"/>
        <v/>
      </c>
      <c r="C10375" s="28">
        <f t="shared" si="332"/>
        <v>1037</v>
      </c>
    </row>
    <row r="10376" spans="1:3" x14ac:dyDescent="0.25">
      <c r="A10376" s="22"/>
      <c r="B10376" s="28" t="str">
        <f t="shared" si="331"/>
        <v/>
      </c>
      <c r="C10376" s="28">
        <f t="shared" si="332"/>
        <v>1037</v>
      </c>
    </row>
    <row r="10377" spans="1:3" x14ac:dyDescent="0.25">
      <c r="A10377" s="22"/>
      <c r="B10377" s="28" t="str">
        <f t="shared" si="331"/>
        <v/>
      </c>
      <c r="C10377" s="28">
        <f t="shared" si="332"/>
        <v>1038</v>
      </c>
    </row>
    <row r="10378" spans="1:3" x14ac:dyDescent="0.25">
      <c r="A10378" s="22"/>
      <c r="B10378" s="28" t="str">
        <f t="shared" si="331"/>
        <v/>
      </c>
      <c r="C10378" s="28">
        <f t="shared" si="332"/>
        <v>1038</v>
      </c>
    </row>
    <row r="10379" spans="1:3" x14ac:dyDescent="0.25">
      <c r="A10379" s="22"/>
      <c r="B10379" s="28" t="str">
        <f t="shared" si="331"/>
        <v/>
      </c>
      <c r="C10379" s="28">
        <f t="shared" si="332"/>
        <v>1038</v>
      </c>
    </row>
    <row r="10380" spans="1:3" x14ac:dyDescent="0.25">
      <c r="A10380" s="22"/>
      <c r="B10380" s="28" t="str">
        <f t="shared" si="331"/>
        <v/>
      </c>
      <c r="C10380" s="28">
        <f t="shared" si="332"/>
        <v>1038</v>
      </c>
    </row>
    <row r="10381" spans="1:3" x14ac:dyDescent="0.25">
      <c r="A10381" s="22"/>
      <c r="B10381" s="28" t="str">
        <f t="shared" si="331"/>
        <v/>
      </c>
      <c r="C10381" s="28">
        <f t="shared" si="332"/>
        <v>1038</v>
      </c>
    </row>
    <row r="10382" spans="1:3" x14ac:dyDescent="0.25">
      <c r="A10382" s="22"/>
      <c r="B10382" s="28" t="str">
        <f t="shared" si="331"/>
        <v/>
      </c>
      <c r="C10382" s="28">
        <f t="shared" si="332"/>
        <v>1038</v>
      </c>
    </row>
    <row r="10383" spans="1:3" x14ac:dyDescent="0.25">
      <c r="A10383" s="22"/>
      <c r="B10383" s="28" t="str">
        <f t="shared" si="331"/>
        <v/>
      </c>
      <c r="C10383" s="28">
        <f t="shared" si="332"/>
        <v>1038</v>
      </c>
    </row>
    <row r="10384" spans="1:3" x14ac:dyDescent="0.25">
      <c r="A10384" s="22"/>
      <c r="B10384" s="28" t="str">
        <f t="shared" si="331"/>
        <v/>
      </c>
      <c r="C10384" s="28">
        <f t="shared" si="332"/>
        <v>1038</v>
      </c>
    </row>
    <row r="10385" spans="1:3" x14ac:dyDescent="0.25">
      <c r="A10385" s="22"/>
      <c r="B10385" s="28" t="str">
        <f t="shared" si="331"/>
        <v/>
      </c>
      <c r="C10385" s="28">
        <f t="shared" si="332"/>
        <v>1038</v>
      </c>
    </row>
    <row r="10386" spans="1:3" x14ac:dyDescent="0.25">
      <c r="A10386" s="22"/>
      <c r="B10386" s="28" t="str">
        <f t="shared" si="331"/>
        <v/>
      </c>
      <c r="C10386" s="28">
        <f t="shared" si="332"/>
        <v>1038</v>
      </c>
    </row>
    <row r="10387" spans="1:3" x14ac:dyDescent="0.25">
      <c r="A10387" s="22"/>
      <c r="B10387" s="28" t="str">
        <f t="shared" si="331"/>
        <v/>
      </c>
      <c r="C10387" s="28">
        <f t="shared" si="332"/>
        <v>1039</v>
      </c>
    </row>
    <row r="10388" spans="1:3" x14ac:dyDescent="0.25">
      <c r="A10388" s="22"/>
      <c r="B10388" s="28" t="str">
        <f t="shared" si="331"/>
        <v/>
      </c>
      <c r="C10388" s="28">
        <f t="shared" si="332"/>
        <v>1039</v>
      </c>
    </row>
    <row r="10389" spans="1:3" x14ac:dyDescent="0.25">
      <c r="A10389" s="22"/>
      <c r="B10389" s="28" t="str">
        <f t="shared" si="331"/>
        <v/>
      </c>
      <c r="C10389" s="28">
        <f t="shared" si="332"/>
        <v>1039</v>
      </c>
    </row>
    <row r="10390" spans="1:3" x14ac:dyDescent="0.25">
      <c r="A10390" s="22"/>
      <c r="B10390" s="28" t="str">
        <f t="shared" si="331"/>
        <v/>
      </c>
      <c r="C10390" s="28">
        <f t="shared" si="332"/>
        <v>1039</v>
      </c>
    </row>
    <row r="10391" spans="1:3" x14ac:dyDescent="0.25">
      <c r="A10391" s="22"/>
      <c r="B10391" s="28" t="str">
        <f t="shared" si="331"/>
        <v/>
      </c>
      <c r="C10391" s="28">
        <f t="shared" si="332"/>
        <v>1039</v>
      </c>
    </row>
    <row r="10392" spans="1:3" x14ac:dyDescent="0.25">
      <c r="A10392" s="22"/>
      <c r="B10392" s="28" t="str">
        <f t="shared" si="331"/>
        <v/>
      </c>
      <c r="C10392" s="28">
        <f t="shared" si="332"/>
        <v>1039</v>
      </c>
    </row>
    <row r="10393" spans="1:3" x14ac:dyDescent="0.25">
      <c r="A10393" s="22"/>
      <c r="B10393" s="28" t="str">
        <f t="shared" si="331"/>
        <v/>
      </c>
      <c r="C10393" s="28">
        <f t="shared" si="332"/>
        <v>1039</v>
      </c>
    </row>
    <row r="10394" spans="1:3" x14ac:dyDescent="0.25">
      <c r="A10394" s="22"/>
      <c r="B10394" s="28" t="str">
        <f t="shared" si="331"/>
        <v/>
      </c>
      <c r="C10394" s="28">
        <f t="shared" si="332"/>
        <v>1039</v>
      </c>
    </row>
    <row r="10395" spans="1:3" x14ac:dyDescent="0.25">
      <c r="A10395" s="22"/>
      <c r="B10395" s="28" t="str">
        <f t="shared" si="331"/>
        <v/>
      </c>
      <c r="C10395" s="28">
        <f t="shared" si="332"/>
        <v>1039</v>
      </c>
    </row>
    <row r="10396" spans="1:3" x14ac:dyDescent="0.25">
      <c r="A10396" s="22"/>
      <c r="B10396" s="28" t="str">
        <f t="shared" si="331"/>
        <v/>
      </c>
      <c r="C10396" s="28">
        <f t="shared" si="332"/>
        <v>1039</v>
      </c>
    </row>
    <row r="10397" spans="1:3" x14ac:dyDescent="0.25">
      <c r="A10397" s="22"/>
      <c r="B10397" s="28" t="str">
        <f t="shared" ref="B10397:B10460" si="333">IF(C10397&lt; $D$4+1,MOD(((ROW(B10397)-ROW(B$7))),$C$5)+1,"")</f>
        <v/>
      </c>
      <c r="C10397" s="28">
        <f t="shared" si="332"/>
        <v>1040</v>
      </c>
    </row>
    <row r="10398" spans="1:3" x14ac:dyDescent="0.25">
      <c r="A10398" s="22"/>
      <c r="B10398" s="28" t="str">
        <f t="shared" si="333"/>
        <v/>
      </c>
      <c r="C10398" s="28">
        <f t="shared" si="332"/>
        <v>1040</v>
      </c>
    </row>
    <row r="10399" spans="1:3" x14ac:dyDescent="0.25">
      <c r="A10399" s="22"/>
      <c r="B10399" s="28" t="str">
        <f t="shared" si="333"/>
        <v/>
      </c>
      <c r="C10399" s="28">
        <f t="shared" si="332"/>
        <v>1040</v>
      </c>
    </row>
    <row r="10400" spans="1:3" x14ac:dyDescent="0.25">
      <c r="A10400" s="22"/>
      <c r="B10400" s="28" t="str">
        <f t="shared" si="333"/>
        <v/>
      </c>
      <c r="C10400" s="28">
        <f t="shared" si="332"/>
        <v>1040</v>
      </c>
    </row>
    <row r="10401" spans="1:3" x14ac:dyDescent="0.25">
      <c r="A10401" s="22"/>
      <c r="B10401" s="28" t="str">
        <f t="shared" si="333"/>
        <v/>
      </c>
      <c r="C10401" s="28">
        <f t="shared" si="332"/>
        <v>1040</v>
      </c>
    </row>
    <row r="10402" spans="1:3" x14ac:dyDescent="0.25">
      <c r="A10402" s="22"/>
      <c r="B10402" s="28" t="str">
        <f t="shared" si="333"/>
        <v/>
      </c>
      <c r="C10402" s="28">
        <f t="shared" si="332"/>
        <v>1040</v>
      </c>
    </row>
    <row r="10403" spans="1:3" x14ac:dyDescent="0.25">
      <c r="A10403" s="22"/>
      <c r="B10403" s="28" t="str">
        <f t="shared" si="333"/>
        <v/>
      </c>
      <c r="C10403" s="28">
        <f t="shared" si="332"/>
        <v>1040</v>
      </c>
    </row>
    <row r="10404" spans="1:3" x14ac:dyDescent="0.25">
      <c r="A10404" s="22"/>
      <c r="B10404" s="28" t="str">
        <f t="shared" si="333"/>
        <v/>
      </c>
      <c r="C10404" s="28">
        <f t="shared" si="332"/>
        <v>1040</v>
      </c>
    </row>
    <row r="10405" spans="1:3" x14ac:dyDescent="0.25">
      <c r="A10405" s="22"/>
      <c r="B10405" s="28" t="str">
        <f t="shared" si="333"/>
        <v/>
      </c>
      <c r="C10405" s="28">
        <f t="shared" si="332"/>
        <v>1040</v>
      </c>
    </row>
    <row r="10406" spans="1:3" x14ac:dyDescent="0.25">
      <c r="A10406" s="22"/>
      <c r="B10406" s="28" t="str">
        <f t="shared" si="333"/>
        <v/>
      </c>
      <c r="C10406" s="28">
        <f t="shared" si="332"/>
        <v>1040</v>
      </c>
    </row>
    <row r="10407" spans="1:3" x14ac:dyDescent="0.25">
      <c r="A10407" s="22"/>
      <c r="B10407" s="28" t="str">
        <f t="shared" si="333"/>
        <v/>
      </c>
      <c r="C10407" s="28">
        <f t="shared" si="332"/>
        <v>1041</v>
      </c>
    </row>
    <row r="10408" spans="1:3" x14ac:dyDescent="0.25">
      <c r="A10408" s="22"/>
      <c r="B10408" s="28" t="str">
        <f t="shared" si="333"/>
        <v/>
      </c>
      <c r="C10408" s="28">
        <f t="shared" si="332"/>
        <v>1041</v>
      </c>
    </row>
    <row r="10409" spans="1:3" x14ac:dyDescent="0.25">
      <c r="A10409" s="22"/>
      <c r="B10409" s="28" t="str">
        <f t="shared" si="333"/>
        <v/>
      </c>
      <c r="C10409" s="28">
        <f t="shared" si="332"/>
        <v>1041</v>
      </c>
    </row>
    <row r="10410" spans="1:3" x14ac:dyDescent="0.25">
      <c r="A10410" s="22"/>
      <c r="B10410" s="28" t="str">
        <f t="shared" si="333"/>
        <v/>
      </c>
      <c r="C10410" s="28">
        <f t="shared" si="332"/>
        <v>1041</v>
      </c>
    </row>
    <row r="10411" spans="1:3" x14ac:dyDescent="0.25">
      <c r="A10411" s="22"/>
      <c r="B10411" s="28" t="str">
        <f t="shared" si="333"/>
        <v/>
      </c>
      <c r="C10411" s="28">
        <f t="shared" si="332"/>
        <v>1041</v>
      </c>
    </row>
    <row r="10412" spans="1:3" x14ac:dyDescent="0.25">
      <c r="A10412" s="22"/>
      <c r="B10412" s="28" t="str">
        <f t="shared" si="333"/>
        <v/>
      </c>
      <c r="C10412" s="28">
        <f t="shared" si="332"/>
        <v>1041</v>
      </c>
    </row>
    <row r="10413" spans="1:3" x14ac:dyDescent="0.25">
      <c r="A10413" s="22"/>
      <c r="B10413" s="28" t="str">
        <f t="shared" si="333"/>
        <v/>
      </c>
      <c r="C10413" s="28">
        <f t="shared" si="332"/>
        <v>1041</v>
      </c>
    </row>
    <row r="10414" spans="1:3" x14ac:dyDescent="0.25">
      <c r="A10414" s="22"/>
      <c r="B10414" s="28" t="str">
        <f t="shared" si="333"/>
        <v/>
      </c>
      <c r="C10414" s="28">
        <f t="shared" si="332"/>
        <v>1041</v>
      </c>
    </row>
    <row r="10415" spans="1:3" x14ac:dyDescent="0.25">
      <c r="A10415" s="22"/>
      <c r="B10415" s="28" t="str">
        <f t="shared" si="333"/>
        <v/>
      </c>
      <c r="C10415" s="28">
        <f t="shared" ref="C10415:C10478" si="334">ROUNDDOWN(((ROW(C10415)-ROW(C$7))/C$5)+1,0)</f>
        <v>1041</v>
      </c>
    </row>
    <row r="10416" spans="1:3" x14ac:dyDescent="0.25">
      <c r="A10416" s="22"/>
      <c r="B10416" s="28" t="str">
        <f t="shared" si="333"/>
        <v/>
      </c>
      <c r="C10416" s="28">
        <f t="shared" si="334"/>
        <v>1041</v>
      </c>
    </row>
    <row r="10417" spans="1:3" x14ac:dyDescent="0.25">
      <c r="A10417" s="22"/>
      <c r="B10417" s="28" t="str">
        <f t="shared" si="333"/>
        <v/>
      </c>
      <c r="C10417" s="28">
        <f t="shared" si="334"/>
        <v>1042</v>
      </c>
    </row>
    <row r="10418" spans="1:3" x14ac:dyDescent="0.25">
      <c r="A10418" s="22"/>
      <c r="B10418" s="28" t="str">
        <f t="shared" si="333"/>
        <v/>
      </c>
      <c r="C10418" s="28">
        <f t="shared" si="334"/>
        <v>1042</v>
      </c>
    </row>
    <row r="10419" spans="1:3" x14ac:dyDescent="0.25">
      <c r="A10419" s="22"/>
      <c r="B10419" s="28" t="str">
        <f t="shared" si="333"/>
        <v/>
      </c>
      <c r="C10419" s="28">
        <f t="shared" si="334"/>
        <v>1042</v>
      </c>
    </row>
    <row r="10420" spans="1:3" x14ac:dyDescent="0.25">
      <c r="A10420" s="22"/>
      <c r="B10420" s="28" t="str">
        <f t="shared" si="333"/>
        <v/>
      </c>
      <c r="C10420" s="28">
        <f t="shared" si="334"/>
        <v>1042</v>
      </c>
    </row>
    <row r="10421" spans="1:3" x14ac:dyDescent="0.25">
      <c r="A10421" s="22"/>
      <c r="B10421" s="28" t="str">
        <f t="shared" si="333"/>
        <v/>
      </c>
      <c r="C10421" s="28">
        <f t="shared" si="334"/>
        <v>1042</v>
      </c>
    </row>
    <row r="10422" spans="1:3" x14ac:dyDescent="0.25">
      <c r="A10422" s="22"/>
      <c r="B10422" s="28" t="str">
        <f t="shared" si="333"/>
        <v/>
      </c>
      <c r="C10422" s="28">
        <f t="shared" si="334"/>
        <v>1042</v>
      </c>
    </row>
    <row r="10423" spans="1:3" x14ac:dyDescent="0.25">
      <c r="A10423" s="22"/>
      <c r="B10423" s="28" t="str">
        <f t="shared" si="333"/>
        <v/>
      </c>
      <c r="C10423" s="28">
        <f t="shared" si="334"/>
        <v>1042</v>
      </c>
    </row>
    <row r="10424" spans="1:3" x14ac:dyDescent="0.25">
      <c r="A10424" s="22"/>
      <c r="B10424" s="28" t="str">
        <f t="shared" si="333"/>
        <v/>
      </c>
      <c r="C10424" s="28">
        <f t="shared" si="334"/>
        <v>1042</v>
      </c>
    </row>
    <row r="10425" spans="1:3" x14ac:dyDescent="0.25">
      <c r="A10425" s="22"/>
      <c r="B10425" s="28" t="str">
        <f t="shared" si="333"/>
        <v/>
      </c>
      <c r="C10425" s="28">
        <f t="shared" si="334"/>
        <v>1042</v>
      </c>
    </row>
    <row r="10426" spans="1:3" x14ac:dyDescent="0.25">
      <c r="A10426" s="22"/>
      <c r="B10426" s="28" t="str">
        <f t="shared" si="333"/>
        <v/>
      </c>
      <c r="C10426" s="28">
        <f t="shared" si="334"/>
        <v>1042</v>
      </c>
    </row>
    <row r="10427" spans="1:3" x14ac:dyDescent="0.25">
      <c r="A10427" s="22"/>
      <c r="B10427" s="28" t="str">
        <f t="shared" si="333"/>
        <v/>
      </c>
      <c r="C10427" s="28">
        <f t="shared" si="334"/>
        <v>1043</v>
      </c>
    </row>
    <row r="10428" spans="1:3" x14ac:dyDescent="0.25">
      <c r="A10428" s="22"/>
      <c r="B10428" s="28" t="str">
        <f t="shared" si="333"/>
        <v/>
      </c>
      <c r="C10428" s="28">
        <f t="shared" si="334"/>
        <v>1043</v>
      </c>
    </row>
    <row r="10429" spans="1:3" x14ac:dyDescent="0.25">
      <c r="A10429" s="22"/>
      <c r="B10429" s="28" t="str">
        <f t="shared" si="333"/>
        <v/>
      </c>
      <c r="C10429" s="28">
        <f t="shared" si="334"/>
        <v>1043</v>
      </c>
    </row>
    <row r="10430" spans="1:3" x14ac:dyDescent="0.25">
      <c r="A10430" s="22"/>
      <c r="B10430" s="28" t="str">
        <f t="shared" si="333"/>
        <v/>
      </c>
      <c r="C10430" s="28">
        <f t="shared" si="334"/>
        <v>1043</v>
      </c>
    </row>
    <row r="10431" spans="1:3" x14ac:dyDescent="0.25">
      <c r="A10431" s="22"/>
      <c r="B10431" s="28" t="str">
        <f t="shared" si="333"/>
        <v/>
      </c>
      <c r="C10431" s="28">
        <f t="shared" si="334"/>
        <v>1043</v>
      </c>
    </row>
    <row r="10432" spans="1:3" x14ac:dyDescent="0.25">
      <c r="A10432" s="22"/>
      <c r="B10432" s="28" t="str">
        <f t="shared" si="333"/>
        <v/>
      </c>
      <c r="C10432" s="28">
        <f t="shared" si="334"/>
        <v>1043</v>
      </c>
    </row>
    <row r="10433" spans="1:3" x14ac:dyDescent="0.25">
      <c r="A10433" s="22"/>
      <c r="B10433" s="28" t="str">
        <f t="shared" si="333"/>
        <v/>
      </c>
      <c r="C10433" s="28">
        <f t="shared" si="334"/>
        <v>1043</v>
      </c>
    </row>
    <row r="10434" spans="1:3" x14ac:dyDescent="0.25">
      <c r="A10434" s="22"/>
      <c r="B10434" s="28" t="str">
        <f t="shared" si="333"/>
        <v/>
      </c>
      <c r="C10434" s="28">
        <f t="shared" si="334"/>
        <v>1043</v>
      </c>
    </row>
    <row r="10435" spans="1:3" x14ac:dyDescent="0.25">
      <c r="A10435" s="22"/>
      <c r="B10435" s="28" t="str">
        <f t="shared" si="333"/>
        <v/>
      </c>
      <c r="C10435" s="28">
        <f t="shared" si="334"/>
        <v>1043</v>
      </c>
    </row>
    <row r="10436" spans="1:3" x14ac:dyDescent="0.25">
      <c r="A10436" s="22"/>
      <c r="B10436" s="28" t="str">
        <f t="shared" si="333"/>
        <v/>
      </c>
      <c r="C10436" s="28">
        <f t="shared" si="334"/>
        <v>1043</v>
      </c>
    </row>
    <row r="10437" spans="1:3" x14ac:dyDescent="0.25">
      <c r="A10437" s="22"/>
      <c r="B10437" s="28" t="str">
        <f t="shared" si="333"/>
        <v/>
      </c>
      <c r="C10437" s="28">
        <f t="shared" si="334"/>
        <v>1044</v>
      </c>
    </row>
    <row r="10438" spans="1:3" x14ac:dyDescent="0.25">
      <c r="A10438" s="22"/>
      <c r="B10438" s="28" t="str">
        <f t="shared" si="333"/>
        <v/>
      </c>
      <c r="C10438" s="28">
        <f t="shared" si="334"/>
        <v>1044</v>
      </c>
    </row>
    <row r="10439" spans="1:3" x14ac:dyDescent="0.25">
      <c r="A10439" s="22"/>
      <c r="B10439" s="28" t="str">
        <f t="shared" si="333"/>
        <v/>
      </c>
      <c r="C10439" s="28">
        <f t="shared" si="334"/>
        <v>1044</v>
      </c>
    </row>
    <row r="10440" spans="1:3" x14ac:dyDescent="0.25">
      <c r="A10440" s="22"/>
      <c r="B10440" s="28" t="str">
        <f t="shared" si="333"/>
        <v/>
      </c>
      <c r="C10440" s="28">
        <f t="shared" si="334"/>
        <v>1044</v>
      </c>
    </row>
    <row r="10441" spans="1:3" x14ac:dyDescent="0.25">
      <c r="A10441" s="22"/>
      <c r="B10441" s="28" t="str">
        <f t="shared" si="333"/>
        <v/>
      </c>
      <c r="C10441" s="28">
        <f t="shared" si="334"/>
        <v>1044</v>
      </c>
    </row>
    <row r="10442" spans="1:3" x14ac:dyDescent="0.25">
      <c r="A10442" s="22"/>
      <c r="B10442" s="28" t="str">
        <f t="shared" si="333"/>
        <v/>
      </c>
      <c r="C10442" s="28">
        <f t="shared" si="334"/>
        <v>1044</v>
      </c>
    </row>
    <row r="10443" spans="1:3" x14ac:dyDescent="0.25">
      <c r="A10443" s="22"/>
      <c r="B10443" s="28" t="str">
        <f t="shared" si="333"/>
        <v/>
      </c>
      <c r="C10443" s="28">
        <f t="shared" si="334"/>
        <v>1044</v>
      </c>
    </row>
    <row r="10444" spans="1:3" x14ac:dyDescent="0.25">
      <c r="A10444" s="22"/>
      <c r="B10444" s="28" t="str">
        <f t="shared" si="333"/>
        <v/>
      </c>
      <c r="C10444" s="28">
        <f t="shared" si="334"/>
        <v>1044</v>
      </c>
    </row>
    <row r="10445" spans="1:3" x14ac:dyDescent="0.25">
      <c r="A10445" s="22"/>
      <c r="B10445" s="28" t="str">
        <f t="shared" si="333"/>
        <v/>
      </c>
      <c r="C10445" s="28">
        <f t="shared" si="334"/>
        <v>1044</v>
      </c>
    </row>
    <row r="10446" spans="1:3" x14ac:dyDescent="0.25">
      <c r="A10446" s="22"/>
      <c r="B10446" s="28" t="str">
        <f t="shared" si="333"/>
        <v/>
      </c>
      <c r="C10446" s="28">
        <f t="shared" si="334"/>
        <v>1044</v>
      </c>
    </row>
    <row r="10447" spans="1:3" x14ac:dyDescent="0.25">
      <c r="A10447" s="22"/>
      <c r="B10447" s="28" t="str">
        <f t="shared" si="333"/>
        <v/>
      </c>
      <c r="C10447" s="28">
        <f t="shared" si="334"/>
        <v>1045</v>
      </c>
    </row>
    <row r="10448" spans="1:3" x14ac:dyDescent="0.25">
      <c r="A10448" s="22"/>
      <c r="B10448" s="28" t="str">
        <f t="shared" si="333"/>
        <v/>
      </c>
      <c r="C10448" s="28">
        <f t="shared" si="334"/>
        <v>1045</v>
      </c>
    </row>
    <row r="10449" spans="1:3" x14ac:dyDescent="0.25">
      <c r="A10449" s="22"/>
      <c r="B10449" s="28" t="str">
        <f t="shared" si="333"/>
        <v/>
      </c>
      <c r="C10449" s="28">
        <f t="shared" si="334"/>
        <v>1045</v>
      </c>
    </row>
    <row r="10450" spans="1:3" x14ac:dyDescent="0.25">
      <c r="A10450" s="22"/>
      <c r="B10450" s="28" t="str">
        <f t="shared" si="333"/>
        <v/>
      </c>
      <c r="C10450" s="28">
        <f t="shared" si="334"/>
        <v>1045</v>
      </c>
    </row>
    <row r="10451" spans="1:3" x14ac:dyDescent="0.25">
      <c r="A10451" s="22"/>
      <c r="B10451" s="28" t="str">
        <f t="shared" si="333"/>
        <v/>
      </c>
      <c r="C10451" s="28">
        <f t="shared" si="334"/>
        <v>1045</v>
      </c>
    </row>
    <row r="10452" spans="1:3" x14ac:dyDescent="0.25">
      <c r="A10452" s="22"/>
      <c r="B10452" s="28" t="str">
        <f t="shared" si="333"/>
        <v/>
      </c>
      <c r="C10452" s="28">
        <f t="shared" si="334"/>
        <v>1045</v>
      </c>
    </row>
    <row r="10453" spans="1:3" x14ac:dyDescent="0.25">
      <c r="A10453" s="22"/>
      <c r="B10453" s="28" t="str">
        <f t="shared" si="333"/>
        <v/>
      </c>
      <c r="C10453" s="28">
        <f t="shared" si="334"/>
        <v>1045</v>
      </c>
    </row>
    <row r="10454" spans="1:3" x14ac:dyDescent="0.25">
      <c r="A10454" s="22"/>
      <c r="B10454" s="28" t="str">
        <f t="shared" si="333"/>
        <v/>
      </c>
      <c r="C10454" s="28">
        <f t="shared" si="334"/>
        <v>1045</v>
      </c>
    </row>
    <row r="10455" spans="1:3" x14ac:dyDescent="0.25">
      <c r="A10455" s="22"/>
      <c r="B10455" s="28" t="str">
        <f t="shared" si="333"/>
        <v/>
      </c>
      <c r="C10455" s="28">
        <f t="shared" si="334"/>
        <v>1045</v>
      </c>
    </row>
    <row r="10456" spans="1:3" x14ac:dyDescent="0.25">
      <c r="A10456" s="22"/>
      <c r="B10456" s="28" t="str">
        <f t="shared" si="333"/>
        <v/>
      </c>
      <c r="C10456" s="28">
        <f t="shared" si="334"/>
        <v>1045</v>
      </c>
    </row>
    <row r="10457" spans="1:3" x14ac:dyDescent="0.25">
      <c r="A10457" s="22"/>
      <c r="B10457" s="28" t="str">
        <f t="shared" si="333"/>
        <v/>
      </c>
      <c r="C10457" s="28">
        <f t="shared" si="334"/>
        <v>1046</v>
      </c>
    </row>
    <row r="10458" spans="1:3" x14ac:dyDescent="0.25">
      <c r="A10458" s="22"/>
      <c r="B10458" s="28" t="str">
        <f t="shared" si="333"/>
        <v/>
      </c>
      <c r="C10458" s="28">
        <f t="shared" si="334"/>
        <v>1046</v>
      </c>
    </row>
    <row r="10459" spans="1:3" x14ac:dyDescent="0.25">
      <c r="A10459" s="22"/>
      <c r="B10459" s="28" t="str">
        <f t="shared" si="333"/>
        <v/>
      </c>
      <c r="C10459" s="28">
        <f t="shared" si="334"/>
        <v>1046</v>
      </c>
    </row>
    <row r="10460" spans="1:3" x14ac:dyDescent="0.25">
      <c r="A10460" s="22"/>
      <c r="B10460" s="28" t="str">
        <f t="shared" si="333"/>
        <v/>
      </c>
      <c r="C10460" s="28">
        <f t="shared" si="334"/>
        <v>1046</v>
      </c>
    </row>
    <row r="10461" spans="1:3" x14ac:dyDescent="0.25">
      <c r="A10461" s="22"/>
      <c r="B10461" s="28" t="str">
        <f t="shared" ref="B10461:B10524" si="335">IF(C10461&lt; $D$4+1,MOD(((ROW(B10461)-ROW(B$7))),$C$5)+1,"")</f>
        <v/>
      </c>
      <c r="C10461" s="28">
        <f t="shared" si="334"/>
        <v>1046</v>
      </c>
    </row>
    <row r="10462" spans="1:3" x14ac:dyDescent="0.25">
      <c r="A10462" s="22"/>
      <c r="B10462" s="28" t="str">
        <f t="shared" si="335"/>
        <v/>
      </c>
      <c r="C10462" s="28">
        <f t="shared" si="334"/>
        <v>1046</v>
      </c>
    </row>
    <row r="10463" spans="1:3" x14ac:dyDescent="0.25">
      <c r="A10463" s="22"/>
      <c r="B10463" s="28" t="str">
        <f t="shared" si="335"/>
        <v/>
      </c>
      <c r="C10463" s="28">
        <f t="shared" si="334"/>
        <v>1046</v>
      </c>
    </row>
    <row r="10464" spans="1:3" x14ac:dyDescent="0.25">
      <c r="A10464" s="22"/>
      <c r="B10464" s="28" t="str">
        <f t="shared" si="335"/>
        <v/>
      </c>
      <c r="C10464" s="28">
        <f t="shared" si="334"/>
        <v>1046</v>
      </c>
    </row>
    <row r="10465" spans="1:3" x14ac:dyDescent="0.25">
      <c r="A10465" s="22"/>
      <c r="B10465" s="28" t="str">
        <f t="shared" si="335"/>
        <v/>
      </c>
      <c r="C10465" s="28">
        <f t="shared" si="334"/>
        <v>1046</v>
      </c>
    </row>
    <row r="10466" spans="1:3" x14ac:dyDescent="0.25">
      <c r="A10466" s="22"/>
      <c r="B10466" s="28" t="str">
        <f t="shared" si="335"/>
        <v/>
      </c>
      <c r="C10466" s="28">
        <f t="shared" si="334"/>
        <v>1046</v>
      </c>
    </row>
    <row r="10467" spans="1:3" x14ac:dyDescent="0.25">
      <c r="A10467" s="22"/>
      <c r="B10467" s="28" t="str">
        <f t="shared" si="335"/>
        <v/>
      </c>
      <c r="C10467" s="28">
        <f t="shared" si="334"/>
        <v>1047</v>
      </c>
    </row>
    <row r="10468" spans="1:3" x14ac:dyDescent="0.25">
      <c r="A10468" s="22"/>
      <c r="B10468" s="28" t="str">
        <f t="shared" si="335"/>
        <v/>
      </c>
      <c r="C10468" s="28">
        <f t="shared" si="334"/>
        <v>1047</v>
      </c>
    </row>
    <row r="10469" spans="1:3" x14ac:dyDescent="0.25">
      <c r="A10469" s="22"/>
      <c r="B10469" s="28" t="str">
        <f t="shared" si="335"/>
        <v/>
      </c>
      <c r="C10469" s="28">
        <f t="shared" si="334"/>
        <v>1047</v>
      </c>
    </row>
    <row r="10470" spans="1:3" x14ac:dyDescent="0.25">
      <c r="A10470" s="22"/>
      <c r="B10470" s="28" t="str">
        <f t="shared" si="335"/>
        <v/>
      </c>
      <c r="C10470" s="28">
        <f t="shared" si="334"/>
        <v>1047</v>
      </c>
    </row>
    <row r="10471" spans="1:3" x14ac:dyDescent="0.25">
      <c r="A10471" s="22"/>
      <c r="B10471" s="28" t="str">
        <f t="shared" si="335"/>
        <v/>
      </c>
      <c r="C10471" s="28">
        <f t="shared" si="334"/>
        <v>1047</v>
      </c>
    </row>
    <row r="10472" spans="1:3" x14ac:dyDescent="0.25">
      <c r="A10472" s="22"/>
      <c r="B10472" s="28" t="str">
        <f t="shared" si="335"/>
        <v/>
      </c>
      <c r="C10472" s="28">
        <f t="shared" si="334"/>
        <v>1047</v>
      </c>
    </row>
    <row r="10473" spans="1:3" x14ac:dyDescent="0.25">
      <c r="A10473" s="22"/>
      <c r="B10473" s="28" t="str">
        <f t="shared" si="335"/>
        <v/>
      </c>
      <c r="C10473" s="28">
        <f t="shared" si="334"/>
        <v>1047</v>
      </c>
    </row>
    <row r="10474" spans="1:3" x14ac:dyDescent="0.25">
      <c r="A10474" s="22"/>
      <c r="B10474" s="28" t="str">
        <f t="shared" si="335"/>
        <v/>
      </c>
      <c r="C10474" s="28">
        <f t="shared" si="334"/>
        <v>1047</v>
      </c>
    </row>
    <row r="10475" spans="1:3" x14ac:dyDescent="0.25">
      <c r="A10475" s="22"/>
      <c r="B10475" s="28" t="str">
        <f t="shared" si="335"/>
        <v/>
      </c>
      <c r="C10475" s="28">
        <f t="shared" si="334"/>
        <v>1047</v>
      </c>
    </row>
    <row r="10476" spans="1:3" x14ac:dyDescent="0.25">
      <c r="A10476" s="22"/>
      <c r="B10476" s="28" t="str">
        <f t="shared" si="335"/>
        <v/>
      </c>
      <c r="C10476" s="28">
        <f t="shared" si="334"/>
        <v>1047</v>
      </c>
    </row>
    <row r="10477" spans="1:3" x14ac:dyDescent="0.25">
      <c r="A10477" s="22"/>
      <c r="B10477" s="28" t="str">
        <f t="shared" si="335"/>
        <v/>
      </c>
      <c r="C10477" s="28">
        <f t="shared" si="334"/>
        <v>1048</v>
      </c>
    </row>
    <row r="10478" spans="1:3" x14ac:dyDescent="0.25">
      <c r="A10478" s="22"/>
      <c r="B10478" s="28" t="str">
        <f t="shared" si="335"/>
        <v/>
      </c>
      <c r="C10478" s="28">
        <f t="shared" si="334"/>
        <v>1048</v>
      </c>
    </row>
    <row r="10479" spans="1:3" x14ac:dyDescent="0.25">
      <c r="A10479" s="22"/>
      <c r="B10479" s="28" t="str">
        <f t="shared" si="335"/>
        <v/>
      </c>
      <c r="C10479" s="28">
        <f t="shared" ref="C10479:C10542" si="336">ROUNDDOWN(((ROW(C10479)-ROW(C$7))/C$5)+1,0)</f>
        <v>1048</v>
      </c>
    </row>
    <row r="10480" spans="1:3" x14ac:dyDescent="0.25">
      <c r="A10480" s="22"/>
      <c r="B10480" s="28" t="str">
        <f t="shared" si="335"/>
        <v/>
      </c>
      <c r="C10480" s="28">
        <f t="shared" si="336"/>
        <v>1048</v>
      </c>
    </row>
    <row r="10481" spans="1:3" x14ac:dyDescent="0.25">
      <c r="A10481" s="22"/>
      <c r="B10481" s="28" t="str">
        <f t="shared" si="335"/>
        <v/>
      </c>
      <c r="C10481" s="28">
        <f t="shared" si="336"/>
        <v>1048</v>
      </c>
    </row>
    <row r="10482" spans="1:3" x14ac:dyDescent="0.25">
      <c r="A10482" s="22"/>
      <c r="B10482" s="28" t="str">
        <f t="shared" si="335"/>
        <v/>
      </c>
      <c r="C10482" s="28">
        <f t="shared" si="336"/>
        <v>1048</v>
      </c>
    </row>
    <row r="10483" spans="1:3" x14ac:dyDescent="0.25">
      <c r="A10483" s="22"/>
      <c r="B10483" s="28" t="str">
        <f t="shared" si="335"/>
        <v/>
      </c>
      <c r="C10483" s="28">
        <f t="shared" si="336"/>
        <v>1048</v>
      </c>
    </row>
    <row r="10484" spans="1:3" x14ac:dyDescent="0.25">
      <c r="A10484" s="22"/>
      <c r="B10484" s="28" t="str">
        <f t="shared" si="335"/>
        <v/>
      </c>
      <c r="C10484" s="28">
        <f t="shared" si="336"/>
        <v>1048</v>
      </c>
    </row>
    <row r="10485" spans="1:3" x14ac:dyDescent="0.25">
      <c r="A10485" s="22"/>
      <c r="B10485" s="28" t="str">
        <f t="shared" si="335"/>
        <v/>
      </c>
      <c r="C10485" s="28">
        <f t="shared" si="336"/>
        <v>1048</v>
      </c>
    </row>
    <row r="10486" spans="1:3" x14ac:dyDescent="0.25">
      <c r="A10486" s="22"/>
      <c r="B10486" s="28" t="str">
        <f t="shared" si="335"/>
        <v/>
      </c>
      <c r="C10486" s="28">
        <f t="shared" si="336"/>
        <v>1048</v>
      </c>
    </row>
    <row r="10487" spans="1:3" x14ac:dyDescent="0.25">
      <c r="A10487" s="22"/>
      <c r="B10487" s="28" t="str">
        <f t="shared" si="335"/>
        <v/>
      </c>
      <c r="C10487" s="28">
        <f t="shared" si="336"/>
        <v>1049</v>
      </c>
    </row>
    <row r="10488" spans="1:3" x14ac:dyDescent="0.25">
      <c r="A10488" s="22"/>
      <c r="B10488" s="28" t="str">
        <f t="shared" si="335"/>
        <v/>
      </c>
      <c r="C10488" s="28">
        <f t="shared" si="336"/>
        <v>1049</v>
      </c>
    </row>
    <row r="10489" spans="1:3" x14ac:dyDescent="0.25">
      <c r="A10489" s="22"/>
      <c r="B10489" s="28" t="str">
        <f t="shared" si="335"/>
        <v/>
      </c>
      <c r="C10489" s="28">
        <f t="shared" si="336"/>
        <v>1049</v>
      </c>
    </row>
    <row r="10490" spans="1:3" x14ac:dyDescent="0.25">
      <c r="A10490" s="22"/>
      <c r="B10490" s="28" t="str">
        <f t="shared" si="335"/>
        <v/>
      </c>
      <c r="C10490" s="28">
        <f t="shared" si="336"/>
        <v>1049</v>
      </c>
    </row>
    <row r="10491" spans="1:3" x14ac:dyDescent="0.25">
      <c r="A10491" s="22"/>
      <c r="B10491" s="28" t="str">
        <f t="shared" si="335"/>
        <v/>
      </c>
      <c r="C10491" s="28">
        <f t="shared" si="336"/>
        <v>1049</v>
      </c>
    </row>
    <row r="10492" spans="1:3" x14ac:dyDescent="0.25">
      <c r="A10492" s="22"/>
      <c r="B10492" s="28" t="str">
        <f t="shared" si="335"/>
        <v/>
      </c>
      <c r="C10492" s="28">
        <f t="shared" si="336"/>
        <v>1049</v>
      </c>
    </row>
    <row r="10493" spans="1:3" x14ac:dyDescent="0.25">
      <c r="A10493" s="22"/>
      <c r="B10493" s="28" t="str">
        <f t="shared" si="335"/>
        <v/>
      </c>
      <c r="C10493" s="28">
        <f t="shared" si="336"/>
        <v>1049</v>
      </c>
    </row>
    <row r="10494" spans="1:3" x14ac:dyDescent="0.25">
      <c r="A10494" s="22"/>
      <c r="B10494" s="28" t="str">
        <f t="shared" si="335"/>
        <v/>
      </c>
      <c r="C10494" s="28">
        <f t="shared" si="336"/>
        <v>1049</v>
      </c>
    </row>
    <row r="10495" spans="1:3" x14ac:dyDescent="0.25">
      <c r="A10495" s="22"/>
      <c r="B10495" s="28" t="str">
        <f t="shared" si="335"/>
        <v/>
      </c>
      <c r="C10495" s="28">
        <f t="shared" si="336"/>
        <v>1049</v>
      </c>
    </row>
    <row r="10496" spans="1:3" x14ac:dyDescent="0.25">
      <c r="A10496" s="22"/>
      <c r="B10496" s="28" t="str">
        <f t="shared" si="335"/>
        <v/>
      </c>
      <c r="C10496" s="28">
        <f t="shared" si="336"/>
        <v>1049</v>
      </c>
    </row>
    <row r="10497" spans="1:3" x14ac:dyDescent="0.25">
      <c r="A10497" s="22"/>
      <c r="B10497" s="28" t="str">
        <f t="shared" si="335"/>
        <v/>
      </c>
      <c r="C10497" s="28">
        <f t="shared" si="336"/>
        <v>1050</v>
      </c>
    </row>
    <row r="10498" spans="1:3" x14ac:dyDescent="0.25">
      <c r="A10498" s="22"/>
      <c r="B10498" s="28" t="str">
        <f t="shared" si="335"/>
        <v/>
      </c>
      <c r="C10498" s="28">
        <f t="shared" si="336"/>
        <v>1050</v>
      </c>
    </row>
    <row r="10499" spans="1:3" x14ac:dyDescent="0.25">
      <c r="A10499" s="22"/>
      <c r="B10499" s="28" t="str">
        <f t="shared" si="335"/>
        <v/>
      </c>
      <c r="C10499" s="28">
        <f t="shared" si="336"/>
        <v>1050</v>
      </c>
    </row>
    <row r="10500" spans="1:3" x14ac:dyDescent="0.25">
      <c r="A10500" s="22"/>
      <c r="B10500" s="28" t="str">
        <f t="shared" si="335"/>
        <v/>
      </c>
      <c r="C10500" s="28">
        <f t="shared" si="336"/>
        <v>1050</v>
      </c>
    </row>
    <row r="10501" spans="1:3" x14ac:dyDescent="0.25">
      <c r="A10501" s="22"/>
      <c r="B10501" s="28" t="str">
        <f t="shared" si="335"/>
        <v/>
      </c>
      <c r="C10501" s="28">
        <f t="shared" si="336"/>
        <v>1050</v>
      </c>
    </row>
    <row r="10502" spans="1:3" x14ac:dyDescent="0.25">
      <c r="A10502" s="22"/>
      <c r="B10502" s="28" t="str">
        <f t="shared" si="335"/>
        <v/>
      </c>
      <c r="C10502" s="28">
        <f t="shared" si="336"/>
        <v>1050</v>
      </c>
    </row>
    <row r="10503" spans="1:3" x14ac:dyDescent="0.25">
      <c r="A10503" s="22"/>
      <c r="B10503" s="28" t="str">
        <f t="shared" si="335"/>
        <v/>
      </c>
      <c r="C10503" s="28">
        <f t="shared" si="336"/>
        <v>1050</v>
      </c>
    </row>
    <row r="10504" spans="1:3" x14ac:dyDescent="0.25">
      <c r="A10504" s="22"/>
      <c r="B10504" s="28" t="str">
        <f t="shared" si="335"/>
        <v/>
      </c>
      <c r="C10504" s="28">
        <f t="shared" si="336"/>
        <v>1050</v>
      </c>
    </row>
    <row r="10505" spans="1:3" x14ac:dyDescent="0.25">
      <c r="A10505" s="22"/>
      <c r="B10505" s="28" t="str">
        <f t="shared" si="335"/>
        <v/>
      </c>
      <c r="C10505" s="28">
        <f t="shared" si="336"/>
        <v>1050</v>
      </c>
    </row>
    <row r="10506" spans="1:3" x14ac:dyDescent="0.25">
      <c r="A10506" s="22"/>
      <c r="B10506" s="28" t="str">
        <f t="shared" si="335"/>
        <v/>
      </c>
      <c r="C10506" s="28">
        <f t="shared" si="336"/>
        <v>1050</v>
      </c>
    </row>
    <row r="10507" spans="1:3" x14ac:dyDescent="0.25">
      <c r="A10507" s="22"/>
      <c r="B10507" s="28" t="str">
        <f t="shared" si="335"/>
        <v/>
      </c>
      <c r="C10507" s="28">
        <f t="shared" si="336"/>
        <v>1051</v>
      </c>
    </row>
    <row r="10508" spans="1:3" x14ac:dyDescent="0.25">
      <c r="A10508" s="22"/>
      <c r="B10508" s="28" t="str">
        <f t="shared" si="335"/>
        <v/>
      </c>
      <c r="C10508" s="28">
        <f t="shared" si="336"/>
        <v>1051</v>
      </c>
    </row>
    <row r="10509" spans="1:3" x14ac:dyDescent="0.25">
      <c r="A10509" s="22"/>
      <c r="B10509" s="28" t="str">
        <f t="shared" si="335"/>
        <v/>
      </c>
      <c r="C10509" s="28">
        <f t="shared" si="336"/>
        <v>1051</v>
      </c>
    </row>
    <row r="10510" spans="1:3" x14ac:dyDescent="0.25">
      <c r="A10510" s="22"/>
      <c r="B10510" s="28" t="str">
        <f t="shared" si="335"/>
        <v/>
      </c>
      <c r="C10510" s="28">
        <f t="shared" si="336"/>
        <v>1051</v>
      </c>
    </row>
    <row r="10511" spans="1:3" x14ac:dyDescent="0.25">
      <c r="A10511" s="22"/>
      <c r="B10511" s="28" t="str">
        <f t="shared" si="335"/>
        <v/>
      </c>
      <c r="C10511" s="28">
        <f t="shared" si="336"/>
        <v>1051</v>
      </c>
    </row>
    <row r="10512" spans="1:3" x14ac:dyDescent="0.25">
      <c r="A10512" s="22"/>
      <c r="B10512" s="28" t="str">
        <f t="shared" si="335"/>
        <v/>
      </c>
      <c r="C10512" s="28">
        <f t="shared" si="336"/>
        <v>1051</v>
      </c>
    </row>
    <row r="10513" spans="1:3" x14ac:dyDescent="0.25">
      <c r="A10513" s="22"/>
      <c r="B10513" s="28" t="str">
        <f t="shared" si="335"/>
        <v/>
      </c>
      <c r="C10513" s="28">
        <f t="shared" si="336"/>
        <v>1051</v>
      </c>
    </row>
    <row r="10514" spans="1:3" x14ac:dyDescent="0.25">
      <c r="A10514" s="22"/>
      <c r="B10514" s="28" t="str">
        <f t="shared" si="335"/>
        <v/>
      </c>
      <c r="C10514" s="28">
        <f t="shared" si="336"/>
        <v>1051</v>
      </c>
    </row>
    <row r="10515" spans="1:3" x14ac:dyDescent="0.25">
      <c r="A10515" s="22"/>
      <c r="B10515" s="28" t="str">
        <f t="shared" si="335"/>
        <v/>
      </c>
      <c r="C10515" s="28">
        <f t="shared" si="336"/>
        <v>1051</v>
      </c>
    </row>
    <row r="10516" spans="1:3" x14ac:dyDescent="0.25">
      <c r="A10516" s="22"/>
      <c r="B10516" s="28" t="str">
        <f t="shared" si="335"/>
        <v/>
      </c>
      <c r="C10516" s="28">
        <f t="shared" si="336"/>
        <v>1051</v>
      </c>
    </row>
    <row r="10517" spans="1:3" x14ac:dyDescent="0.25">
      <c r="A10517" s="22"/>
      <c r="B10517" s="28" t="str">
        <f t="shared" si="335"/>
        <v/>
      </c>
      <c r="C10517" s="28">
        <f t="shared" si="336"/>
        <v>1052</v>
      </c>
    </row>
    <row r="10518" spans="1:3" x14ac:dyDescent="0.25">
      <c r="A10518" s="22"/>
      <c r="B10518" s="28" t="str">
        <f t="shared" si="335"/>
        <v/>
      </c>
      <c r="C10518" s="28">
        <f t="shared" si="336"/>
        <v>1052</v>
      </c>
    </row>
    <row r="10519" spans="1:3" x14ac:dyDescent="0.25">
      <c r="A10519" s="22"/>
      <c r="B10519" s="28" t="str">
        <f t="shared" si="335"/>
        <v/>
      </c>
      <c r="C10519" s="28">
        <f t="shared" si="336"/>
        <v>1052</v>
      </c>
    </row>
    <row r="10520" spans="1:3" x14ac:dyDescent="0.25">
      <c r="A10520" s="22"/>
      <c r="B10520" s="28" t="str">
        <f t="shared" si="335"/>
        <v/>
      </c>
      <c r="C10520" s="28">
        <f t="shared" si="336"/>
        <v>1052</v>
      </c>
    </row>
    <row r="10521" spans="1:3" x14ac:dyDescent="0.25">
      <c r="A10521" s="22"/>
      <c r="B10521" s="28" t="str">
        <f t="shared" si="335"/>
        <v/>
      </c>
      <c r="C10521" s="28">
        <f t="shared" si="336"/>
        <v>1052</v>
      </c>
    </row>
    <row r="10522" spans="1:3" x14ac:dyDescent="0.25">
      <c r="A10522" s="22"/>
      <c r="B10522" s="28" t="str">
        <f t="shared" si="335"/>
        <v/>
      </c>
      <c r="C10522" s="28">
        <f t="shared" si="336"/>
        <v>1052</v>
      </c>
    </row>
    <row r="10523" spans="1:3" x14ac:dyDescent="0.25">
      <c r="A10523" s="22"/>
      <c r="B10523" s="28" t="str">
        <f t="shared" si="335"/>
        <v/>
      </c>
      <c r="C10523" s="28">
        <f t="shared" si="336"/>
        <v>1052</v>
      </c>
    </row>
    <row r="10524" spans="1:3" x14ac:dyDescent="0.25">
      <c r="A10524" s="22"/>
      <c r="B10524" s="28" t="str">
        <f t="shared" si="335"/>
        <v/>
      </c>
      <c r="C10524" s="28">
        <f t="shared" si="336"/>
        <v>1052</v>
      </c>
    </row>
    <row r="10525" spans="1:3" x14ac:dyDescent="0.25">
      <c r="A10525" s="22"/>
      <c r="B10525" s="28" t="str">
        <f t="shared" ref="B10525:B10588" si="337">IF(C10525&lt; $D$4+1,MOD(((ROW(B10525)-ROW(B$7))),$C$5)+1,"")</f>
        <v/>
      </c>
      <c r="C10525" s="28">
        <f t="shared" si="336"/>
        <v>1052</v>
      </c>
    </row>
    <row r="10526" spans="1:3" x14ac:dyDescent="0.25">
      <c r="A10526" s="22"/>
      <c r="B10526" s="28" t="str">
        <f t="shared" si="337"/>
        <v/>
      </c>
      <c r="C10526" s="28">
        <f t="shared" si="336"/>
        <v>1052</v>
      </c>
    </row>
    <row r="10527" spans="1:3" x14ac:dyDescent="0.25">
      <c r="A10527" s="22"/>
      <c r="B10527" s="28" t="str">
        <f t="shared" si="337"/>
        <v/>
      </c>
      <c r="C10527" s="28">
        <f t="shared" si="336"/>
        <v>1053</v>
      </c>
    </row>
    <row r="10528" spans="1:3" x14ac:dyDescent="0.25">
      <c r="A10528" s="22"/>
      <c r="B10528" s="28" t="str">
        <f t="shared" si="337"/>
        <v/>
      </c>
      <c r="C10528" s="28">
        <f t="shared" si="336"/>
        <v>1053</v>
      </c>
    </row>
    <row r="10529" spans="1:3" x14ac:dyDescent="0.25">
      <c r="A10529" s="22"/>
      <c r="B10529" s="28" t="str">
        <f t="shared" si="337"/>
        <v/>
      </c>
      <c r="C10529" s="28">
        <f t="shared" si="336"/>
        <v>1053</v>
      </c>
    </row>
    <row r="10530" spans="1:3" x14ac:dyDescent="0.25">
      <c r="A10530" s="22"/>
      <c r="B10530" s="28" t="str">
        <f t="shared" si="337"/>
        <v/>
      </c>
      <c r="C10530" s="28">
        <f t="shared" si="336"/>
        <v>1053</v>
      </c>
    </row>
    <row r="10531" spans="1:3" x14ac:dyDescent="0.25">
      <c r="A10531" s="22"/>
      <c r="B10531" s="28" t="str">
        <f t="shared" si="337"/>
        <v/>
      </c>
      <c r="C10531" s="28">
        <f t="shared" si="336"/>
        <v>1053</v>
      </c>
    </row>
    <row r="10532" spans="1:3" x14ac:dyDescent="0.25">
      <c r="A10532" s="22"/>
      <c r="B10532" s="28" t="str">
        <f t="shared" si="337"/>
        <v/>
      </c>
      <c r="C10532" s="28">
        <f t="shared" si="336"/>
        <v>1053</v>
      </c>
    </row>
    <row r="10533" spans="1:3" x14ac:dyDescent="0.25">
      <c r="A10533" s="22"/>
      <c r="B10533" s="28" t="str">
        <f t="shared" si="337"/>
        <v/>
      </c>
      <c r="C10533" s="28">
        <f t="shared" si="336"/>
        <v>1053</v>
      </c>
    </row>
    <row r="10534" spans="1:3" x14ac:dyDescent="0.25">
      <c r="A10534" s="22"/>
      <c r="B10534" s="28" t="str">
        <f t="shared" si="337"/>
        <v/>
      </c>
      <c r="C10534" s="28">
        <f t="shared" si="336"/>
        <v>1053</v>
      </c>
    </row>
    <row r="10535" spans="1:3" x14ac:dyDescent="0.25">
      <c r="A10535" s="22"/>
      <c r="B10535" s="28" t="str">
        <f t="shared" si="337"/>
        <v/>
      </c>
      <c r="C10535" s="28">
        <f t="shared" si="336"/>
        <v>1053</v>
      </c>
    </row>
    <row r="10536" spans="1:3" x14ac:dyDescent="0.25">
      <c r="A10536" s="22"/>
      <c r="B10536" s="28" t="str">
        <f t="shared" si="337"/>
        <v/>
      </c>
      <c r="C10536" s="28">
        <f t="shared" si="336"/>
        <v>1053</v>
      </c>
    </row>
    <row r="10537" spans="1:3" x14ac:dyDescent="0.25">
      <c r="A10537" s="22"/>
      <c r="B10537" s="28" t="str">
        <f t="shared" si="337"/>
        <v/>
      </c>
      <c r="C10537" s="28">
        <f t="shared" si="336"/>
        <v>1054</v>
      </c>
    </row>
    <row r="10538" spans="1:3" x14ac:dyDescent="0.25">
      <c r="A10538" s="22"/>
      <c r="B10538" s="28" t="str">
        <f t="shared" si="337"/>
        <v/>
      </c>
      <c r="C10538" s="28">
        <f t="shared" si="336"/>
        <v>1054</v>
      </c>
    </row>
    <row r="10539" spans="1:3" x14ac:dyDescent="0.25">
      <c r="A10539" s="22"/>
      <c r="B10539" s="28" t="str">
        <f t="shared" si="337"/>
        <v/>
      </c>
      <c r="C10539" s="28">
        <f t="shared" si="336"/>
        <v>1054</v>
      </c>
    </row>
    <row r="10540" spans="1:3" x14ac:dyDescent="0.25">
      <c r="A10540" s="22"/>
      <c r="B10540" s="28" t="str">
        <f t="shared" si="337"/>
        <v/>
      </c>
      <c r="C10540" s="28">
        <f t="shared" si="336"/>
        <v>1054</v>
      </c>
    </row>
    <row r="10541" spans="1:3" x14ac:dyDescent="0.25">
      <c r="A10541" s="22"/>
      <c r="B10541" s="28" t="str">
        <f t="shared" si="337"/>
        <v/>
      </c>
      <c r="C10541" s="28">
        <f t="shared" si="336"/>
        <v>1054</v>
      </c>
    </row>
    <row r="10542" spans="1:3" x14ac:dyDescent="0.25">
      <c r="A10542" s="22"/>
      <c r="B10542" s="28" t="str">
        <f t="shared" si="337"/>
        <v/>
      </c>
      <c r="C10542" s="28">
        <f t="shared" si="336"/>
        <v>1054</v>
      </c>
    </row>
    <row r="10543" spans="1:3" x14ac:dyDescent="0.25">
      <c r="A10543" s="22"/>
      <c r="B10543" s="28" t="str">
        <f t="shared" si="337"/>
        <v/>
      </c>
      <c r="C10543" s="28">
        <f t="shared" ref="C10543:C10606" si="338">ROUNDDOWN(((ROW(C10543)-ROW(C$7))/C$5)+1,0)</f>
        <v>1054</v>
      </c>
    </row>
    <row r="10544" spans="1:3" x14ac:dyDescent="0.25">
      <c r="A10544" s="22"/>
      <c r="B10544" s="28" t="str">
        <f t="shared" si="337"/>
        <v/>
      </c>
      <c r="C10544" s="28">
        <f t="shared" si="338"/>
        <v>1054</v>
      </c>
    </row>
    <row r="10545" spans="1:3" x14ac:dyDescent="0.25">
      <c r="A10545" s="22"/>
      <c r="B10545" s="28" t="str">
        <f t="shared" si="337"/>
        <v/>
      </c>
      <c r="C10545" s="28">
        <f t="shared" si="338"/>
        <v>1054</v>
      </c>
    </row>
    <row r="10546" spans="1:3" x14ac:dyDescent="0.25">
      <c r="A10546" s="22"/>
      <c r="B10546" s="28" t="str">
        <f t="shared" si="337"/>
        <v/>
      </c>
      <c r="C10546" s="28">
        <f t="shared" si="338"/>
        <v>1054</v>
      </c>
    </row>
    <row r="10547" spans="1:3" x14ac:dyDescent="0.25">
      <c r="A10547" s="22"/>
      <c r="B10547" s="28" t="str">
        <f t="shared" si="337"/>
        <v/>
      </c>
      <c r="C10547" s="28">
        <f t="shared" si="338"/>
        <v>1055</v>
      </c>
    </row>
    <row r="10548" spans="1:3" x14ac:dyDescent="0.25">
      <c r="A10548" s="22"/>
      <c r="B10548" s="28" t="str">
        <f t="shared" si="337"/>
        <v/>
      </c>
      <c r="C10548" s="28">
        <f t="shared" si="338"/>
        <v>1055</v>
      </c>
    </row>
    <row r="10549" spans="1:3" x14ac:dyDescent="0.25">
      <c r="A10549" s="22"/>
      <c r="B10549" s="28" t="str">
        <f t="shared" si="337"/>
        <v/>
      </c>
      <c r="C10549" s="28">
        <f t="shared" si="338"/>
        <v>1055</v>
      </c>
    </row>
    <row r="10550" spans="1:3" x14ac:dyDescent="0.25">
      <c r="A10550" s="22"/>
      <c r="B10550" s="28" t="str">
        <f t="shared" si="337"/>
        <v/>
      </c>
      <c r="C10550" s="28">
        <f t="shared" si="338"/>
        <v>1055</v>
      </c>
    </row>
    <row r="10551" spans="1:3" x14ac:dyDescent="0.25">
      <c r="A10551" s="22"/>
      <c r="B10551" s="28" t="str">
        <f t="shared" si="337"/>
        <v/>
      </c>
      <c r="C10551" s="28">
        <f t="shared" si="338"/>
        <v>1055</v>
      </c>
    </row>
    <row r="10552" spans="1:3" x14ac:dyDescent="0.25">
      <c r="A10552" s="22"/>
      <c r="B10552" s="28" t="str">
        <f t="shared" si="337"/>
        <v/>
      </c>
      <c r="C10552" s="28">
        <f t="shared" si="338"/>
        <v>1055</v>
      </c>
    </row>
    <row r="10553" spans="1:3" x14ac:dyDescent="0.25">
      <c r="A10553" s="22"/>
      <c r="B10553" s="28" t="str">
        <f t="shared" si="337"/>
        <v/>
      </c>
      <c r="C10553" s="28">
        <f t="shared" si="338"/>
        <v>1055</v>
      </c>
    </row>
    <row r="10554" spans="1:3" x14ac:dyDescent="0.25">
      <c r="A10554" s="22"/>
      <c r="B10554" s="28" t="str">
        <f t="shared" si="337"/>
        <v/>
      </c>
      <c r="C10554" s="28">
        <f t="shared" si="338"/>
        <v>1055</v>
      </c>
    </row>
    <row r="10555" spans="1:3" x14ac:dyDescent="0.25">
      <c r="A10555" s="22"/>
      <c r="B10555" s="28" t="str">
        <f t="shared" si="337"/>
        <v/>
      </c>
      <c r="C10555" s="28">
        <f t="shared" si="338"/>
        <v>1055</v>
      </c>
    </row>
    <row r="10556" spans="1:3" x14ac:dyDescent="0.25">
      <c r="A10556" s="22"/>
      <c r="B10556" s="28" t="str">
        <f t="shared" si="337"/>
        <v/>
      </c>
      <c r="C10556" s="28">
        <f t="shared" si="338"/>
        <v>1055</v>
      </c>
    </row>
    <row r="10557" spans="1:3" x14ac:dyDescent="0.25">
      <c r="A10557" s="22"/>
      <c r="B10557" s="28" t="str">
        <f t="shared" si="337"/>
        <v/>
      </c>
      <c r="C10557" s="28">
        <f t="shared" si="338"/>
        <v>1056</v>
      </c>
    </row>
    <row r="10558" spans="1:3" x14ac:dyDescent="0.25">
      <c r="A10558" s="22"/>
      <c r="B10558" s="28" t="str">
        <f t="shared" si="337"/>
        <v/>
      </c>
      <c r="C10558" s="28">
        <f t="shared" si="338"/>
        <v>1056</v>
      </c>
    </row>
    <row r="10559" spans="1:3" x14ac:dyDescent="0.25">
      <c r="A10559" s="22"/>
      <c r="B10559" s="28" t="str">
        <f t="shared" si="337"/>
        <v/>
      </c>
      <c r="C10559" s="28">
        <f t="shared" si="338"/>
        <v>1056</v>
      </c>
    </row>
    <row r="10560" spans="1:3" x14ac:dyDescent="0.25">
      <c r="A10560" s="22"/>
      <c r="B10560" s="28" t="str">
        <f t="shared" si="337"/>
        <v/>
      </c>
      <c r="C10560" s="28">
        <f t="shared" si="338"/>
        <v>1056</v>
      </c>
    </row>
    <row r="10561" spans="1:3" x14ac:dyDescent="0.25">
      <c r="A10561" s="22"/>
      <c r="B10561" s="28" t="str">
        <f t="shared" si="337"/>
        <v/>
      </c>
      <c r="C10561" s="28">
        <f t="shared" si="338"/>
        <v>1056</v>
      </c>
    </row>
    <row r="10562" spans="1:3" x14ac:dyDescent="0.25">
      <c r="A10562" s="22"/>
      <c r="B10562" s="28" t="str">
        <f t="shared" si="337"/>
        <v/>
      </c>
      <c r="C10562" s="28">
        <f t="shared" si="338"/>
        <v>1056</v>
      </c>
    </row>
    <row r="10563" spans="1:3" x14ac:dyDescent="0.25">
      <c r="A10563" s="22"/>
      <c r="B10563" s="28" t="str">
        <f t="shared" si="337"/>
        <v/>
      </c>
      <c r="C10563" s="28">
        <f t="shared" si="338"/>
        <v>1056</v>
      </c>
    </row>
    <row r="10564" spans="1:3" x14ac:dyDescent="0.25">
      <c r="A10564" s="22"/>
      <c r="B10564" s="28" t="str">
        <f t="shared" si="337"/>
        <v/>
      </c>
      <c r="C10564" s="28">
        <f t="shared" si="338"/>
        <v>1056</v>
      </c>
    </row>
    <row r="10565" spans="1:3" x14ac:dyDescent="0.25">
      <c r="A10565" s="22"/>
      <c r="B10565" s="28" t="str">
        <f t="shared" si="337"/>
        <v/>
      </c>
      <c r="C10565" s="28">
        <f t="shared" si="338"/>
        <v>1056</v>
      </c>
    </row>
    <row r="10566" spans="1:3" x14ac:dyDescent="0.25">
      <c r="A10566" s="22"/>
      <c r="B10566" s="28" t="str">
        <f t="shared" si="337"/>
        <v/>
      </c>
      <c r="C10566" s="28">
        <f t="shared" si="338"/>
        <v>1056</v>
      </c>
    </row>
    <row r="10567" spans="1:3" x14ac:dyDescent="0.25">
      <c r="A10567" s="22"/>
      <c r="B10567" s="28" t="str">
        <f t="shared" si="337"/>
        <v/>
      </c>
      <c r="C10567" s="28">
        <f t="shared" si="338"/>
        <v>1057</v>
      </c>
    </row>
    <row r="10568" spans="1:3" x14ac:dyDescent="0.25">
      <c r="A10568" s="22"/>
      <c r="B10568" s="28" t="str">
        <f t="shared" si="337"/>
        <v/>
      </c>
      <c r="C10568" s="28">
        <f t="shared" si="338"/>
        <v>1057</v>
      </c>
    </row>
    <row r="10569" spans="1:3" x14ac:dyDescent="0.25">
      <c r="A10569" s="22"/>
      <c r="B10569" s="28" t="str">
        <f t="shared" si="337"/>
        <v/>
      </c>
      <c r="C10569" s="28">
        <f t="shared" si="338"/>
        <v>1057</v>
      </c>
    </row>
    <row r="10570" spans="1:3" x14ac:dyDescent="0.25">
      <c r="A10570" s="22"/>
      <c r="B10570" s="28" t="str">
        <f t="shared" si="337"/>
        <v/>
      </c>
      <c r="C10570" s="28">
        <f t="shared" si="338"/>
        <v>1057</v>
      </c>
    </row>
    <row r="10571" spans="1:3" x14ac:dyDescent="0.25">
      <c r="A10571" s="22"/>
      <c r="B10571" s="28" t="str">
        <f t="shared" si="337"/>
        <v/>
      </c>
      <c r="C10571" s="28">
        <f t="shared" si="338"/>
        <v>1057</v>
      </c>
    </row>
    <row r="10572" spans="1:3" x14ac:dyDescent="0.25">
      <c r="A10572" s="22"/>
      <c r="B10572" s="28" t="str">
        <f t="shared" si="337"/>
        <v/>
      </c>
      <c r="C10572" s="28">
        <f t="shared" si="338"/>
        <v>1057</v>
      </c>
    </row>
    <row r="10573" spans="1:3" x14ac:dyDescent="0.25">
      <c r="A10573" s="22"/>
      <c r="B10573" s="28" t="str">
        <f t="shared" si="337"/>
        <v/>
      </c>
      <c r="C10573" s="28">
        <f t="shared" si="338"/>
        <v>1057</v>
      </c>
    </row>
    <row r="10574" spans="1:3" x14ac:dyDescent="0.25">
      <c r="A10574" s="22"/>
      <c r="B10574" s="28" t="str">
        <f t="shared" si="337"/>
        <v/>
      </c>
      <c r="C10574" s="28">
        <f t="shared" si="338"/>
        <v>1057</v>
      </c>
    </row>
    <row r="10575" spans="1:3" x14ac:dyDescent="0.25">
      <c r="A10575" s="22"/>
      <c r="B10575" s="28" t="str">
        <f t="shared" si="337"/>
        <v/>
      </c>
      <c r="C10575" s="28">
        <f t="shared" si="338"/>
        <v>1057</v>
      </c>
    </row>
    <row r="10576" spans="1:3" x14ac:dyDescent="0.25">
      <c r="A10576" s="22"/>
      <c r="B10576" s="28" t="str">
        <f t="shared" si="337"/>
        <v/>
      </c>
      <c r="C10576" s="28">
        <f t="shared" si="338"/>
        <v>1057</v>
      </c>
    </row>
    <row r="10577" spans="1:3" x14ac:dyDescent="0.25">
      <c r="A10577" s="22"/>
      <c r="B10577" s="28" t="str">
        <f t="shared" si="337"/>
        <v/>
      </c>
      <c r="C10577" s="28">
        <f t="shared" si="338"/>
        <v>1058</v>
      </c>
    </row>
    <row r="10578" spans="1:3" x14ac:dyDescent="0.25">
      <c r="A10578" s="22"/>
      <c r="B10578" s="28" t="str">
        <f t="shared" si="337"/>
        <v/>
      </c>
      <c r="C10578" s="28">
        <f t="shared" si="338"/>
        <v>1058</v>
      </c>
    </row>
    <row r="10579" spans="1:3" x14ac:dyDescent="0.25">
      <c r="A10579" s="22"/>
      <c r="B10579" s="28" t="str">
        <f t="shared" si="337"/>
        <v/>
      </c>
      <c r="C10579" s="28">
        <f t="shared" si="338"/>
        <v>1058</v>
      </c>
    </row>
    <row r="10580" spans="1:3" x14ac:dyDescent="0.25">
      <c r="A10580" s="22"/>
      <c r="B10580" s="28" t="str">
        <f t="shared" si="337"/>
        <v/>
      </c>
      <c r="C10580" s="28">
        <f t="shared" si="338"/>
        <v>1058</v>
      </c>
    </row>
    <row r="10581" spans="1:3" x14ac:dyDescent="0.25">
      <c r="A10581" s="22"/>
      <c r="B10581" s="28" t="str">
        <f t="shared" si="337"/>
        <v/>
      </c>
      <c r="C10581" s="28">
        <f t="shared" si="338"/>
        <v>1058</v>
      </c>
    </row>
    <row r="10582" spans="1:3" x14ac:dyDescent="0.25">
      <c r="A10582" s="22"/>
      <c r="B10582" s="28" t="str">
        <f t="shared" si="337"/>
        <v/>
      </c>
      <c r="C10582" s="28">
        <f t="shared" si="338"/>
        <v>1058</v>
      </c>
    </row>
    <row r="10583" spans="1:3" x14ac:dyDescent="0.25">
      <c r="A10583" s="22"/>
      <c r="B10583" s="28" t="str">
        <f t="shared" si="337"/>
        <v/>
      </c>
      <c r="C10583" s="28">
        <f t="shared" si="338"/>
        <v>1058</v>
      </c>
    </row>
    <row r="10584" spans="1:3" x14ac:dyDescent="0.25">
      <c r="A10584" s="22"/>
      <c r="B10584" s="28" t="str">
        <f t="shared" si="337"/>
        <v/>
      </c>
      <c r="C10584" s="28">
        <f t="shared" si="338"/>
        <v>1058</v>
      </c>
    </row>
    <row r="10585" spans="1:3" x14ac:dyDescent="0.25">
      <c r="A10585" s="22"/>
      <c r="B10585" s="28" t="str">
        <f t="shared" si="337"/>
        <v/>
      </c>
      <c r="C10585" s="28">
        <f t="shared" si="338"/>
        <v>1058</v>
      </c>
    </row>
    <row r="10586" spans="1:3" x14ac:dyDescent="0.25">
      <c r="A10586" s="22"/>
      <c r="B10586" s="28" t="str">
        <f t="shared" si="337"/>
        <v/>
      </c>
      <c r="C10586" s="28">
        <f t="shared" si="338"/>
        <v>1058</v>
      </c>
    </row>
    <row r="10587" spans="1:3" x14ac:dyDescent="0.25">
      <c r="A10587" s="22"/>
      <c r="B10587" s="28" t="str">
        <f t="shared" si="337"/>
        <v/>
      </c>
      <c r="C10587" s="28">
        <f t="shared" si="338"/>
        <v>1059</v>
      </c>
    </row>
    <row r="10588" spans="1:3" x14ac:dyDescent="0.25">
      <c r="A10588" s="22"/>
      <c r="B10588" s="28" t="str">
        <f t="shared" si="337"/>
        <v/>
      </c>
      <c r="C10588" s="28">
        <f t="shared" si="338"/>
        <v>1059</v>
      </c>
    </row>
    <row r="10589" spans="1:3" x14ac:dyDescent="0.25">
      <c r="A10589" s="22"/>
      <c r="B10589" s="28" t="str">
        <f t="shared" ref="B10589:B10652" si="339">IF(C10589&lt; $D$4+1,MOD(((ROW(B10589)-ROW(B$7))),$C$5)+1,"")</f>
        <v/>
      </c>
      <c r="C10589" s="28">
        <f t="shared" si="338"/>
        <v>1059</v>
      </c>
    </row>
    <row r="10590" spans="1:3" x14ac:dyDescent="0.25">
      <c r="A10590" s="22"/>
      <c r="B10590" s="28" t="str">
        <f t="shared" si="339"/>
        <v/>
      </c>
      <c r="C10590" s="28">
        <f t="shared" si="338"/>
        <v>1059</v>
      </c>
    </row>
    <row r="10591" spans="1:3" x14ac:dyDescent="0.25">
      <c r="A10591" s="22"/>
      <c r="B10591" s="28" t="str">
        <f t="shared" si="339"/>
        <v/>
      </c>
      <c r="C10591" s="28">
        <f t="shared" si="338"/>
        <v>1059</v>
      </c>
    </row>
    <row r="10592" spans="1:3" x14ac:dyDescent="0.25">
      <c r="A10592" s="22"/>
      <c r="B10592" s="28" t="str">
        <f t="shared" si="339"/>
        <v/>
      </c>
      <c r="C10592" s="28">
        <f t="shared" si="338"/>
        <v>1059</v>
      </c>
    </row>
    <row r="10593" spans="1:3" x14ac:dyDescent="0.25">
      <c r="A10593" s="22"/>
      <c r="B10593" s="28" t="str">
        <f t="shared" si="339"/>
        <v/>
      </c>
      <c r="C10593" s="28">
        <f t="shared" si="338"/>
        <v>1059</v>
      </c>
    </row>
    <row r="10594" spans="1:3" x14ac:dyDescent="0.25">
      <c r="A10594" s="22"/>
      <c r="B10594" s="28" t="str">
        <f t="shared" si="339"/>
        <v/>
      </c>
      <c r="C10594" s="28">
        <f t="shared" si="338"/>
        <v>1059</v>
      </c>
    </row>
    <row r="10595" spans="1:3" x14ac:dyDescent="0.25">
      <c r="A10595" s="22"/>
      <c r="B10595" s="28" t="str">
        <f t="shared" si="339"/>
        <v/>
      </c>
      <c r="C10595" s="28">
        <f t="shared" si="338"/>
        <v>1059</v>
      </c>
    </row>
    <row r="10596" spans="1:3" x14ac:dyDescent="0.25">
      <c r="A10596" s="22"/>
      <c r="B10596" s="28" t="str">
        <f t="shared" si="339"/>
        <v/>
      </c>
      <c r="C10596" s="28">
        <f t="shared" si="338"/>
        <v>1059</v>
      </c>
    </row>
    <row r="10597" spans="1:3" x14ac:dyDescent="0.25">
      <c r="A10597" s="22"/>
      <c r="B10597" s="28" t="str">
        <f t="shared" si="339"/>
        <v/>
      </c>
      <c r="C10597" s="28">
        <f t="shared" si="338"/>
        <v>1060</v>
      </c>
    </row>
    <row r="10598" spans="1:3" x14ac:dyDescent="0.25">
      <c r="A10598" s="22"/>
      <c r="B10598" s="28" t="str">
        <f t="shared" si="339"/>
        <v/>
      </c>
      <c r="C10598" s="28">
        <f t="shared" si="338"/>
        <v>1060</v>
      </c>
    </row>
    <row r="10599" spans="1:3" x14ac:dyDescent="0.25">
      <c r="A10599" s="22"/>
      <c r="B10599" s="28" t="str">
        <f t="shared" si="339"/>
        <v/>
      </c>
      <c r="C10599" s="28">
        <f t="shared" si="338"/>
        <v>1060</v>
      </c>
    </row>
    <row r="10600" spans="1:3" x14ac:dyDescent="0.25">
      <c r="A10600" s="22"/>
      <c r="B10600" s="28" t="str">
        <f t="shared" si="339"/>
        <v/>
      </c>
      <c r="C10600" s="28">
        <f t="shared" si="338"/>
        <v>1060</v>
      </c>
    </row>
    <row r="10601" spans="1:3" x14ac:dyDescent="0.25">
      <c r="A10601" s="22"/>
      <c r="B10601" s="28" t="str">
        <f t="shared" si="339"/>
        <v/>
      </c>
      <c r="C10601" s="28">
        <f t="shared" si="338"/>
        <v>1060</v>
      </c>
    </row>
    <row r="10602" spans="1:3" x14ac:dyDescent="0.25">
      <c r="A10602" s="22"/>
      <c r="B10602" s="28" t="str">
        <f t="shared" si="339"/>
        <v/>
      </c>
      <c r="C10602" s="28">
        <f t="shared" si="338"/>
        <v>1060</v>
      </c>
    </row>
    <row r="10603" spans="1:3" x14ac:dyDescent="0.25">
      <c r="A10603" s="22"/>
      <c r="B10603" s="28" t="str">
        <f t="shared" si="339"/>
        <v/>
      </c>
      <c r="C10603" s="28">
        <f t="shared" si="338"/>
        <v>1060</v>
      </c>
    </row>
    <row r="10604" spans="1:3" x14ac:dyDescent="0.25">
      <c r="A10604" s="22"/>
      <c r="B10604" s="28" t="str">
        <f t="shared" si="339"/>
        <v/>
      </c>
      <c r="C10604" s="28">
        <f t="shared" si="338"/>
        <v>1060</v>
      </c>
    </row>
    <row r="10605" spans="1:3" x14ac:dyDescent="0.25">
      <c r="A10605" s="22"/>
      <c r="B10605" s="28" t="str">
        <f t="shared" si="339"/>
        <v/>
      </c>
      <c r="C10605" s="28">
        <f t="shared" si="338"/>
        <v>1060</v>
      </c>
    </row>
    <row r="10606" spans="1:3" x14ac:dyDescent="0.25">
      <c r="A10606" s="22"/>
      <c r="B10606" s="28" t="str">
        <f t="shared" si="339"/>
        <v/>
      </c>
      <c r="C10606" s="28">
        <f t="shared" si="338"/>
        <v>1060</v>
      </c>
    </row>
    <row r="10607" spans="1:3" x14ac:dyDescent="0.25">
      <c r="A10607" s="22"/>
      <c r="B10607" s="28" t="str">
        <f t="shared" si="339"/>
        <v/>
      </c>
      <c r="C10607" s="28">
        <f t="shared" ref="C10607:C10670" si="340">ROUNDDOWN(((ROW(C10607)-ROW(C$7))/C$5)+1,0)</f>
        <v>1061</v>
      </c>
    </row>
    <row r="10608" spans="1:3" x14ac:dyDescent="0.25">
      <c r="A10608" s="22"/>
      <c r="B10608" s="28" t="str">
        <f t="shared" si="339"/>
        <v/>
      </c>
      <c r="C10608" s="28">
        <f t="shared" si="340"/>
        <v>1061</v>
      </c>
    </row>
    <row r="10609" spans="1:3" x14ac:dyDescent="0.25">
      <c r="A10609" s="22"/>
      <c r="B10609" s="28" t="str">
        <f t="shared" si="339"/>
        <v/>
      </c>
      <c r="C10609" s="28">
        <f t="shared" si="340"/>
        <v>1061</v>
      </c>
    </row>
    <row r="10610" spans="1:3" x14ac:dyDescent="0.25">
      <c r="A10610" s="22"/>
      <c r="B10610" s="28" t="str">
        <f t="shared" si="339"/>
        <v/>
      </c>
      <c r="C10610" s="28">
        <f t="shared" si="340"/>
        <v>1061</v>
      </c>
    </row>
    <row r="10611" spans="1:3" x14ac:dyDescent="0.25">
      <c r="A10611" s="22"/>
      <c r="B10611" s="28" t="str">
        <f t="shared" si="339"/>
        <v/>
      </c>
      <c r="C10611" s="28">
        <f t="shared" si="340"/>
        <v>1061</v>
      </c>
    </row>
    <row r="10612" spans="1:3" x14ac:dyDescent="0.25">
      <c r="A10612" s="22"/>
      <c r="B10612" s="28" t="str">
        <f t="shared" si="339"/>
        <v/>
      </c>
      <c r="C10612" s="28">
        <f t="shared" si="340"/>
        <v>1061</v>
      </c>
    </row>
    <row r="10613" spans="1:3" x14ac:dyDescent="0.25">
      <c r="A10613" s="22"/>
      <c r="B10613" s="28" t="str">
        <f t="shared" si="339"/>
        <v/>
      </c>
      <c r="C10613" s="28">
        <f t="shared" si="340"/>
        <v>1061</v>
      </c>
    </row>
    <row r="10614" spans="1:3" x14ac:dyDescent="0.25">
      <c r="A10614" s="22"/>
      <c r="B10614" s="28" t="str">
        <f t="shared" si="339"/>
        <v/>
      </c>
      <c r="C10614" s="28">
        <f t="shared" si="340"/>
        <v>1061</v>
      </c>
    </row>
    <row r="10615" spans="1:3" x14ac:dyDescent="0.25">
      <c r="A10615" s="22"/>
      <c r="B10615" s="28" t="str">
        <f t="shared" si="339"/>
        <v/>
      </c>
      <c r="C10615" s="28">
        <f t="shared" si="340"/>
        <v>1061</v>
      </c>
    </row>
    <row r="10616" spans="1:3" x14ac:dyDescent="0.25">
      <c r="A10616" s="22"/>
      <c r="B10616" s="28" t="str">
        <f t="shared" si="339"/>
        <v/>
      </c>
      <c r="C10616" s="28">
        <f t="shared" si="340"/>
        <v>1061</v>
      </c>
    </row>
    <row r="10617" spans="1:3" x14ac:dyDescent="0.25">
      <c r="A10617" s="22"/>
      <c r="B10617" s="28" t="str">
        <f t="shared" si="339"/>
        <v/>
      </c>
      <c r="C10617" s="28">
        <f t="shared" si="340"/>
        <v>1062</v>
      </c>
    </row>
    <row r="10618" spans="1:3" x14ac:dyDescent="0.25">
      <c r="A10618" s="22"/>
      <c r="B10618" s="28" t="str">
        <f t="shared" si="339"/>
        <v/>
      </c>
      <c r="C10618" s="28">
        <f t="shared" si="340"/>
        <v>1062</v>
      </c>
    </row>
    <row r="10619" spans="1:3" x14ac:dyDescent="0.25">
      <c r="A10619" s="22"/>
      <c r="B10619" s="28" t="str">
        <f t="shared" si="339"/>
        <v/>
      </c>
      <c r="C10619" s="28">
        <f t="shared" si="340"/>
        <v>1062</v>
      </c>
    </row>
    <row r="10620" spans="1:3" x14ac:dyDescent="0.25">
      <c r="A10620" s="22"/>
      <c r="B10620" s="28" t="str">
        <f t="shared" si="339"/>
        <v/>
      </c>
      <c r="C10620" s="28">
        <f t="shared" si="340"/>
        <v>1062</v>
      </c>
    </row>
    <row r="10621" spans="1:3" x14ac:dyDescent="0.25">
      <c r="A10621" s="22"/>
      <c r="B10621" s="28" t="str">
        <f t="shared" si="339"/>
        <v/>
      </c>
      <c r="C10621" s="28">
        <f t="shared" si="340"/>
        <v>1062</v>
      </c>
    </row>
    <row r="10622" spans="1:3" x14ac:dyDescent="0.25">
      <c r="A10622" s="22"/>
      <c r="B10622" s="28" t="str">
        <f t="shared" si="339"/>
        <v/>
      </c>
      <c r="C10622" s="28">
        <f t="shared" si="340"/>
        <v>1062</v>
      </c>
    </row>
    <row r="10623" spans="1:3" x14ac:dyDescent="0.25">
      <c r="A10623" s="22"/>
      <c r="B10623" s="28" t="str">
        <f t="shared" si="339"/>
        <v/>
      </c>
      <c r="C10623" s="28">
        <f t="shared" si="340"/>
        <v>1062</v>
      </c>
    </row>
    <row r="10624" spans="1:3" x14ac:dyDescent="0.25">
      <c r="A10624" s="22"/>
      <c r="B10624" s="28" t="str">
        <f t="shared" si="339"/>
        <v/>
      </c>
      <c r="C10624" s="28">
        <f t="shared" si="340"/>
        <v>1062</v>
      </c>
    </row>
    <row r="10625" spans="1:3" x14ac:dyDescent="0.25">
      <c r="A10625" s="22"/>
      <c r="B10625" s="28" t="str">
        <f t="shared" si="339"/>
        <v/>
      </c>
      <c r="C10625" s="28">
        <f t="shared" si="340"/>
        <v>1062</v>
      </c>
    </row>
    <row r="10626" spans="1:3" x14ac:dyDescent="0.25">
      <c r="A10626" s="22"/>
      <c r="B10626" s="28" t="str">
        <f t="shared" si="339"/>
        <v/>
      </c>
      <c r="C10626" s="28">
        <f t="shared" si="340"/>
        <v>1062</v>
      </c>
    </row>
    <row r="10627" spans="1:3" x14ac:dyDescent="0.25">
      <c r="A10627" s="22"/>
      <c r="B10627" s="28" t="str">
        <f t="shared" si="339"/>
        <v/>
      </c>
      <c r="C10627" s="28">
        <f t="shared" si="340"/>
        <v>1063</v>
      </c>
    </row>
    <row r="10628" spans="1:3" x14ac:dyDescent="0.25">
      <c r="A10628" s="22"/>
      <c r="B10628" s="28" t="str">
        <f t="shared" si="339"/>
        <v/>
      </c>
      <c r="C10628" s="28">
        <f t="shared" si="340"/>
        <v>1063</v>
      </c>
    </row>
    <row r="10629" spans="1:3" x14ac:dyDescent="0.25">
      <c r="A10629" s="22"/>
      <c r="B10629" s="28" t="str">
        <f t="shared" si="339"/>
        <v/>
      </c>
      <c r="C10629" s="28">
        <f t="shared" si="340"/>
        <v>1063</v>
      </c>
    </row>
    <row r="10630" spans="1:3" x14ac:dyDescent="0.25">
      <c r="A10630" s="22"/>
      <c r="B10630" s="28" t="str">
        <f t="shared" si="339"/>
        <v/>
      </c>
      <c r="C10630" s="28">
        <f t="shared" si="340"/>
        <v>1063</v>
      </c>
    </row>
    <row r="10631" spans="1:3" x14ac:dyDescent="0.25">
      <c r="A10631" s="22"/>
      <c r="B10631" s="28" t="str">
        <f t="shared" si="339"/>
        <v/>
      </c>
      <c r="C10631" s="28">
        <f t="shared" si="340"/>
        <v>1063</v>
      </c>
    </row>
    <row r="10632" spans="1:3" x14ac:dyDescent="0.25">
      <c r="A10632" s="22"/>
      <c r="B10632" s="28" t="str">
        <f t="shared" si="339"/>
        <v/>
      </c>
      <c r="C10632" s="28">
        <f t="shared" si="340"/>
        <v>1063</v>
      </c>
    </row>
    <row r="10633" spans="1:3" x14ac:dyDescent="0.25">
      <c r="A10633" s="22"/>
      <c r="B10633" s="28" t="str">
        <f t="shared" si="339"/>
        <v/>
      </c>
      <c r="C10633" s="28">
        <f t="shared" si="340"/>
        <v>1063</v>
      </c>
    </row>
    <row r="10634" spans="1:3" x14ac:dyDescent="0.25">
      <c r="A10634" s="22"/>
      <c r="B10634" s="28" t="str">
        <f t="shared" si="339"/>
        <v/>
      </c>
      <c r="C10634" s="28">
        <f t="shared" si="340"/>
        <v>1063</v>
      </c>
    </row>
    <row r="10635" spans="1:3" x14ac:dyDescent="0.25">
      <c r="A10635" s="22"/>
      <c r="B10635" s="28" t="str">
        <f t="shared" si="339"/>
        <v/>
      </c>
      <c r="C10635" s="28">
        <f t="shared" si="340"/>
        <v>1063</v>
      </c>
    </row>
    <row r="10636" spans="1:3" x14ac:dyDescent="0.25">
      <c r="A10636" s="22"/>
      <c r="B10636" s="28" t="str">
        <f t="shared" si="339"/>
        <v/>
      </c>
      <c r="C10636" s="28">
        <f t="shared" si="340"/>
        <v>1063</v>
      </c>
    </row>
    <row r="10637" spans="1:3" x14ac:dyDescent="0.25">
      <c r="A10637" s="22"/>
      <c r="B10637" s="28" t="str">
        <f t="shared" si="339"/>
        <v/>
      </c>
      <c r="C10637" s="28">
        <f t="shared" si="340"/>
        <v>1064</v>
      </c>
    </row>
    <row r="10638" spans="1:3" x14ac:dyDescent="0.25">
      <c r="A10638" s="22"/>
      <c r="B10638" s="28" t="str">
        <f t="shared" si="339"/>
        <v/>
      </c>
      <c r="C10638" s="28">
        <f t="shared" si="340"/>
        <v>1064</v>
      </c>
    </row>
    <row r="10639" spans="1:3" x14ac:dyDescent="0.25">
      <c r="A10639" s="22"/>
      <c r="B10639" s="28" t="str">
        <f t="shared" si="339"/>
        <v/>
      </c>
      <c r="C10639" s="28">
        <f t="shared" si="340"/>
        <v>1064</v>
      </c>
    </row>
    <row r="10640" spans="1:3" x14ac:dyDescent="0.25">
      <c r="A10640" s="22"/>
      <c r="B10640" s="28" t="str">
        <f t="shared" si="339"/>
        <v/>
      </c>
      <c r="C10640" s="28">
        <f t="shared" si="340"/>
        <v>1064</v>
      </c>
    </row>
    <row r="10641" spans="1:3" x14ac:dyDescent="0.25">
      <c r="A10641" s="22"/>
      <c r="B10641" s="28" t="str">
        <f t="shared" si="339"/>
        <v/>
      </c>
      <c r="C10641" s="28">
        <f t="shared" si="340"/>
        <v>1064</v>
      </c>
    </row>
    <row r="10642" spans="1:3" x14ac:dyDescent="0.25">
      <c r="A10642" s="22"/>
      <c r="B10642" s="28" t="str">
        <f t="shared" si="339"/>
        <v/>
      </c>
      <c r="C10642" s="28">
        <f t="shared" si="340"/>
        <v>1064</v>
      </c>
    </row>
    <row r="10643" spans="1:3" x14ac:dyDescent="0.25">
      <c r="A10643" s="22"/>
      <c r="B10643" s="28" t="str">
        <f t="shared" si="339"/>
        <v/>
      </c>
      <c r="C10643" s="28">
        <f t="shared" si="340"/>
        <v>1064</v>
      </c>
    </row>
    <row r="10644" spans="1:3" x14ac:dyDescent="0.25">
      <c r="A10644" s="22"/>
      <c r="B10644" s="28" t="str">
        <f t="shared" si="339"/>
        <v/>
      </c>
      <c r="C10644" s="28">
        <f t="shared" si="340"/>
        <v>1064</v>
      </c>
    </row>
    <row r="10645" spans="1:3" x14ac:dyDescent="0.25">
      <c r="A10645" s="22"/>
      <c r="B10645" s="28" t="str">
        <f t="shared" si="339"/>
        <v/>
      </c>
      <c r="C10645" s="28">
        <f t="shared" si="340"/>
        <v>1064</v>
      </c>
    </row>
    <row r="10646" spans="1:3" x14ac:dyDescent="0.25">
      <c r="A10646" s="22"/>
      <c r="B10646" s="28" t="str">
        <f t="shared" si="339"/>
        <v/>
      </c>
      <c r="C10646" s="28">
        <f t="shared" si="340"/>
        <v>1064</v>
      </c>
    </row>
    <row r="10647" spans="1:3" x14ac:dyDescent="0.25">
      <c r="A10647" s="22"/>
      <c r="B10647" s="28" t="str">
        <f t="shared" si="339"/>
        <v/>
      </c>
      <c r="C10647" s="28">
        <f t="shared" si="340"/>
        <v>1065</v>
      </c>
    </row>
    <row r="10648" spans="1:3" x14ac:dyDescent="0.25">
      <c r="A10648" s="22"/>
      <c r="B10648" s="28" t="str">
        <f t="shared" si="339"/>
        <v/>
      </c>
      <c r="C10648" s="28">
        <f t="shared" si="340"/>
        <v>1065</v>
      </c>
    </row>
    <row r="10649" spans="1:3" x14ac:dyDescent="0.25">
      <c r="A10649" s="22"/>
      <c r="B10649" s="28" t="str">
        <f t="shared" si="339"/>
        <v/>
      </c>
      <c r="C10649" s="28">
        <f t="shared" si="340"/>
        <v>1065</v>
      </c>
    </row>
    <row r="10650" spans="1:3" x14ac:dyDescent="0.25">
      <c r="A10650" s="22"/>
      <c r="B10650" s="28" t="str">
        <f t="shared" si="339"/>
        <v/>
      </c>
      <c r="C10650" s="28">
        <f t="shared" si="340"/>
        <v>1065</v>
      </c>
    </row>
    <row r="10651" spans="1:3" x14ac:dyDescent="0.25">
      <c r="A10651" s="22"/>
      <c r="B10651" s="28" t="str">
        <f t="shared" si="339"/>
        <v/>
      </c>
      <c r="C10651" s="28">
        <f t="shared" si="340"/>
        <v>1065</v>
      </c>
    </row>
    <row r="10652" spans="1:3" x14ac:dyDescent="0.25">
      <c r="A10652" s="22"/>
      <c r="B10652" s="28" t="str">
        <f t="shared" si="339"/>
        <v/>
      </c>
      <c r="C10652" s="28">
        <f t="shared" si="340"/>
        <v>1065</v>
      </c>
    </row>
    <row r="10653" spans="1:3" x14ac:dyDescent="0.25">
      <c r="A10653" s="22"/>
      <c r="B10653" s="28" t="str">
        <f t="shared" ref="B10653:B10716" si="341">IF(C10653&lt; $D$4+1,MOD(((ROW(B10653)-ROW(B$7))),$C$5)+1,"")</f>
        <v/>
      </c>
      <c r="C10653" s="28">
        <f t="shared" si="340"/>
        <v>1065</v>
      </c>
    </row>
    <row r="10654" spans="1:3" x14ac:dyDescent="0.25">
      <c r="A10654" s="22"/>
      <c r="B10654" s="28" t="str">
        <f t="shared" si="341"/>
        <v/>
      </c>
      <c r="C10654" s="28">
        <f t="shared" si="340"/>
        <v>1065</v>
      </c>
    </row>
    <row r="10655" spans="1:3" x14ac:dyDescent="0.25">
      <c r="A10655" s="22"/>
      <c r="B10655" s="28" t="str">
        <f t="shared" si="341"/>
        <v/>
      </c>
      <c r="C10655" s="28">
        <f t="shared" si="340"/>
        <v>1065</v>
      </c>
    </row>
    <row r="10656" spans="1:3" x14ac:dyDescent="0.25">
      <c r="A10656" s="22"/>
      <c r="B10656" s="28" t="str">
        <f t="shared" si="341"/>
        <v/>
      </c>
      <c r="C10656" s="28">
        <f t="shared" si="340"/>
        <v>1065</v>
      </c>
    </row>
    <row r="10657" spans="1:3" x14ac:dyDescent="0.25">
      <c r="A10657" s="22"/>
      <c r="B10657" s="28" t="str">
        <f t="shared" si="341"/>
        <v/>
      </c>
      <c r="C10657" s="28">
        <f t="shared" si="340"/>
        <v>1066</v>
      </c>
    </row>
    <row r="10658" spans="1:3" x14ac:dyDescent="0.25">
      <c r="A10658" s="22"/>
      <c r="B10658" s="28" t="str">
        <f t="shared" si="341"/>
        <v/>
      </c>
      <c r="C10658" s="28">
        <f t="shared" si="340"/>
        <v>1066</v>
      </c>
    </row>
    <row r="10659" spans="1:3" x14ac:dyDescent="0.25">
      <c r="A10659" s="22"/>
      <c r="B10659" s="28" t="str">
        <f t="shared" si="341"/>
        <v/>
      </c>
      <c r="C10659" s="28">
        <f t="shared" si="340"/>
        <v>1066</v>
      </c>
    </row>
    <row r="10660" spans="1:3" x14ac:dyDescent="0.25">
      <c r="A10660" s="22"/>
      <c r="B10660" s="28" t="str">
        <f t="shared" si="341"/>
        <v/>
      </c>
      <c r="C10660" s="28">
        <f t="shared" si="340"/>
        <v>1066</v>
      </c>
    </row>
    <row r="10661" spans="1:3" x14ac:dyDescent="0.25">
      <c r="A10661" s="22"/>
      <c r="B10661" s="28" t="str">
        <f t="shared" si="341"/>
        <v/>
      </c>
      <c r="C10661" s="28">
        <f t="shared" si="340"/>
        <v>1066</v>
      </c>
    </row>
    <row r="10662" spans="1:3" x14ac:dyDescent="0.25">
      <c r="A10662" s="22"/>
      <c r="B10662" s="28" t="str">
        <f t="shared" si="341"/>
        <v/>
      </c>
      <c r="C10662" s="28">
        <f t="shared" si="340"/>
        <v>1066</v>
      </c>
    </row>
    <row r="10663" spans="1:3" x14ac:dyDescent="0.25">
      <c r="A10663" s="22"/>
      <c r="B10663" s="28" t="str">
        <f t="shared" si="341"/>
        <v/>
      </c>
      <c r="C10663" s="28">
        <f t="shared" si="340"/>
        <v>1066</v>
      </c>
    </row>
    <row r="10664" spans="1:3" x14ac:dyDescent="0.25">
      <c r="A10664" s="22"/>
      <c r="B10664" s="28" t="str">
        <f t="shared" si="341"/>
        <v/>
      </c>
      <c r="C10664" s="28">
        <f t="shared" si="340"/>
        <v>1066</v>
      </c>
    </row>
    <row r="10665" spans="1:3" x14ac:dyDescent="0.25">
      <c r="A10665" s="22"/>
      <c r="B10665" s="28" t="str">
        <f t="shared" si="341"/>
        <v/>
      </c>
      <c r="C10665" s="28">
        <f t="shared" si="340"/>
        <v>1066</v>
      </c>
    </row>
    <row r="10666" spans="1:3" x14ac:dyDescent="0.25">
      <c r="A10666" s="22"/>
      <c r="B10666" s="28" t="str">
        <f t="shared" si="341"/>
        <v/>
      </c>
      <c r="C10666" s="28">
        <f t="shared" si="340"/>
        <v>1066</v>
      </c>
    </row>
    <row r="10667" spans="1:3" x14ac:dyDescent="0.25">
      <c r="A10667" s="22"/>
      <c r="B10667" s="28" t="str">
        <f t="shared" si="341"/>
        <v/>
      </c>
      <c r="C10667" s="28">
        <f t="shared" si="340"/>
        <v>1067</v>
      </c>
    </row>
    <row r="10668" spans="1:3" x14ac:dyDescent="0.25">
      <c r="A10668" s="22"/>
      <c r="B10668" s="28" t="str">
        <f t="shared" si="341"/>
        <v/>
      </c>
      <c r="C10668" s="28">
        <f t="shared" si="340"/>
        <v>1067</v>
      </c>
    </row>
    <row r="10669" spans="1:3" x14ac:dyDescent="0.25">
      <c r="A10669" s="22"/>
      <c r="B10669" s="28" t="str">
        <f t="shared" si="341"/>
        <v/>
      </c>
      <c r="C10669" s="28">
        <f t="shared" si="340"/>
        <v>1067</v>
      </c>
    </row>
    <row r="10670" spans="1:3" x14ac:dyDescent="0.25">
      <c r="A10670" s="22"/>
      <c r="B10670" s="28" t="str">
        <f t="shared" si="341"/>
        <v/>
      </c>
      <c r="C10670" s="28">
        <f t="shared" si="340"/>
        <v>1067</v>
      </c>
    </row>
    <row r="10671" spans="1:3" x14ac:dyDescent="0.25">
      <c r="A10671" s="22"/>
      <c r="B10671" s="28" t="str">
        <f t="shared" si="341"/>
        <v/>
      </c>
      <c r="C10671" s="28">
        <f t="shared" ref="C10671:C10734" si="342">ROUNDDOWN(((ROW(C10671)-ROW(C$7))/C$5)+1,0)</f>
        <v>1067</v>
      </c>
    </row>
    <row r="10672" spans="1:3" x14ac:dyDescent="0.25">
      <c r="A10672" s="22"/>
      <c r="B10672" s="28" t="str">
        <f t="shared" si="341"/>
        <v/>
      </c>
      <c r="C10672" s="28">
        <f t="shared" si="342"/>
        <v>1067</v>
      </c>
    </row>
    <row r="10673" spans="1:3" x14ac:dyDescent="0.25">
      <c r="A10673" s="22"/>
      <c r="B10673" s="28" t="str">
        <f t="shared" si="341"/>
        <v/>
      </c>
      <c r="C10673" s="28">
        <f t="shared" si="342"/>
        <v>1067</v>
      </c>
    </row>
    <row r="10674" spans="1:3" x14ac:dyDescent="0.25">
      <c r="A10674" s="22"/>
      <c r="B10674" s="28" t="str">
        <f t="shared" si="341"/>
        <v/>
      </c>
      <c r="C10674" s="28">
        <f t="shared" si="342"/>
        <v>1067</v>
      </c>
    </row>
    <row r="10675" spans="1:3" x14ac:dyDescent="0.25">
      <c r="A10675" s="22"/>
      <c r="B10675" s="28" t="str">
        <f t="shared" si="341"/>
        <v/>
      </c>
      <c r="C10675" s="28">
        <f t="shared" si="342"/>
        <v>1067</v>
      </c>
    </row>
    <row r="10676" spans="1:3" x14ac:dyDescent="0.25">
      <c r="A10676" s="22"/>
      <c r="B10676" s="28" t="str">
        <f t="shared" si="341"/>
        <v/>
      </c>
      <c r="C10676" s="28">
        <f t="shared" si="342"/>
        <v>1067</v>
      </c>
    </row>
    <row r="10677" spans="1:3" x14ac:dyDescent="0.25">
      <c r="A10677" s="22"/>
      <c r="B10677" s="28" t="str">
        <f t="shared" si="341"/>
        <v/>
      </c>
      <c r="C10677" s="28">
        <f t="shared" si="342"/>
        <v>1068</v>
      </c>
    </row>
    <row r="10678" spans="1:3" x14ac:dyDescent="0.25">
      <c r="A10678" s="22"/>
      <c r="B10678" s="28" t="str">
        <f t="shared" si="341"/>
        <v/>
      </c>
      <c r="C10678" s="28">
        <f t="shared" si="342"/>
        <v>1068</v>
      </c>
    </row>
    <row r="10679" spans="1:3" x14ac:dyDescent="0.25">
      <c r="A10679" s="22"/>
      <c r="B10679" s="28" t="str">
        <f t="shared" si="341"/>
        <v/>
      </c>
      <c r="C10679" s="28">
        <f t="shared" si="342"/>
        <v>1068</v>
      </c>
    </row>
    <row r="10680" spans="1:3" x14ac:dyDescent="0.25">
      <c r="A10680" s="22"/>
      <c r="B10680" s="28" t="str">
        <f t="shared" si="341"/>
        <v/>
      </c>
      <c r="C10680" s="28">
        <f t="shared" si="342"/>
        <v>1068</v>
      </c>
    </row>
    <row r="10681" spans="1:3" x14ac:dyDescent="0.25">
      <c r="A10681" s="22"/>
      <c r="B10681" s="28" t="str">
        <f t="shared" si="341"/>
        <v/>
      </c>
      <c r="C10681" s="28">
        <f t="shared" si="342"/>
        <v>1068</v>
      </c>
    </row>
    <row r="10682" spans="1:3" x14ac:dyDescent="0.25">
      <c r="A10682" s="22"/>
      <c r="B10682" s="28" t="str">
        <f t="shared" si="341"/>
        <v/>
      </c>
      <c r="C10682" s="28">
        <f t="shared" si="342"/>
        <v>1068</v>
      </c>
    </row>
    <row r="10683" spans="1:3" x14ac:dyDescent="0.25">
      <c r="A10683" s="22"/>
      <c r="B10683" s="28" t="str">
        <f t="shared" si="341"/>
        <v/>
      </c>
      <c r="C10683" s="28">
        <f t="shared" si="342"/>
        <v>1068</v>
      </c>
    </row>
    <row r="10684" spans="1:3" x14ac:dyDescent="0.25">
      <c r="A10684" s="22"/>
      <c r="B10684" s="28" t="str">
        <f t="shared" si="341"/>
        <v/>
      </c>
      <c r="C10684" s="28">
        <f t="shared" si="342"/>
        <v>1068</v>
      </c>
    </row>
    <row r="10685" spans="1:3" x14ac:dyDescent="0.25">
      <c r="A10685" s="22"/>
      <c r="B10685" s="28" t="str">
        <f t="shared" si="341"/>
        <v/>
      </c>
      <c r="C10685" s="28">
        <f t="shared" si="342"/>
        <v>1068</v>
      </c>
    </row>
    <row r="10686" spans="1:3" x14ac:dyDescent="0.25">
      <c r="A10686" s="22"/>
      <c r="B10686" s="28" t="str">
        <f t="shared" si="341"/>
        <v/>
      </c>
      <c r="C10686" s="28">
        <f t="shared" si="342"/>
        <v>1068</v>
      </c>
    </row>
    <row r="10687" spans="1:3" x14ac:dyDescent="0.25">
      <c r="A10687" s="22"/>
      <c r="B10687" s="28" t="str">
        <f t="shared" si="341"/>
        <v/>
      </c>
      <c r="C10687" s="28">
        <f t="shared" si="342"/>
        <v>1069</v>
      </c>
    </row>
    <row r="10688" spans="1:3" x14ac:dyDescent="0.25">
      <c r="A10688" s="22"/>
      <c r="B10688" s="28" t="str">
        <f t="shared" si="341"/>
        <v/>
      </c>
      <c r="C10688" s="28">
        <f t="shared" si="342"/>
        <v>1069</v>
      </c>
    </row>
    <row r="10689" spans="1:3" x14ac:dyDescent="0.25">
      <c r="A10689" s="22"/>
      <c r="B10689" s="28" t="str">
        <f t="shared" si="341"/>
        <v/>
      </c>
      <c r="C10689" s="28">
        <f t="shared" si="342"/>
        <v>1069</v>
      </c>
    </row>
    <row r="10690" spans="1:3" x14ac:dyDescent="0.25">
      <c r="A10690" s="22"/>
      <c r="B10690" s="28" t="str">
        <f t="shared" si="341"/>
        <v/>
      </c>
      <c r="C10690" s="28">
        <f t="shared" si="342"/>
        <v>1069</v>
      </c>
    </row>
    <row r="10691" spans="1:3" x14ac:dyDescent="0.25">
      <c r="A10691" s="22"/>
      <c r="B10691" s="28" t="str">
        <f t="shared" si="341"/>
        <v/>
      </c>
      <c r="C10691" s="28">
        <f t="shared" si="342"/>
        <v>1069</v>
      </c>
    </row>
    <row r="10692" spans="1:3" x14ac:dyDescent="0.25">
      <c r="A10692" s="22"/>
      <c r="B10692" s="28" t="str">
        <f t="shared" si="341"/>
        <v/>
      </c>
      <c r="C10692" s="28">
        <f t="shared" si="342"/>
        <v>1069</v>
      </c>
    </row>
    <row r="10693" spans="1:3" x14ac:dyDescent="0.25">
      <c r="A10693" s="22"/>
      <c r="B10693" s="28" t="str">
        <f t="shared" si="341"/>
        <v/>
      </c>
      <c r="C10693" s="28">
        <f t="shared" si="342"/>
        <v>1069</v>
      </c>
    </row>
    <row r="10694" spans="1:3" x14ac:dyDescent="0.25">
      <c r="A10694" s="22"/>
      <c r="B10694" s="28" t="str">
        <f t="shared" si="341"/>
        <v/>
      </c>
      <c r="C10694" s="28">
        <f t="shared" si="342"/>
        <v>1069</v>
      </c>
    </row>
    <row r="10695" spans="1:3" x14ac:dyDescent="0.25">
      <c r="A10695" s="22"/>
      <c r="B10695" s="28" t="str">
        <f t="shared" si="341"/>
        <v/>
      </c>
      <c r="C10695" s="28">
        <f t="shared" si="342"/>
        <v>1069</v>
      </c>
    </row>
    <row r="10696" spans="1:3" x14ac:dyDescent="0.25">
      <c r="A10696" s="22"/>
      <c r="B10696" s="28" t="str">
        <f t="shared" si="341"/>
        <v/>
      </c>
      <c r="C10696" s="28">
        <f t="shared" si="342"/>
        <v>1069</v>
      </c>
    </row>
    <row r="10697" spans="1:3" x14ac:dyDescent="0.25">
      <c r="A10697" s="22"/>
      <c r="B10697" s="28" t="str">
        <f t="shared" si="341"/>
        <v/>
      </c>
      <c r="C10697" s="28">
        <f t="shared" si="342"/>
        <v>1070</v>
      </c>
    </row>
    <row r="10698" spans="1:3" x14ac:dyDescent="0.25">
      <c r="A10698" s="22"/>
      <c r="B10698" s="28" t="str">
        <f t="shared" si="341"/>
        <v/>
      </c>
      <c r="C10698" s="28">
        <f t="shared" si="342"/>
        <v>1070</v>
      </c>
    </row>
    <row r="10699" spans="1:3" x14ac:dyDescent="0.25">
      <c r="A10699" s="22"/>
      <c r="B10699" s="28" t="str">
        <f t="shared" si="341"/>
        <v/>
      </c>
      <c r="C10699" s="28">
        <f t="shared" si="342"/>
        <v>1070</v>
      </c>
    </row>
    <row r="10700" spans="1:3" x14ac:dyDescent="0.25">
      <c r="A10700" s="22"/>
      <c r="B10700" s="28" t="str">
        <f t="shared" si="341"/>
        <v/>
      </c>
      <c r="C10700" s="28">
        <f t="shared" si="342"/>
        <v>1070</v>
      </c>
    </row>
    <row r="10701" spans="1:3" x14ac:dyDescent="0.25">
      <c r="A10701" s="22"/>
      <c r="B10701" s="28" t="str">
        <f t="shared" si="341"/>
        <v/>
      </c>
      <c r="C10701" s="28">
        <f t="shared" si="342"/>
        <v>1070</v>
      </c>
    </row>
    <row r="10702" spans="1:3" x14ac:dyDescent="0.25">
      <c r="A10702" s="22"/>
      <c r="B10702" s="28" t="str">
        <f t="shared" si="341"/>
        <v/>
      </c>
      <c r="C10702" s="28">
        <f t="shared" si="342"/>
        <v>1070</v>
      </c>
    </row>
    <row r="10703" spans="1:3" x14ac:dyDescent="0.25">
      <c r="A10703" s="22"/>
      <c r="B10703" s="28" t="str">
        <f t="shared" si="341"/>
        <v/>
      </c>
      <c r="C10703" s="28">
        <f t="shared" si="342"/>
        <v>1070</v>
      </c>
    </row>
    <row r="10704" spans="1:3" x14ac:dyDescent="0.25">
      <c r="A10704" s="22"/>
      <c r="B10704" s="28" t="str">
        <f t="shared" si="341"/>
        <v/>
      </c>
      <c r="C10704" s="28">
        <f t="shared" si="342"/>
        <v>1070</v>
      </c>
    </row>
    <row r="10705" spans="1:3" x14ac:dyDescent="0.25">
      <c r="A10705" s="22"/>
      <c r="B10705" s="28" t="str">
        <f t="shared" si="341"/>
        <v/>
      </c>
      <c r="C10705" s="28">
        <f t="shared" si="342"/>
        <v>1070</v>
      </c>
    </row>
    <row r="10706" spans="1:3" x14ac:dyDescent="0.25">
      <c r="A10706" s="22"/>
      <c r="B10706" s="28" t="str">
        <f t="shared" si="341"/>
        <v/>
      </c>
      <c r="C10706" s="28">
        <f t="shared" si="342"/>
        <v>1070</v>
      </c>
    </row>
    <row r="10707" spans="1:3" x14ac:dyDescent="0.25">
      <c r="A10707" s="22"/>
      <c r="B10707" s="28" t="str">
        <f t="shared" si="341"/>
        <v/>
      </c>
      <c r="C10707" s="28">
        <f t="shared" si="342"/>
        <v>1071</v>
      </c>
    </row>
    <row r="10708" spans="1:3" x14ac:dyDescent="0.25">
      <c r="A10708" s="22"/>
      <c r="B10708" s="28" t="str">
        <f t="shared" si="341"/>
        <v/>
      </c>
      <c r="C10708" s="28">
        <f t="shared" si="342"/>
        <v>1071</v>
      </c>
    </row>
    <row r="10709" spans="1:3" x14ac:dyDescent="0.25">
      <c r="A10709" s="22"/>
      <c r="B10709" s="28" t="str">
        <f t="shared" si="341"/>
        <v/>
      </c>
      <c r="C10709" s="28">
        <f t="shared" si="342"/>
        <v>1071</v>
      </c>
    </row>
    <row r="10710" spans="1:3" x14ac:dyDescent="0.25">
      <c r="A10710" s="22"/>
      <c r="B10710" s="28" t="str">
        <f t="shared" si="341"/>
        <v/>
      </c>
      <c r="C10710" s="28">
        <f t="shared" si="342"/>
        <v>1071</v>
      </c>
    </row>
    <row r="10711" spans="1:3" x14ac:dyDescent="0.25">
      <c r="A10711" s="22"/>
      <c r="B10711" s="28" t="str">
        <f t="shared" si="341"/>
        <v/>
      </c>
      <c r="C10711" s="28">
        <f t="shared" si="342"/>
        <v>1071</v>
      </c>
    </row>
    <row r="10712" spans="1:3" x14ac:dyDescent="0.25">
      <c r="A10712" s="22"/>
      <c r="B10712" s="28" t="str">
        <f t="shared" si="341"/>
        <v/>
      </c>
      <c r="C10712" s="28">
        <f t="shared" si="342"/>
        <v>1071</v>
      </c>
    </row>
    <row r="10713" spans="1:3" x14ac:dyDescent="0.25">
      <c r="A10713" s="22"/>
      <c r="B10713" s="28" t="str">
        <f t="shared" si="341"/>
        <v/>
      </c>
      <c r="C10713" s="28">
        <f t="shared" si="342"/>
        <v>1071</v>
      </c>
    </row>
    <row r="10714" spans="1:3" x14ac:dyDescent="0.25">
      <c r="A10714" s="22"/>
      <c r="B10714" s="28" t="str">
        <f t="shared" si="341"/>
        <v/>
      </c>
      <c r="C10714" s="28">
        <f t="shared" si="342"/>
        <v>1071</v>
      </c>
    </row>
    <row r="10715" spans="1:3" x14ac:dyDescent="0.25">
      <c r="A10715" s="22"/>
      <c r="B10715" s="28" t="str">
        <f t="shared" si="341"/>
        <v/>
      </c>
      <c r="C10715" s="28">
        <f t="shared" si="342"/>
        <v>1071</v>
      </c>
    </row>
    <row r="10716" spans="1:3" x14ac:dyDescent="0.25">
      <c r="A10716" s="22"/>
      <c r="B10716" s="28" t="str">
        <f t="shared" si="341"/>
        <v/>
      </c>
      <c r="C10716" s="28">
        <f t="shared" si="342"/>
        <v>1071</v>
      </c>
    </row>
    <row r="10717" spans="1:3" x14ac:dyDescent="0.25">
      <c r="A10717" s="22"/>
      <c r="B10717" s="28" t="str">
        <f t="shared" ref="B10717:B10780" si="343">IF(C10717&lt; $D$4+1,MOD(((ROW(B10717)-ROW(B$7))),$C$5)+1,"")</f>
        <v/>
      </c>
      <c r="C10717" s="28">
        <f t="shared" si="342"/>
        <v>1072</v>
      </c>
    </row>
    <row r="10718" spans="1:3" x14ac:dyDescent="0.25">
      <c r="A10718" s="22"/>
      <c r="B10718" s="28" t="str">
        <f t="shared" si="343"/>
        <v/>
      </c>
      <c r="C10718" s="28">
        <f t="shared" si="342"/>
        <v>1072</v>
      </c>
    </row>
    <row r="10719" spans="1:3" x14ac:dyDescent="0.25">
      <c r="A10719" s="22"/>
      <c r="B10719" s="28" t="str">
        <f t="shared" si="343"/>
        <v/>
      </c>
      <c r="C10719" s="28">
        <f t="shared" si="342"/>
        <v>1072</v>
      </c>
    </row>
    <row r="10720" spans="1:3" x14ac:dyDescent="0.25">
      <c r="A10720" s="22"/>
      <c r="B10720" s="28" t="str">
        <f t="shared" si="343"/>
        <v/>
      </c>
      <c r="C10720" s="28">
        <f t="shared" si="342"/>
        <v>1072</v>
      </c>
    </row>
    <row r="10721" spans="1:3" x14ac:dyDescent="0.25">
      <c r="A10721" s="22"/>
      <c r="B10721" s="28" t="str">
        <f t="shared" si="343"/>
        <v/>
      </c>
      <c r="C10721" s="28">
        <f t="shared" si="342"/>
        <v>1072</v>
      </c>
    </row>
    <row r="10722" spans="1:3" x14ac:dyDescent="0.25">
      <c r="A10722" s="22"/>
      <c r="B10722" s="28" t="str">
        <f t="shared" si="343"/>
        <v/>
      </c>
      <c r="C10722" s="28">
        <f t="shared" si="342"/>
        <v>1072</v>
      </c>
    </row>
    <row r="10723" spans="1:3" x14ac:dyDescent="0.25">
      <c r="A10723" s="22"/>
      <c r="B10723" s="28" t="str">
        <f t="shared" si="343"/>
        <v/>
      </c>
      <c r="C10723" s="28">
        <f t="shared" si="342"/>
        <v>1072</v>
      </c>
    </row>
    <row r="10724" spans="1:3" x14ac:dyDescent="0.25">
      <c r="A10724" s="22"/>
      <c r="B10724" s="28" t="str">
        <f t="shared" si="343"/>
        <v/>
      </c>
      <c r="C10724" s="28">
        <f t="shared" si="342"/>
        <v>1072</v>
      </c>
    </row>
    <row r="10725" spans="1:3" x14ac:dyDescent="0.25">
      <c r="A10725" s="22"/>
      <c r="B10725" s="28" t="str">
        <f t="shared" si="343"/>
        <v/>
      </c>
      <c r="C10725" s="28">
        <f t="shared" si="342"/>
        <v>1072</v>
      </c>
    </row>
    <row r="10726" spans="1:3" x14ac:dyDescent="0.25">
      <c r="A10726" s="22"/>
      <c r="B10726" s="28" t="str">
        <f t="shared" si="343"/>
        <v/>
      </c>
      <c r="C10726" s="28">
        <f t="shared" si="342"/>
        <v>1072</v>
      </c>
    </row>
    <row r="10727" spans="1:3" x14ac:dyDescent="0.25">
      <c r="A10727" s="22"/>
      <c r="B10727" s="28" t="str">
        <f t="shared" si="343"/>
        <v/>
      </c>
      <c r="C10727" s="28">
        <f t="shared" si="342"/>
        <v>1073</v>
      </c>
    </row>
    <row r="10728" spans="1:3" x14ac:dyDescent="0.25">
      <c r="A10728" s="22"/>
      <c r="B10728" s="28" t="str">
        <f t="shared" si="343"/>
        <v/>
      </c>
      <c r="C10728" s="28">
        <f t="shared" si="342"/>
        <v>1073</v>
      </c>
    </row>
    <row r="10729" spans="1:3" x14ac:dyDescent="0.25">
      <c r="A10729" s="22"/>
      <c r="B10729" s="28" t="str">
        <f t="shared" si="343"/>
        <v/>
      </c>
      <c r="C10729" s="28">
        <f t="shared" si="342"/>
        <v>1073</v>
      </c>
    </row>
    <row r="10730" spans="1:3" x14ac:dyDescent="0.25">
      <c r="A10730" s="22"/>
      <c r="B10730" s="28" t="str">
        <f t="shared" si="343"/>
        <v/>
      </c>
      <c r="C10730" s="28">
        <f t="shared" si="342"/>
        <v>1073</v>
      </c>
    </row>
    <row r="10731" spans="1:3" x14ac:dyDescent="0.25">
      <c r="A10731" s="22"/>
      <c r="B10731" s="28" t="str">
        <f t="shared" si="343"/>
        <v/>
      </c>
      <c r="C10731" s="28">
        <f t="shared" si="342"/>
        <v>1073</v>
      </c>
    </row>
    <row r="10732" spans="1:3" x14ac:dyDescent="0.25">
      <c r="A10732" s="22"/>
      <c r="B10732" s="28" t="str">
        <f t="shared" si="343"/>
        <v/>
      </c>
      <c r="C10732" s="28">
        <f t="shared" si="342"/>
        <v>1073</v>
      </c>
    </row>
    <row r="10733" spans="1:3" x14ac:dyDescent="0.25">
      <c r="A10733" s="22"/>
      <c r="B10733" s="28" t="str">
        <f t="shared" si="343"/>
        <v/>
      </c>
      <c r="C10733" s="28">
        <f t="shared" si="342"/>
        <v>1073</v>
      </c>
    </row>
    <row r="10734" spans="1:3" x14ac:dyDescent="0.25">
      <c r="A10734" s="22"/>
      <c r="B10734" s="28" t="str">
        <f t="shared" si="343"/>
        <v/>
      </c>
      <c r="C10734" s="28">
        <f t="shared" si="342"/>
        <v>1073</v>
      </c>
    </row>
    <row r="10735" spans="1:3" x14ac:dyDescent="0.25">
      <c r="A10735" s="22"/>
      <c r="B10735" s="28" t="str">
        <f t="shared" si="343"/>
        <v/>
      </c>
      <c r="C10735" s="28">
        <f t="shared" ref="C10735:C10798" si="344">ROUNDDOWN(((ROW(C10735)-ROW(C$7))/C$5)+1,0)</f>
        <v>1073</v>
      </c>
    </row>
    <row r="10736" spans="1:3" x14ac:dyDescent="0.25">
      <c r="A10736" s="22"/>
      <c r="B10736" s="28" t="str">
        <f t="shared" si="343"/>
        <v/>
      </c>
      <c r="C10736" s="28">
        <f t="shared" si="344"/>
        <v>1073</v>
      </c>
    </row>
    <row r="10737" spans="1:3" x14ac:dyDescent="0.25">
      <c r="A10737" s="22"/>
      <c r="B10737" s="28" t="str">
        <f t="shared" si="343"/>
        <v/>
      </c>
      <c r="C10737" s="28">
        <f t="shared" si="344"/>
        <v>1074</v>
      </c>
    </row>
    <row r="10738" spans="1:3" x14ac:dyDescent="0.25">
      <c r="A10738" s="22"/>
      <c r="B10738" s="28" t="str">
        <f t="shared" si="343"/>
        <v/>
      </c>
      <c r="C10738" s="28">
        <f t="shared" si="344"/>
        <v>1074</v>
      </c>
    </row>
    <row r="10739" spans="1:3" x14ac:dyDescent="0.25">
      <c r="A10739" s="22"/>
      <c r="B10739" s="28" t="str">
        <f t="shared" si="343"/>
        <v/>
      </c>
      <c r="C10739" s="28">
        <f t="shared" si="344"/>
        <v>1074</v>
      </c>
    </row>
    <row r="10740" spans="1:3" x14ac:dyDescent="0.25">
      <c r="A10740" s="22"/>
      <c r="B10740" s="28" t="str">
        <f t="shared" si="343"/>
        <v/>
      </c>
      <c r="C10740" s="28">
        <f t="shared" si="344"/>
        <v>1074</v>
      </c>
    </row>
    <row r="10741" spans="1:3" x14ac:dyDescent="0.25">
      <c r="A10741" s="22"/>
      <c r="B10741" s="28" t="str">
        <f t="shared" si="343"/>
        <v/>
      </c>
      <c r="C10741" s="28">
        <f t="shared" si="344"/>
        <v>1074</v>
      </c>
    </row>
    <row r="10742" spans="1:3" x14ac:dyDescent="0.25">
      <c r="A10742" s="22"/>
      <c r="B10742" s="28" t="str">
        <f t="shared" si="343"/>
        <v/>
      </c>
      <c r="C10742" s="28">
        <f t="shared" si="344"/>
        <v>1074</v>
      </c>
    </row>
    <row r="10743" spans="1:3" x14ac:dyDescent="0.25">
      <c r="A10743" s="22"/>
      <c r="B10743" s="28" t="str">
        <f t="shared" si="343"/>
        <v/>
      </c>
      <c r="C10743" s="28">
        <f t="shared" si="344"/>
        <v>1074</v>
      </c>
    </row>
    <row r="10744" spans="1:3" x14ac:dyDescent="0.25">
      <c r="A10744" s="22"/>
      <c r="B10744" s="28" t="str">
        <f t="shared" si="343"/>
        <v/>
      </c>
      <c r="C10744" s="28">
        <f t="shared" si="344"/>
        <v>1074</v>
      </c>
    </row>
    <row r="10745" spans="1:3" x14ac:dyDescent="0.25">
      <c r="A10745" s="22"/>
      <c r="B10745" s="28" t="str">
        <f t="shared" si="343"/>
        <v/>
      </c>
      <c r="C10745" s="28">
        <f t="shared" si="344"/>
        <v>1074</v>
      </c>
    </row>
    <row r="10746" spans="1:3" x14ac:dyDescent="0.25">
      <c r="A10746" s="22"/>
      <c r="B10746" s="28" t="str">
        <f t="shared" si="343"/>
        <v/>
      </c>
      <c r="C10746" s="28">
        <f t="shared" si="344"/>
        <v>1074</v>
      </c>
    </row>
    <row r="10747" spans="1:3" x14ac:dyDescent="0.25">
      <c r="A10747" s="22"/>
      <c r="B10747" s="28" t="str">
        <f t="shared" si="343"/>
        <v/>
      </c>
      <c r="C10747" s="28">
        <f t="shared" si="344"/>
        <v>1075</v>
      </c>
    </row>
    <row r="10748" spans="1:3" x14ac:dyDescent="0.25">
      <c r="A10748" s="22"/>
      <c r="B10748" s="28" t="str">
        <f t="shared" si="343"/>
        <v/>
      </c>
      <c r="C10748" s="28">
        <f t="shared" si="344"/>
        <v>1075</v>
      </c>
    </row>
    <row r="10749" spans="1:3" x14ac:dyDescent="0.25">
      <c r="A10749" s="22"/>
      <c r="B10749" s="28" t="str">
        <f t="shared" si="343"/>
        <v/>
      </c>
      <c r="C10749" s="28">
        <f t="shared" si="344"/>
        <v>1075</v>
      </c>
    </row>
    <row r="10750" spans="1:3" x14ac:dyDescent="0.25">
      <c r="A10750" s="22"/>
      <c r="B10750" s="28" t="str">
        <f t="shared" si="343"/>
        <v/>
      </c>
      <c r="C10750" s="28">
        <f t="shared" si="344"/>
        <v>1075</v>
      </c>
    </row>
    <row r="10751" spans="1:3" x14ac:dyDescent="0.25">
      <c r="A10751" s="22"/>
      <c r="B10751" s="28" t="str">
        <f t="shared" si="343"/>
        <v/>
      </c>
      <c r="C10751" s="28">
        <f t="shared" si="344"/>
        <v>1075</v>
      </c>
    </row>
    <row r="10752" spans="1:3" x14ac:dyDescent="0.25">
      <c r="A10752" s="22"/>
      <c r="B10752" s="28" t="str">
        <f t="shared" si="343"/>
        <v/>
      </c>
      <c r="C10752" s="28">
        <f t="shared" si="344"/>
        <v>1075</v>
      </c>
    </row>
    <row r="10753" spans="1:3" x14ac:dyDescent="0.25">
      <c r="A10753" s="22"/>
      <c r="B10753" s="28" t="str">
        <f t="shared" si="343"/>
        <v/>
      </c>
      <c r="C10753" s="28">
        <f t="shared" si="344"/>
        <v>1075</v>
      </c>
    </row>
    <row r="10754" spans="1:3" x14ac:dyDescent="0.25">
      <c r="A10754" s="22"/>
      <c r="B10754" s="28" t="str">
        <f t="shared" si="343"/>
        <v/>
      </c>
      <c r="C10754" s="28">
        <f t="shared" si="344"/>
        <v>1075</v>
      </c>
    </row>
    <row r="10755" spans="1:3" x14ac:dyDescent="0.25">
      <c r="A10755" s="22"/>
      <c r="B10755" s="28" t="str">
        <f t="shared" si="343"/>
        <v/>
      </c>
      <c r="C10755" s="28">
        <f t="shared" si="344"/>
        <v>1075</v>
      </c>
    </row>
    <row r="10756" spans="1:3" x14ac:dyDescent="0.25">
      <c r="A10756" s="22"/>
      <c r="B10756" s="28" t="str">
        <f t="shared" si="343"/>
        <v/>
      </c>
      <c r="C10756" s="28">
        <f t="shared" si="344"/>
        <v>1075</v>
      </c>
    </row>
    <row r="10757" spans="1:3" x14ac:dyDescent="0.25">
      <c r="A10757" s="22"/>
      <c r="B10757" s="28" t="str">
        <f t="shared" si="343"/>
        <v/>
      </c>
      <c r="C10757" s="28">
        <f t="shared" si="344"/>
        <v>1076</v>
      </c>
    </row>
    <row r="10758" spans="1:3" x14ac:dyDescent="0.25">
      <c r="A10758" s="22"/>
      <c r="B10758" s="28" t="str">
        <f t="shared" si="343"/>
        <v/>
      </c>
      <c r="C10758" s="28">
        <f t="shared" si="344"/>
        <v>1076</v>
      </c>
    </row>
    <row r="10759" spans="1:3" x14ac:dyDescent="0.25">
      <c r="A10759" s="22"/>
      <c r="B10759" s="28" t="str">
        <f t="shared" si="343"/>
        <v/>
      </c>
      <c r="C10759" s="28">
        <f t="shared" si="344"/>
        <v>1076</v>
      </c>
    </row>
    <row r="10760" spans="1:3" x14ac:dyDescent="0.25">
      <c r="A10760" s="22"/>
      <c r="B10760" s="28" t="str">
        <f t="shared" si="343"/>
        <v/>
      </c>
      <c r="C10760" s="28">
        <f t="shared" si="344"/>
        <v>1076</v>
      </c>
    </row>
    <row r="10761" spans="1:3" x14ac:dyDescent="0.25">
      <c r="A10761" s="22"/>
      <c r="B10761" s="28" t="str">
        <f t="shared" si="343"/>
        <v/>
      </c>
      <c r="C10761" s="28">
        <f t="shared" si="344"/>
        <v>1076</v>
      </c>
    </row>
    <row r="10762" spans="1:3" x14ac:dyDescent="0.25">
      <c r="A10762" s="22"/>
      <c r="B10762" s="28" t="str">
        <f t="shared" si="343"/>
        <v/>
      </c>
      <c r="C10762" s="28">
        <f t="shared" si="344"/>
        <v>1076</v>
      </c>
    </row>
    <row r="10763" spans="1:3" x14ac:dyDescent="0.25">
      <c r="A10763" s="22"/>
      <c r="B10763" s="28" t="str">
        <f t="shared" si="343"/>
        <v/>
      </c>
      <c r="C10763" s="28">
        <f t="shared" si="344"/>
        <v>1076</v>
      </c>
    </row>
    <row r="10764" spans="1:3" x14ac:dyDescent="0.25">
      <c r="A10764" s="22"/>
      <c r="B10764" s="28" t="str">
        <f t="shared" si="343"/>
        <v/>
      </c>
      <c r="C10764" s="28">
        <f t="shared" si="344"/>
        <v>1076</v>
      </c>
    </row>
    <row r="10765" spans="1:3" x14ac:dyDescent="0.25">
      <c r="A10765" s="22"/>
      <c r="B10765" s="28" t="str">
        <f t="shared" si="343"/>
        <v/>
      </c>
      <c r="C10765" s="28">
        <f t="shared" si="344"/>
        <v>1076</v>
      </c>
    </row>
    <row r="10766" spans="1:3" x14ac:dyDescent="0.25">
      <c r="A10766" s="22"/>
      <c r="B10766" s="28" t="str">
        <f t="shared" si="343"/>
        <v/>
      </c>
      <c r="C10766" s="28">
        <f t="shared" si="344"/>
        <v>1076</v>
      </c>
    </row>
    <row r="10767" spans="1:3" x14ac:dyDescent="0.25">
      <c r="A10767" s="22"/>
      <c r="B10767" s="28" t="str">
        <f t="shared" si="343"/>
        <v/>
      </c>
      <c r="C10767" s="28">
        <f t="shared" si="344"/>
        <v>1077</v>
      </c>
    </row>
    <row r="10768" spans="1:3" x14ac:dyDescent="0.25">
      <c r="A10768" s="22"/>
      <c r="B10768" s="28" t="str">
        <f t="shared" si="343"/>
        <v/>
      </c>
      <c r="C10768" s="28">
        <f t="shared" si="344"/>
        <v>1077</v>
      </c>
    </row>
    <row r="10769" spans="1:3" x14ac:dyDescent="0.25">
      <c r="A10769" s="22"/>
      <c r="B10769" s="28" t="str">
        <f t="shared" si="343"/>
        <v/>
      </c>
      <c r="C10769" s="28">
        <f t="shared" si="344"/>
        <v>1077</v>
      </c>
    </row>
    <row r="10770" spans="1:3" x14ac:dyDescent="0.25">
      <c r="A10770" s="22"/>
      <c r="B10770" s="28" t="str">
        <f t="shared" si="343"/>
        <v/>
      </c>
      <c r="C10770" s="28">
        <f t="shared" si="344"/>
        <v>1077</v>
      </c>
    </row>
    <row r="10771" spans="1:3" x14ac:dyDescent="0.25">
      <c r="A10771" s="22"/>
      <c r="B10771" s="28" t="str">
        <f t="shared" si="343"/>
        <v/>
      </c>
      <c r="C10771" s="28">
        <f t="shared" si="344"/>
        <v>1077</v>
      </c>
    </row>
    <row r="10772" spans="1:3" x14ac:dyDescent="0.25">
      <c r="A10772" s="22"/>
      <c r="B10772" s="28" t="str">
        <f t="shared" si="343"/>
        <v/>
      </c>
      <c r="C10772" s="28">
        <f t="shared" si="344"/>
        <v>1077</v>
      </c>
    </row>
    <row r="10773" spans="1:3" x14ac:dyDescent="0.25">
      <c r="A10773" s="22"/>
      <c r="B10773" s="28" t="str">
        <f t="shared" si="343"/>
        <v/>
      </c>
      <c r="C10773" s="28">
        <f t="shared" si="344"/>
        <v>1077</v>
      </c>
    </row>
    <row r="10774" spans="1:3" x14ac:dyDescent="0.25">
      <c r="A10774" s="22"/>
      <c r="B10774" s="28" t="str">
        <f t="shared" si="343"/>
        <v/>
      </c>
      <c r="C10774" s="28">
        <f t="shared" si="344"/>
        <v>1077</v>
      </c>
    </row>
    <row r="10775" spans="1:3" x14ac:dyDescent="0.25">
      <c r="A10775" s="22"/>
      <c r="B10775" s="28" t="str">
        <f t="shared" si="343"/>
        <v/>
      </c>
      <c r="C10775" s="28">
        <f t="shared" si="344"/>
        <v>1077</v>
      </c>
    </row>
    <row r="10776" spans="1:3" x14ac:dyDescent="0.25">
      <c r="A10776" s="22"/>
      <c r="B10776" s="28" t="str">
        <f t="shared" si="343"/>
        <v/>
      </c>
      <c r="C10776" s="28">
        <f t="shared" si="344"/>
        <v>1077</v>
      </c>
    </row>
    <row r="10777" spans="1:3" x14ac:dyDescent="0.25">
      <c r="A10777" s="22"/>
      <c r="B10777" s="28" t="str">
        <f t="shared" si="343"/>
        <v/>
      </c>
      <c r="C10777" s="28">
        <f t="shared" si="344"/>
        <v>1078</v>
      </c>
    </row>
    <row r="10778" spans="1:3" x14ac:dyDescent="0.25">
      <c r="A10778" s="22"/>
      <c r="B10778" s="28" t="str">
        <f t="shared" si="343"/>
        <v/>
      </c>
      <c r="C10778" s="28">
        <f t="shared" si="344"/>
        <v>1078</v>
      </c>
    </row>
    <row r="10779" spans="1:3" x14ac:dyDescent="0.25">
      <c r="A10779" s="22"/>
      <c r="B10779" s="28" t="str">
        <f t="shared" si="343"/>
        <v/>
      </c>
      <c r="C10779" s="28">
        <f t="shared" si="344"/>
        <v>1078</v>
      </c>
    </row>
    <row r="10780" spans="1:3" x14ac:dyDescent="0.25">
      <c r="A10780" s="22"/>
      <c r="B10780" s="28" t="str">
        <f t="shared" si="343"/>
        <v/>
      </c>
      <c r="C10780" s="28">
        <f t="shared" si="344"/>
        <v>1078</v>
      </c>
    </row>
    <row r="10781" spans="1:3" x14ac:dyDescent="0.25">
      <c r="A10781" s="22"/>
      <c r="B10781" s="28" t="str">
        <f t="shared" ref="B10781:B10844" si="345">IF(C10781&lt; $D$4+1,MOD(((ROW(B10781)-ROW(B$7))),$C$5)+1,"")</f>
        <v/>
      </c>
      <c r="C10781" s="28">
        <f t="shared" si="344"/>
        <v>1078</v>
      </c>
    </row>
    <row r="10782" spans="1:3" x14ac:dyDescent="0.25">
      <c r="A10782" s="22"/>
      <c r="B10782" s="28" t="str">
        <f t="shared" si="345"/>
        <v/>
      </c>
      <c r="C10782" s="28">
        <f t="shared" si="344"/>
        <v>1078</v>
      </c>
    </row>
    <row r="10783" spans="1:3" x14ac:dyDescent="0.25">
      <c r="A10783" s="22"/>
      <c r="B10783" s="28" t="str">
        <f t="shared" si="345"/>
        <v/>
      </c>
      <c r="C10783" s="28">
        <f t="shared" si="344"/>
        <v>1078</v>
      </c>
    </row>
    <row r="10784" spans="1:3" x14ac:dyDescent="0.25">
      <c r="A10784" s="22"/>
      <c r="B10784" s="28" t="str">
        <f t="shared" si="345"/>
        <v/>
      </c>
      <c r="C10784" s="28">
        <f t="shared" si="344"/>
        <v>1078</v>
      </c>
    </row>
    <row r="10785" spans="1:3" x14ac:dyDescent="0.25">
      <c r="A10785" s="22"/>
      <c r="B10785" s="28" t="str">
        <f t="shared" si="345"/>
        <v/>
      </c>
      <c r="C10785" s="28">
        <f t="shared" si="344"/>
        <v>1078</v>
      </c>
    </row>
    <row r="10786" spans="1:3" x14ac:dyDescent="0.25">
      <c r="A10786" s="22"/>
      <c r="B10786" s="28" t="str">
        <f t="shared" si="345"/>
        <v/>
      </c>
      <c r="C10786" s="28">
        <f t="shared" si="344"/>
        <v>1078</v>
      </c>
    </row>
    <row r="10787" spans="1:3" x14ac:dyDescent="0.25">
      <c r="A10787" s="22"/>
      <c r="B10787" s="28" t="str">
        <f t="shared" si="345"/>
        <v/>
      </c>
      <c r="C10787" s="28">
        <f t="shared" si="344"/>
        <v>1079</v>
      </c>
    </row>
    <row r="10788" spans="1:3" x14ac:dyDescent="0.25">
      <c r="A10788" s="22"/>
      <c r="B10788" s="28" t="str">
        <f t="shared" si="345"/>
        <v/>
      </c>
      <c r="C10788" s="28">
        <f t="shared" si="344"/>
        <v>1079</v>
      </c>
    </row>
    <row r="10789" spans="1:3" x14ac:dyDescent="0.25">
      <c r="A10789" s="22"/>
      <c r="B10789" s="28" t="str">
        <f t="shared" si="345"/>
        <v/>
      </c>
      <c r="C10789" s="28">
        <f t="shared" si="344"/>
        <v>1079</v>
      </c>
    </row>
    <row r="10790" spans="1:3" x14ac:dyDescent="0.25">
      <c r="A10790" s="22"/>
      <c r="B10790" s="28" t="str">
        <f t="shared" si="345"/>
        <v/>
      </c>
      <c r="C10790" s="28">
        <f t="shared" si="344"/>
        <v>1079</v>
      </c>
    </row>
    <row r="10791" spans="1:3" x14ac:dyDescent="0.25">
      <c r="A10791" s="22"/>
      <c r="B10791" s="28" t="str">
        <f t="shared" si="345"/>
        <v/>
      </c>
      <c r="C10791" s="28">
        <f t="shared" si="344"/>
        <v>1079</v>
      </c>
    </row>
    <row r="10792" spans="1:3" x14ac:dyDescent="0.25">
      <c r="A10792" s="22"/>
      <c r="B10792" s="28" t="str">
        <f t="shared" si="345"/>
        <v/>
      </c>
      <c r="C10792" s="28">
        <f t="shared" si="344"/>
        <v>1079</v>
      </c>
    </row>
    <row r="10793" spans="1:3" x14ac:dyDescent="0.25">
      <c r="A10793" s="22"/>
      <c r="B10793" s="28" t="str">
        <f t="shared" si="345"/>
        <v/>
      </c>
      <c r="C10793" s="28">
        <f t="shared" si="344"/>
        <v>1079</v>
      </c>
    </row>
    <row r="10794" spans="1:3" x14ac:dyDescent="0.25">
      <c r="A10794" s="22"/>
      <c r="B10794" s="28" t="str">
        <f t="shared" si="345"/>
        <v/>
      </c>
      <c r="C10794" s="28">
        <f t="shared" si="344"/>
        <v>1079</v>
      </c>
    </row>
    <row r="10795" spans="1:3" x14ac:dyDescent="0.25">
      <c r="A10795" s="22"/>
      <c r="B10795" s="28" t="str">
        <f t="shared" si="345"/>
        <v/>
      </c>
      <c r="C10795" s="28">
        <f t="shared" si="344"/>
        <v>1079</v>
      </c>
    </row>
    <row r="10796" spans="1:3" x14ac:dyDescent="0.25">
      <c r="A10796" s="22"/>
      <c r="B10796" s="28" t="str">
        <f t="shared" si="345"/>
        <v/>
      </c>
      <c r="C10796" s="28">
        <f t="shared" si="344"/>
        <v>1079</v>
      </c>
    </row>
    <row r="10797" spans="1:3" x14ac:dyDescent="0.25">
      <c r="A10797" s="22"/>
      <c r="B10797" s="28" t="str">
        <f t="shared" si="345"/>
        <v/>
      </c>
      <c r="C10797" s="28">
        <f t="shared" si="344"/>
        <v>1080</v>
      </c>
    </row>
    <row r="10798" spans="1:3" x14ac:dyDescent="0.25">
      <c r="A10798" s="22"/>
      <c r="B10798" s="28" t="str">
        <f t="shared" si="345"/>
        <v/>
      </c>
      <c r="C10798" s="28">
        <f t="shared" si="344"/>
        <v>1080</v>
      </c>
    </row>
    <row r="10799" spans="1:3" x14ac:dyDescent="0.25">
      <c r="A10799" s="22"/>
      <c r="B10799" s="28" t="str">
        <f t="shared" si="345"/>
        <v/>
      </c>
      <c r="C10799" s="28">
        <f t="shared" ref="C10799:C10862" si="346">ROUNDDOWN(((ROW(C10799)-ROW(C$7))/C$5)+1,0)</f>
        <v>1080</v>
      </c>
    </row>
    <row r="10800" spans="1:3" x14ac:dyDescent="0.25">
      <c r="A10800" s="22"/>
      <c r="B10800" s="28" t="str">
        <f t="shared" si="345"/>
        <v/>
      </c>
      <c r="C10800" s="28">
        <f t="shared" si="346"/>
        <v>1080</v>
      </c>
    </row>
    <row r="10801" spans="1:3" x14ac:dyDescent="0.25">
      <c r="A10801" s="22"/>
      <c r="B10801" s="28" t="str">
        <f t="shared" si="345"/>
        <v/>
      </c>
      <c r="C10801" s="28">
        <f t="shared" si="346"/>
        <v>1080</v>
      </c>
    </row>
    <row r="10802" spans="1:3" x14ac:dyDescent="0.25">
      <c r="A10802" s="22"/>
      <c r="B10802" s="28" t="str">
        <f t="shared" si="345"/>
        <v/>
      </c>
      <c r="C10802" s="28">
        <f t="shared" si="346"/>
        <v>1080</v>
      </c>
    </row>
    <row r="10803" spans="1:3" x14ac:dyDescent="0.25">
      <c r="A10803" s="22"/>
      <c r="B10803" s="28" t="str">
        <f t="shared" si="345"/>
        <v/>
      </c>
      <c r="C10803" s="28">
        <f t="shared" si="346"/>
        <v>1080</v>
      </c>
    </row>
    <row r="10804" spans="1:3" x14ac:dyDescent="0.25">
      <c r="A10804" s="22"/>
      <c r="B10804" s="28" t="str">
        <f t="shared" si="345"/>
        <v/>
      </c>
      <c r="C10804" s="28">
        <f t="shared" si="346"/>
        <v>1080</v>
      </c>
    </row>
    <row r="10805" spans="1:3" x14ac:dyDescent="0.25">
      <c r="A10805" s="22"/>
      <c r="B10805" s="28" t="str">
        <f t="shared" si="345"/>
        <v/>
      </c>
      <c r="C10805" s="28">
        <f t="shared" si="346"/>
        <v>1080</v>
      </c>
    </row>
    <row r="10806" spans="1:3" x14ac:dyDescent="0.25">
      <c r="A10806" s="22"/>
      <c r="B10806" s="28" t="str">
        <f t="shared" si="345"/>
        <v/>
      </c>
      <c r="C10806" s="28">
        <f t="shared" si="346"/>
        <v>1080</v>
      </c>
    </row>
    <row r="10807" spans="1:3" x14ac:dyDescent="0.25">
      <c r="A10807" s="22"/>
      <c r="B10807" s="28" t="str">
        <f t="shared" si="345"/>
        <v/>
      </c>
      <c r="C10807" s="28">
        <f t="shared" si="346"/>
        <v>1081</v>
      </c>
    </row>
    <row r="10808" spans="1:3" x14ac:dyDescent="0.25">
      <c r="A10808" s="22"/>
      <c r="B10808" s="28" t="str">
        <f t="shared" si="345"/>
        <v/>
      </c>
      <c r="C10808" s="28">
        <f t="shared" si="346"/>
        <v>1081</v>
      </c>
    </row>
    <row r="10809" spans="1:3" x14ac:dyDescent="0.25">
      <c r="A10809" s="22"/>
      <c r="B10809" s="28" t="str">
        <f t="shared" si="345"/>
        <v/>
      </c>
      <c r="C10809" s="28">
        <f t="shared" si="346"/>
        <v>1081</v>
      </c>
    </row>
    <row r="10810" spans="1:3" x14ac:dyDescent="0.25">
      <c r="A10810" s="22"/>
      <c r="B10810" s="28" t="str">
        <f t="shared" si="345"/>
        <v/>
      </c>
      <c r="C10810" s="28">
        <f t="shared" si="346"/>
        <v>1081</v>
      </c>
    </row>
    <row r="10811" spans="1:3" x14ac:dyDescent="0.25">
      <c r="A10811" s="22"/>
      <c r="B10811" s="28" t="str">
        <f t="shared" si="345"/>
        <v/>
      </c>
      <c r="C10811" s="28">
        <f t="shared" si="346"/>
        <v>1081</v>
      </c>
    </row>
    <row r="10812" spans="1:3" x14ac:dyDescent="0.25">
      <c r="A10812" s="22"/>
      <c r="B10812" s="28" t="str">
        <f t="shared" si="345"/>
        <v/>
      </c>
      <c r="C10812" s="28">
        <f t="shared" si="346"/>
        <v>1081</v>
      </c>
    </row>
    <row r="10813" spans="1:3" x14ac:dyDescent="0.25">
      <c r="A10813" s="22"/>
      <c r="B10813" s="28" t="str">
        <f t="shared" si="345"/>
        <v/>
      </c>
      <c r="C10813" s="28">
        <f t="shared" si="346"/>
        <v>1081</v>
      </c>
    </row>
    <row r="10814" spans="1:3" x14ac:dyDescent="0.25">
      <c r="A10814" s="22"/>
      <c r="B10814" s="28" t="str">
        <f t="shared" si="345"/>
        <v/>
      </c>
      <c r="C10814" s="28">
        <f t="shared" si="346"/>
        <v>1081</v>
      </c>
    </row>
    <row r="10815" spans="1:3" x14ac:dyDescent="0.25">
      <c r="A10815" s="22"/>
      <c r="B10815" s="28" t="str">
        <f t="shared" si="345"/>
        <v/>
      </c>
      <c r="C10815" s="28">
        <f t="shared" si="346"/>
        <v>1081</v>
      </c>
    </row>
    <row r="10816" spans="1:3" x14ac:dyDescent="0.25">
      <c r="A10816" s="22"/>
      <c r="B10816" s="28" t="str">
        <f t="shared" si="345"/>
        <v/>
      </c>
      <c r="C10816" s="28">
        <f t="shared" si="346"/>
        <v>1081</v>
      </c>
    </row>
    <row r="10817" spans="1:3" x14ac:dyDescent="0.25">
      <c r="A10817" s="22"/>
      <c r="B10817" s="28" t="str">
        <f t="shared" si="345"/>
        <v/>
      </c>
      <c r="C10817" s="28">
        <f t="shared" si="346"/>
        <v>1082</v>
      </c>
    </row>
    <row r="10818" spans="1:3" x14ac:dyDescent="0.25">
      <c r="A10818" s="22"/>
      <c r="B10818" s="28" t="str">
        <f t="shared" si="345"/>
        <v/>
      </c>
      <c r="C10818" s="28">
        <f t="shared" si="346"/>
        <v>1082</v>
      </c>
    </row>
    <row r="10819" spans="1:3" x14ac:dyDescent="0.25">
      <c r="A10819" s="22"/>
      <c r="B10819" s="28" t="str">
        <f t="shared" si="345"/>
        <v/>
      </c>
      <c r="C10819" s="28">
        <f t="shared" si="346"/>
        <v>1082</v>
      </c>
    </row>
    <row r="10820" spans="1:3" x14ac:dyDescent="0.25">
      <c r="A10820" s="22"/>
      <c r="B10820" s="28" t="str">
        <f t="shared" si="345"/>
        <v/>
      </c>
      <c r="C10820" s="28">
        <f t="shared" si="346"/>
        <v>1082</v>
      </c>
    </row>
    <row r="10821" spans="1:3" x14ac:dyDescent="0.25">
      <c r="A10821" s="22"/>
      <c r="B10821" s="28" t="str">
        <f t="shared" si="345"/>
        <v/>
      </c>
      <c r="C10821" s="28">
        <f t="shared" si="346"/>
        <v>1082</v>
      </c>
    </row>
    <row r="10822" spans="1:3" x14ac:dyDescent="0.25">
      <c r="A10822" s="22"/>
      <c r="B10822" s="28" t="str">
        <f t="shared" si="345"/>
        <v/>
      </c>
      <c r="C10822" s="28">
        <f t="shared" si="346"/>
        <v>1082</v>
      </c>
    </row>
    <row r="10823" spans="1:3" x14ac:dyDescent="0.25">
      <c r="A10823" s="22"/>
      <c r="B10823" s="28" t="str">
        <f t="shared" si="345"/>
        <v/>
      </c>
      <c r="C10823" s="28">
        <f t="shared" si="346"/>
        <v>1082</v>
      </c>
    </row>
    <row r="10824" spans="1:3" x14ac:dyDescent="0.25">
      <c r="A10824" s="22"/>
      <c r="B10824" s="28" t="str">
        <f t="shared" si="345"/>
        <v/>
      </c>
      <c r="C10824" s="28">
        <f t="shared" si="346"/>
        <v>1082</v>
      </c>
    </row>
    <row r="10825" spans="1:3" x14ac:dyDescent="0.25">
      <c r="A10825" s="22"/>
      <c r="B10825" s="28" t="str">
        <f t="shared" si="345"/>
        <v/>
      </c>
      <c r="C10825" s="28">
        <f t="shared" si="346"/>
        <v>1082</v>
      </c>
    </row>
    <row r="10826" spans="1:3" x14ac:dyDescent="0.25">
      <c r="A10826" s="22"/>
      <c r="B10826" s="28" t="str">
        <f t="shared" si="345"/>
        <v/>
      </c>
      <c r="C10826" s="28">
        <f t="shared" si="346"/>
        <v>1082</v>
      </c>
    </row>
    <row r="10827" spans="1:3" x14ac:dyDescent="0.25">
      <c r="A10827" s="22"/>
      <c r="B10827" s="28" t="str">
        <f t="shared" si="345"/>
        <v/>
      </c>
      <c r="C10827" s="28">
        <f t="shared" si="346"/>
        <v>1083</v>
      </c>
    </row>
    <row r="10828" spans="1:3" x14ac:dyDescent="0.25">
      <c r="A10828" s="22"/>
      <c r="B10828" s="28" t="str">
        <f t="shared" si="345"/>
        <v/>
      </c>
      <c r="C10828" s="28">
        <f t="shared" si="346"/>
        <v>1083</v>
      </c>
    </row>
    <row r="10829" spans="1:3" x14ac:dyDescent="0.25">
      <c r="A10829" s="22"/>
      <c r="B10829" s="28" t="str">
        <f t="shared" si="345"/>
        <v/>
      </c>
      <c r="C10829" s="28">
        <f t="shared" si="346"/>
        <v>1083</v>
      </c>
    </row>
    <row r="10830" spans="1:3" x14ac:dyDescent="0.25">
      <c r="A10830" s="22"/>
      <c r="B10830" s="28" t="str">
        <f t="shared" si="345"/>
        <v/>
      </c>
      <c r="C10830" s="28">
        <f t="shared" si="346"/>
        <v>1083</v>
      </c>
    </row>
    <row r="10831" spans="1:3" x14ac:dyDescent="0.25">
      <c r="A10831" s="22"/>
      <c r="B10831" s="28" t="str">
        <f t="shared" si="345"/>
        <v/>
      </c>
      <c r="C10831" s="28">
        <f t="shared" si="346"/>
        <v>1083</v>
      </c>
    </row>
    <row r="10832" spans="1:3" x14ac:dyDescent="0.25">
      <c r="A10832" s="22"/>
      <c r="B10832" s="28" t="str">
        <f t="shared" si="345"/>
        <v/>
      </c>
      <c r="C10832" s="28">
        <f t="shared" si="346"/>
        <v>1083</v>
      </c>
    </row>
    <row r="10833" spans="1:3" x14ac:dyDescent="0.25">
      <c r="A10833" s="22"/>
      <c r="B10833" s="28" t="str">
        <f t="shared" si="345"/>
        <v/>
      </c>
      <c r="C10833" s="28">
        <f t="shared" si="346"/>
        <v>1083</v>
      </c>
    </row>
    <row r="10834" spans="1:3" x14ac:dyDescent="0.25">
      <c r="A10834" s="22"/>
      <c r="B10834" s="28" t="str">
        <f t="shared" si="345"/>
        <v/>
      </c>
      <c r="C10834" s="28">
        <f t="shared" si="346"/>
        <v>1083</v>
      </c>
    </row>
    <row r="10835" spans="1:3" x14ac:dyDescent="0.25">
      <c r="A10835" s="22"/>
      <c r="B10835" s="28" t="str">
        <f t="shared" si="345"/>
        <v/>
      </c>
      <c r="C10835" s="28">
        <f t="shared" si="346"/>
        <v>1083</v>
      </c>
    </row>
    <row r="10836" spans="1:3" x14ac:dyDescent="0.25">
      <c r="A10836" s="22"/>
      <c r="B10836" s="28" t="str">
        <f t="shared" si="345"/>
        <v/>
      </c>
      <c r="C10836" s="28">
        <f t="shared" si="346"/>
        <v>1083</v>
      </c>
    </row>
    <row r="10837" spans="1:3" x14ac:dyDescent="0.25">
      <c r="A10837" s="22"/>
      <c r="B10837" s="28" t="str">
        <f t="shared" si="345"/>
        <v/>
      </c>
      <c r="C10837" s="28">
        <f t="shared" si="346"/>
        <v>1084</v>
      </c>
    </row>
    <row r="10838" spans="1:3" x14ac:dyDescent="0.25">
      <c r="A10838" s="22"/>
      <c r="B10838" s="28" t="str">
        <f t="shared" si="345"/>
        <v/>
      </c>
      <c r="C10838" s="28">
        <f t="shared" si="346"/>
        <v>1084</v>
      </c>
    </row>
    <row r="10839" spans="1:3" x14ac:dyDescent="0.25">
      <c r="A10839" s="22"/>
      <c r="B10839" s="28" t="str">
        <f t="shared" si="345"/>
        <v/>
      </c>
      <c r="C10839" s="28">
        <f t="shared" si="346"/>
        <v>1084</v>
      </c>
    </row>
    <row r="10840" spans="1:3" x14ac:dyDescent="0.25">
      <c r="A10840" s="22"/>
      <c r="B10840" s="28" t="str">
        <f t="shared" si="345"/>
        <v/>
      </c>
      <c r="C10840" s="28">
        <f t="shared" si="346"/>
        <v>1084</v>
      </c>
    </row>
    <row r="10841" spans="1:3" x14ac:dyDescent="0.25">
      <c r="A10841" s="22"/>
      <c r="B10841" s="28" t="str">
        <f t="shared" si="345"/>
        <v/>
      </c>
      <c r="C10841" s="28">
        <f t="shared" si="346"/>
        <v>1084</v>
      </c>
    </row>
    <row r="10842" spans="1:3" x14ac:dyDescent="0.25">
      <c r="A10842" s="22"/>
      <c r="B10842" s="28" t="str">
        <f t="shared" si="345"/>
        <v/>
      </c>
      <c r="C10842" s="28">
        <f t="shared" si="346"/>
        <v>1084</v>
      </c>
    </row>
    <row r="10843" spans="1:3" x14ac:dyDescent="0.25">
      <c r="A10843" s="22"/>
      <c r="B10843" s="28" t="str">
        <f t="shared" si="345"/>
        <v/>
      </c>
      <c r="C10843" s="28">
        <f t="shared" si="346"/>
        <v>1084</v>
      </c>
    </row>
    <row r="10844" spans="1:3" x14ac:dyDescent="0.25">
      <c r="A10844" s="22"/>
      <c r="B10844" s="28" t="str">
        <f t="shared" si="345"/>
        <v/>
      </c>
      <c r="C10844" s="28">
        <f t="shared" si="346"/>
        <v>1084</v>
      </c>
    </row>
    <row r="10845" spans="1:3" x14ac:dyDescent="0.25">
      <c r="A10845" s="22"/>
      <c r="B10845" s="28" t="str">
        <f t="shared" ref="B10845:B10908" si="347">IF(C10845&lt; $D$4+1,MOD(((ROW(B10845)-ROW(B$7))),$C$5)+1,"")</f>
        <v/>
      </c>
      <c r="C10845" s="28">
        <f t="shared" si="346"/>
        <v>1084</v>
      </c>
    </row>
    <row r="10846" spans="1:3" x14ac:dyDescent="0.25">
      <c r="A10846" s="22"/>
      <c r="B10846" s="28" t="str">
        <f t="shared" si="347"/>
        <v/>
      </c>
      <c r="C10846" s="28">
        <f t="shared" si="346"/>
        <v>1084</v>
      </c>
    </row>
    <row r="10847" spans="1:3" x14ac:dyDescent="0.25">
      <c r="A10847" s="22"/>
      <c r="B10847" s="28" t="str">
        <f t="shared" si="347"/>
        <v/>
      </c>
      <c r="C10847" s="28">
        <f t="shared" si="346"/>
        <v>1085</v>
      </c>
    </row>
    <row r="10848" spans="1:3" x14ac:dyDescent="0.25">
      <c r="A10848" s="22"/>
      <c r="B10848" s="28" t="str">
        <f t="shared" si="347"/>
        <v/>
      </c>
      <c r="C10848" s="28">
        <f t="shared" si="346"/>
        <v>1085</v>
      </c>
    </row>
    <row r="10849" spans="1:3" x14ac:dyDescent="0.25">
      <c r="A10849" s="22"/>
      <c r="B10849" s="28" t="str">
        <f t="shared" si="347"/>
        <v/>
      </c>
      <c r="C10849" s="28">
        <f t="shared" si="346"/>
        <v>1085</v>
      </c>
    </row>
    <row r="10850" spans="1:3" x14ac:dyDescent="0.25">
      <c r="A10850" s="22"/>
      <c r="B10850" s="28" t="str">
        <f t="shared" si="347"/>
        <v/>
      </c>
      <c r="C10850" s="28">
        <f t="shared" si="346"/>
        <v>1085</v>
      </c>
    </row>
    <row r="10851" spans="1:3" x14ac:dyDescent="0.25">
      <c r="A10851" s="22"/>
      <c r="B10851" s="28" t="str">
        <f t="shared" si="347"/>
        <v/>
      </c>
      <c r="C10851" s="28">
        <f t="shared" si="346"/>
        <v>1085</v>
      </c>
    </row>
    <row r="10852" spans="1:3" x14ac:dyDescent="0.25">
      <c r="A10852" s="22"/>
      <c r="B10852" s="28" t="str">
        <f t="shared" si="347"/>
        <v/>
      </c>
      <c r="C10852" s="28">
        <f t="shared" si="346"/>
        <v>1085</v>
      </c>
    </row>
    <row r="10853" spans="1:3" x14ac:dyDescent="0.25">
      <c r="A10853" s="22"/>
      <c r="B10853" s="28" t="str">
        <f t="shared" si="347"/>
        <v/>
      </c>
      <c r="C10853" s="28">
        <f t="shared" si="346"/>
        <v>1085</v>
      </c>
    </row>
    <row r="10854" spans="1:3" x14ac:dyDescent="0.25">
      <c r="A10854" s="22"/>
      <c r="B10854" s="28" t="str">
        <f t="shared" si="347"/>
        <v/>
      </c>
      <c r="C10854" s="28">
        <f t="shared" si="346"/>
        <v>1085</v>
      </c>
    </row>
    <row r="10855" spans="1:3" x14ac:dyDescent="0.25">
      <c r="A10855" s="22"/>
      <c r="B10855" s="28" t="str">
        <f t="shared" si="347"/>
        <v/>
      </c>
      <c r="C10855" s="28">
        <f t="shared" si="346"/>
        <v>1085</v>
      </c>
    </row>
    <row r="10856" spans="1:3" x14ac:dyDescent="0.25">
      <c r="A10856" s="22"/>
      <c r="B10856" s="28" t="str">
        <f t="shared" si="347"/>
        <v/>
      </c>
      <c r="C10856" s="28">
        <f t="shared" si="346"/>
        <v>1085</v>
      </c>
    </row>
    <row r="10857" spans="1:3" x14ac:dyDescent="0.25">
      <c r="A10857" s="22"/>
      <c r="B10857" s="28" t="str">
        <f t="shared" si="347"/>
        <v/>
      </c>
      <c r="C10857" s="28">
        <f t="shared" si="346"/>
        <v>1086</v>
      </c>
    </row>
    <row r="10858" spans="1:3" x14ac:dyDescent="0.25">
      <c r="A10858" s="22"/>
      <c r="B10858" s="28" t="str">
        <f t="shared" si="347"/>
        <v/>
      </c>
      <c r="C10858" s="28">
        <f t="shared" si="346"/>
        <v>1086</v>
      </c>
    </row>
    <row r="10859" spans="1:3" x14ac:dyDescent="0.25">
      <c r="A10859" s="22"/>
      <c r="B10859" s="28" t="str">
        <f t="shared" si="347"/>
        <v/>
      </c>
      <c r="C10859" s="28">
        <f t="shared" si="346"/>
        <v>1086</v>
      </c>
    </row>
    <row r="10860" spans="1:3" x14ac:dyDescent="0.25">
      <c r="A10860" s="22"/>
      <c r="B10860" s="28" t="str">
        <f t="shared" si="347"/>
        <v/>
      </c>
      <c r="C10860" s="28">
        <f t="shared" si="346"/>
        <v>1086</v>
      </c>
    </row>
    <row r="10861" spans="1:3" x14ac:dyDescent="0.25">
      <c r="A10861" s="22"/>
      <c r="B10861" s="28" t="str">
        <f t="shared" si="347"/>
        <v/>
      </c>
      <c r="C10861" s="28">
        <f t="shared" si="346"/>
        <v>1086</v>
      </c>
    </row>
    <row r="10862" spans="1:3" x14ac:dyDescent="0.25">
      <c r="A10862" s="22"/>
      <c r="B10862" s="28" t="str">
        <f t="shared" si="347"/>
        <v/>
      </c>
      <c r="C10862" s="28">
        <f t="shared" si="346"/>
        <v>1086</v>
      </c>
    </row>
    <row r="10863" spans="1:3" x14ac:dyDescent="0.25">
      <c r="A10863" s="22"/>
      <c r="B10863" s="28" t="str">
        <f t="shared" si="347"/>
        <v/>
      </c>
      <c r="C10863" s="28">
        <f t="shared" ref="C10863:C10926" si="348">ROUNDDOWN(((ROW(C10863)-ROW(C$7))/C$5)+1,0)</f>
        <v>1086</v>
      </c>
    </row>
    <row r="10864" spans="1:3" x14ac:dyDescent="0.25">
      <c r="A10864" s="22"/>
      <c r="B10864" s="28" t="str">
        <f t="shared" si="347"/>
        <v/>
      </c>
      <c r="C10864" s="28">
        <f t="shared" si="348"/>
        <v>1086</v>
      </c>
    </row>
    <row r="10865" spans="1:3" x14ac:dyDescent="0.25">
      <c r="A10865" s="22"/>
      <c r="B10865" s="28" t="str">
        <f t="shared" si="347"/>
        <v/>
      </c>
      <c r="C10865" s="28">
        <f t="shared" si="348"/>
        <v>1086</v>
      </c>
    </row>
    <row r="10866" spans="1:3" x14ac:dyDescent="0.25">
      <c r="A10866" s="22"/>
      <c r="B10866" s="28" t="str">
        <f t="shared" si="347"/>
        <v/>
      </c>
      <c r="C10866" s="28">
        <f t="shared" si="348"/>
        <v>1086</v>
      </c>
    </row>
    <row r="10867" spans="1:3" x14ac:dyDescent="0.25">
      <c r="A10867" s="22"/>
      <c r="B10867" s="28" t="str">
        <f t="shared" si="347"/>
        <v/>
      </c>
      <c r="C10867" s="28">
        <f t="shared" si="348"/>
        <v>1087</v>
      </c>
    </row>
    <row r="10868" spans="1:3" x14ac:dyDescent="0.25">
      <c r="A10868" s="22"/>
      <c r="B10868" s="28" t="str">
        <f t="shared" si="347"/>
        <v/>
      </c>
      <c r="C10868" s="28">
        <f t="shared" si="348"/>
        <v>1087</v>
      </c>
    </row>
    <row r="10869" spans="1:3" x14ac:dyDescent="0.25">
      <c r="A10869" s="22"/>
      <c r="B10869" s="28" t="str">
        <f t="shared" si="347"/>
        <v/>
      </c>
      <c r="C10869" s="28">
        <f t="shared" si="348"/>
        <v>1087</v>
      </c>
    </row>
    <row r="10870" spans="1:3" x14ac:dyDescent="0.25">
      <c r="A10870" s="22"/>
      <c r="B10870" s="28" t="str">
        <f t="shared" si="347"/>
        <v/>
      </c>
      <c r="C10870" s="28">
        <f t="shared" si="348"/>
        <v>1087</v>
      </c>
    </row>
    <row r="10871" spans="1:3" x14ac:dyDescent="0.25">
      <c r="A10871" s="22"/>
      <c r="B10871" s="28" t="str">
        <f t="shared" si="347"/>
        <v/>
      </c>
      <c r="C10871" s="28">
        <f t="shared" si="348"/>
        <v>1087</v>
      </c>
    </row>
    <row r="10872" spans="1:3" x14ac:dyDescent="0.25">
      <c r="A10872" s="22"/>
      <c r="B10872" s="28" t="str">
        <f t="shared" si="347"/>
        <v/>
      </c>
      <c r="C10872" s="28">
        <f t="shared" si="348"/>
        <v>1087</v>
      </c>
    </row>
    <row r="10873" spans="1:3" x14ac:dyDescent="0.25">
      <c r="A10873" s="22"/>
      <c r="B10873" s="28" t="str">
        <f t="shared" si="347"/>
        <v/>
      </c>
      <c r="C10873" s="28">
        <f t="shared" si="348"/>
        <v>1087</v>
      </c>
    </row>
    <row r="10874" spans="1:3" x14ac:dyDescent="0.25">
      <c r="A10874" s="22"/>
      <c r="B10874" s="28" t="str">
        <f t="shared" si="347"/>
        <v/>
      </c>
      <c r="C10874" s="28">
        <f t="shared" si="348"/>
        <v>1087</v>
      </c>
    </row>
    <row r="10875" spans="1:3" x14ac:dyDescent="0.25">
      <c r="A10875" s="22"/>
      <c r="B10875" s="28" t="str">
        <f t="shared" si="347"/>
        <v/>
      </c>
      <c r="C10875" s="28">
        <f t="shared" si="348"/>
        <v>1087</v>
      </c>
    </row>
    <row r="10876" spans="1:3" x14ac:dyDescent="0.25">
      <c r="A10876" s="22"/>
      <c r="B10876" s="28" t="str">
        <f t="shared" si="347"/>
        <v/>
      </c>
      <c r="C10876" s="28">
        <f t="shared" si="348"/>
        <v>1087</v>
      </c>
    </row>
    <row r="10877" spans="1:3" x14ac:dyDescent="0.25">
      <c r="A10877" s="22"/>
      <c r="B10877" s="28" t="str">
        <f t="shared" si="347"/>
        <v/>
      </c>
      <c r="C10877" s="28">
        <f t="shared" si="348"/>
        <v>1088</v>
      </c>
    </row>
    <row r="10878" spans="1:3" x14ac:dyDescent="0.25">
      <c r="A10878" s="22"/>
      <c r="B10878" s="28" t="str">
        <f t="shared" si="347"/>
        <v/>
      </c>
      <c r="C10878" s="28">
        <f t="shared" si="348"/>
        <v>1088</v>
      </c>
    </row>
    <row r="10879" spans="1:3" x14ac:dyDescent="0.25">
      <c r="A10879" s="22"/>
      <c r="B10879" s="28" t="str">
        <f t="shared" si="347"/>
        <v/>
      </c>
      <c r="C10879" s="28">
        <f t="shared" si="348"/>
        <v>1088</v>
      </c>
    </row>
    <row r="10880" spans="1:3" x14ac:dyDescent="0.25">
      <c r="A10880" s="22"/>
      <c r="B10880" s="28" t="str">
        <f t="shared" si="347"/>
        <v/>
      </c>
      <c r="C10880" s="28">
        <f t="shared" si="348"/>
        <v>1088</v>
      </c>
    </row>
    <row r="10881" spans="1:3" x14ac:dyDescent="0.25">
      <c r="A10881" s="22"/>
      <c r="B10881" s="28" t="str">
        <f t="shared" si="347"/>
        <v/>
      </c>
      <c r="C10881" s="28">
        <f t="shared" si="348"/>
        <v>1088</v>
      </c>
    </row>
    <row r="10882" spans="1:3" x14ac:dyDescent="0.25">
      <c r="A10882" s="22"/>
      <c r="B10882" s="28" t="str">
        <f t="shared" si="347"/>
        <v/>
      </c>
      <c r="C10882" s="28">
        <f t="shared" si="348"/>
        <v>1088</v>
      </c>
    </row>
    <row r="10883" spans="1:3" x14ac:dyDescent="0.25">
      <c r="A10883" s="22"/>
      <c r="B10883" s="28" t="str">
        <f t="shared" si="347"/>
        <v/>
      </c>
      <c r="C10883" s="28">
        <f t="shared" si="348"/>
        <v>1088</v>
      </c>
    </row>
    <row r="10884" spans="1:3" x14ac:dyDescent="0.25">
      <c r="A10884" s="22"/>
      <c r="B10884" s="28" t="str">
        <f t="shared" si="347"/>
        <v/>
      </c>
      <c r="C10884" s="28">
        <f t="shared" si="348"/>
        <v>1088</v>
      </c>
    </row>
    <row r="10885" spans="1:3" x14ac:dyDescent="0.25">
      <c r="A10885" s="22"/>
      <c r="B10885" s="28" t="str">
        <f t="shared" si="347"/>
        <v/>
      </c>
      <c r="C10885" s="28">
        <f t="shared" si="348"/>
        <v>1088</v>
      </c>
    </row>
    <row r="10886" spans="1:3" x14ac:dyDescent="0.25">
      <c r="A10886" s="22"/>
      <c r="B10886" s="28" t="str">
        <f t="shared" si="347"/>
        <v/>
      </c>
      <c r="C10886" s="28">
        <f t="shared" si="348"/>
        <v>1088</v>
      </c>
    </row>
    <row r="10887" spans="1:3" x14ac:dyDescent="0.25">
      <c r="A10887" s="22"/>
      <c r="B10887" s="28" t="str">
        <f t="shared" si="347"/>
        <v/>
      </c>
      <c r="C10887" s="28">
        <f t="shared" si="348"/>
        <v>1089</v>
      </c>
    </row>
    <row r="10888" spans="1:3" x14ac:dyDescent="0.25">
      <c r="A10888" s="22"/>
      <c r="B10888" s="28" t="str">
        <f t="shared" si="347"/>
        <v/>
      </c>
      <c r="C10888" s="28">
        <f t="shared" si="348"/>
        <v>1089</v>
      </c>
    </row>
    <row r="10889" spans="1:3" x14ac:dyDescent="0.25">
      <c r="A10889" s="22"/>
      <c r="B10889" s="28" t="str">
        <f t="shared" si="347"/>
        <v/>
      </c>
      <c r="C10889" s="28">
        <f t="shared" si="348"/>
        <v>1089</v>
      </c>
    </row>
    <row r="10890" spans="1:3" x14ac:dyDescent="0.25">
      <c r="A10890" s="22"/>
      <c r="B10890" s="28" t="str">
        <f t="shared" si="347"/>
        <v/>
      </c>
      <c r="C10890" s="28">
        <f t="shared" si="348"/>
        <v>1089</v>
      </c>
    </row>
    <row r="10891" spans="1:3" x14ac:dyDescent="0.25">
      <c r="A10891" s="22"/>
      <c r="B10891" s="28" t="str">
        <f t="shared" si="347"/>
        <v/>
      </c>
      <c r="C10891" s="28">
        <f t="shared" si="348"/>
        <v>1089</v>
      </c>
    </row>
    <row r="10892" spans="1:3" x14ac:dyDescent="0.25">
      <c r="A10892" s="22"/>
      <c r="B10892" s="28" t="str">
        <f t="shared" si="347"/>
        <v/>
      </c>
      <c r="C10892" s="28">
        <f t="shared" si="348"/>
        <v>1089</v>
      </c>
    </row>
    <row r="10893" spans="1:3" x14ac:dyDescent="0.25">
      <c r="A10893" s="22"/>
      <c r="B10893" s="28" t="str">
        <f t="shared" si="347"/>
        <v/>
      </c>
      <c r="C10893" s="28">
        <f t="shared" si="348"/>
        <v>1089</v>
      </c>
    </row>
    <row r="10894" spans="1:3" x14ac:dyDescent="0.25">
      <c r="A10894" s="22"/>
      <c r="B10894" s="28" t="str">
        <f t="shared" si="347"/>
        <v/>
      </c>
      <c r="C10894" s="28">
        <f t="shared" si="348"/>
        <v>1089</v>
      </c>
    </row>
    <row r="10895" spans="1:3" x14ac:dyDescent="0.25">
      <c r="A10895" s="22"/>
      <c r="B10895" s="28" t="str">
        <f t="shared" si="347"/>
        <v/>
      </c>
      <c r="C10895" s="28">
        <f t="shared" si="348"/>
        <v>1089</v>
      </c>
    </row>
    <row r="10896" spans="1:3" x14ac:dyDescent="0.25">
      <c r="A10896" s="22"/>
      <c r="B10896" s="28" t="str">
        <f t="shared" si="347"/>
        <v/>
      </c>
      <c r="C10896" s="28">
        <f t="shared" si="348"/>
        <v>1089</v>
      </c>
    </row>
    <row r="10897" spans="1:3" x14ac:dyDescent="0.25">
      <c r="A10897" s="22"/>
      <c r="B10897" s="28" t="str">
        <f t="shared" si="347"/>
        <v/>
      </c>
      <c r="C10897" s="28">
        <f t="shared" si="348"/>
        <v>1090</v>
      </c>
    </row>
    <row r="10898" spans="1:3" x14ac:dyDescent="0.25">
      <c r="A10898" s="22"/>
      <c r="B10898" s="28" t="str">
        <f t="shared" si="347"/>
        <v/>
      </c>
      <c r="C10898" s="28">
        <f t="shared" si="348"/>
        <v>1090</v>
      </c>
    </row>
    <row r="10899" spans="1:3" x14ac:dyDescent="0.25">
      <c r="A10899" s="22"/>
      <c r="B10899" s="28" t="str">
        <f t="shared" si="347"/>
        <v/>
      </c>
      <c r="C10899" s="28">
        <f t="shared" si="348"/>
        <v>1090</v>
      </c>
    </row>
    <row r="10900" spans="1:3" x14ac:dyDescent="0.25">
      <c r="A10900" s="22"/>
      <c r="B10900" s="28" t="str">
        <f t="shared" si="347"/>
        <v/>
      </c>
      <c r="C10900" s="28">
        <f t="shared" si="348"/>
        <v>1090</v>
      </c>
    </row>
    <row r="10901" spans="1:3" x14ac:dyDescent="0.25">
      <c r="A10901" s="22"/>
      <c r="B10901" s="28" t="str">
        <f t="shared" si="347"/>
        <v/>
      </c>
      <c r="C10901" s="28">
        <f t="shared" si="348"/>
        <v>1090</v>
      </c>
    </row>
    <row r="10902" spans="1:3" x14ac:dyDescent="0.25">
      <c r="A10902" s="22"/>
      <c r="B10902" s="28" t="str">
        <f t="shared" si="347"/>
        <v/>
      </c>
      <c r="C10902" s="28">
        <f t="shared" si="348"/>
        <v>1090</v>
      </c>
    </row>
    <row r="10903" spans="1:3" x14ac:dyDescent="0.25">
      <c r="A10903" s="22"/>
      <c r="B10903" s="28" t="str">
        <f t="shared" si="347"/>
        <v/>
      </c>
      <c r="C10903" s="28">
        <f t="shared" si="348"/>
        <v>1090</v>
      </c>
    </row>
    <row r="10904" spans="1:3" x14ac:dyDescent="0.25">
      <c r="A10904" s="22"/>
      <c r="B10904" s="28" t="str">
        <f t="shared" si="347"/>
        <v/>
      </c>
      <c r="C10904" s="28">
        <f t="shared" si="348"/>
        <v>1090</v>
      </c>
    </row>
    <row r="10905" spans="1:3" x14ac:dyDescent="0.25">
      <c r="A10905" s="22"/>
      <c r="B10905" s="28" t="str">
        <f t="shared" si="347"/>
        <v/>
      </c>
      <c r="C10905" s="28">
        <f t="shared" si="348"/>
        <v>1090</v>
      </c>
    </row>
    <row r="10906" spans="1:3" x14ac:dyDescent="0.25">
      <c r="A10906" s="22"/>
      <c r="B10906" s="28" t="str">
        <f t="shared" si="347"/>
        <v/>
      </c>
      <c r="C10906" s="28">
        <f t="shared" si="348"/>
        <v>1090</v>
      </c>
    </row>
    <row r="10907" spans="1:3" x14ac:dyDescent="0.25">
      <c r="A10907" s="22"/>
      <c r="B10907" s="28" t="str">
        <f t="shared" si="347"/>
        <v/>
      </c>
      <c r="C10907" s="28">
        <f t="shared" si="348"/>
        <v>1091</v>
      </c>
    </row>
    <row r="10908" spans="1:3" x14ac:dyDescent="0.25">
      <c r="A10908" s="22"/>
      <c r="B10908" s="28" t="str">
        <f t="shared" si="347"/>
        <v/>
      </c>
      <c r="C10908" s="28">
        <f t="shared" si="348"/>
        <v>1091</v>
      </c>
    </row>
    <row r="10909" spans="1:3" x14ac:dyDescent="0.25">
      <c r="A10909" s="22"/>
      <c r="B10909" s="28" t="str">
        <f t="shared" ref="B10909:B10972" si="349">IF(C10909&lt; $D$4+1,MOD(((ROW(B10909)-ROW(B$7))),$C$5)+1,"")</f>
        <v/>
      </c>
      <c r="C10909" s="28">
        <f t="shared" si="348"/>
        <v>1091</v>
      </c>
    </row>
    <row r="10910" spans="1:3" x14ac:dyDescent="0.25">
      <c r="A10910" s="22"/>
      <c r="B10910" s="28" t="str">
        <f t="shared" si="349"/>
        <v/>
      </c>
      <c r="C10910" s="28">
        <f t="shared" si="348"/>
        <v>1091</v>
      </c>
    </row>
    <row r="10911" spans="1:3" x14ac:dyDescent="0.25">
      <c r="A10911" s="22"/>
      <c r="B10911" s="28" t="str">
        <f t="shared" si="349"/>
        <v/>
      </c>
      <c r="C10911" s="28">
        <f t="shared" si="348"/>
        <v>1091</v>
      </c>
    </row>
    <row r="10912" spans="1:3" x14ac:dyDescent="0.25">
      <c r="A10912" s="22"/>
      <c r="B10912" s="28" t="str">
        <f t="shared" si="349"/>
        <v/>
      </c>
      <c r="C10912" s="28">
        <f t="shared" si="348"/>
        <v>1091</v>
      </c>
    </row>
    <row r="10913" spans="1:3" x14ac:dyDescent="0.25">
      <c r="A10913" s="22"/>
      <c r="B10913" s="28" t="str">
        <f t="shared" si="349"/>
        <v/>
      </c>
      <c r="C10913" s="28">
        <f t="shared" si="348"/>
        <v>1091</v>
      </c>
    </row>
    <row r="10914" spans="1:3" x14ac:dyDescent="0.25">
      <c r="A10914" s="22"/>
      <c r="B10914" s="28" t="str">
        <f t="shared" si="349"/>
        <v/>
      </c>
      <c r="C10914" s="28">
        <f t="shared" si="348"/>
        <v>1091</v>
      </c>
    </row>
    <row r="10915" spans="1:3" x14ac:dyDescent="0.25">
      <c r="A10915" s="22"/>
      <c r="B10915" s="28" t="str">
        <f t="shared" si="349"/>
        <v/>
      </c>
      <c r="C10915" s="28">
        <f t="shared" si="348"/>
        <v>1091</v>
      </c>
    </row>
    <row r="10916" spans="1:3" x14ac:dyDescent="0.25">
      <c r="A10916" s="22"/>
      <c r="B10916" s="28" t="str">
        <f t="shared" si="349"/>
        <v/>
      </c>
      <c r="C10916" s="28">
        <f t="shared" si="348"/>
        <v>1091</v>
      </c>
    </row>
    <row r="10917" spans="1:3" x14ac:dyDescent="0.25">
      <c r="A10917" s="22"/>
      <c r="B10917" s="28" t="str">
        <f t="shared" si="349"/>
        <v/>
      </c>
      <c r="C10917" s="28">
        <f t="shared" si="348"/>
        <v>1092</v>
      </c>
    </row>
    <row r="10918" spans="1:3" x14ac:dyDescent="0.25">
      <c r="A10918" s="22"/>
      <c r="B10918" s="28" t="str">
        <f t="shared" si="349"/>
        <v/>
      </c>
      <c r="C10918" s="28">
        <f t="shared" si="348"/>
        <v>1092</v>
      </c>
    </row>
    <row r="10919" spans="1:3" x14ac:dyDescent="0.25">
      <c r="A10919" s="22"/>
      <c r="B10919" s="28" t="str">
        <f t="shared" si="349"/>
        <v/>
      </c>
      <c r="C10919" s="28">
        <f t="shared" si="348"/>
        <v>1092</v>
      </c>
    </row>
    <row r="10920" spans="1:3" x14ac:dyDescent="0.25">
      <c r="A10920" s="22"/>
      <c r="B10920" s="28" t="str">
        <f t="shared" si="349"/>
        <v/>
      </c>
      <c r="C10920" s="28">
        <f t="shared" si="348"/>
        <v>1092</v>
      </c>
    </row>
    <row r="10921" spans="1:3" x14ac:dyDescent="0.25">
      <c r="A10921" s="22"/>
      <c r="B10921" s="28" t="str">
        <f t="shared" si="349"/>
        <v/>
      </c>
      <c r="C10921" s="28">
        <f t="shared" si="348"/>
        <v>1092</v>
      </c>
    </row>
    <row r="10922" spans="1:3" x14ac:dyDescent="0.25">
      <c r="A10922" s="22"/>
      <c r="B10922" s="28" t="str">
        <f t="shared" si="349"/>
        <v/>
      </c>
      <c r="C10922" s="28">
        <f t="shared" si="348"/>
        <v>1092</v>
      </c>
    </row>
    <row r="10923" spans="1:3" x14ac:dyDescent="0.25">
      <c r="A10923" s="22"/>
      <c r="B10923" s="28" t="str">
        <f t="shared" si="349"/>
        <v/>
      </c>
      <c r="C10923" s="28">
        <f t="shared" si="348"/>
        <v>1092</v>
      </c>
    </row>
    <row r="10924" spans="1:3" x14ac:dyDescent="0.25">
      <c r="A10924" s="22"/>
      <c r="B10924" s="28" t="str">
        <f t="shared" si="349"/>
        <v/>
      </c>
      <c r="C10924" s="28">
        <f t="shared" si="348"/>
        <v>1092</v>
      </c>
    </row>
    <row r="10925" spans="1:3" x14ac:dyDescent="0.25">
      <c r="A10925" s="22"/>
      <c r="B10925" s="28" t="str">
        <f t="shared" si="349"/>
        <v/>
      </c>
      <c r="C10925" s="28">
        <f t="shared" si="348"/>
        <v>1092</v>
      </c>
    </row>
    <row r="10926" spans="1:3" x14ac:dyDescent="0.25">
      <c r="A10926" s="22"/>
      <c r="B10926" s="28" t="str">
        <f t="shared" si="349"/>
        <v/>
      </c>
      <c r="C10926" s="28">
        <f t="shared" si="348"/>
        <v>1092</v>
      </c>
    </row>
    <row r="10927" spans="1:3" x14ac:dyDescent="0.25">
      <c r="A10927" s="22"/>
      <c r="B10927" s="28" t="str">
        <f t="shared" si="349"/>
        <v/>
      </c>
      <c r="C10927" s="28">
        <f t="shared" ref="C10927:C10990" si="350">ROUNDDOWN(((ROW(C10927)-ROW(C$7))/C$5)+1,0)</f>
        <v>1093</v>
      </c>
    </row>
    <row r="10928" spans="1:3" x14ac:dyDescent="0.25">
      <c r="A10928" s="22"/>
      <c r="B10928" s="28" t="str">
        <f t="shared" si="349"/>
        <v/>
      </c>
      <c r="C10928" s="28">
        <f t="shared" si="350"/>
        <v>1093</v>
      </c>
    </row>
    <row r="10929" spans="1:3" x14ac:dyDescent="0.25">
      <c r="A10929" s="22"/>
      <c r="B10929" s="28" t="str">
        <f t="shared" si="349"/>
        <v/>
      </c>
      <c r="C10929" s="28">
        <f t="shared" si="350"/>
        <v>1093</v>
      </c>
    </row>
    <row r="10930" spans="1:3" x14ac:dyDescent="0.25">
      <c r="A10930" s="22"/>
      <c r="B10930" s="28" t="str">
        <f t="shared" si="349"/>
        <v/>
      </c>
      <c r="C10930" s="28">
        <f t="shared" si="350"/>
        <v>1093</v>
      </c>
    </row>
    <row r="10931" spans="1:3" x14ac:dyDescent="0.25">
      <c r="A10931" s="22"/>
      <c r="B10931" s="28" t="str">
        <f t="shared" si="349"/>
        <v/>
      </c>
      <c r="C10931" s="28">
        <f t="shared" si="350"/>
        <v>1093</v>
      </c>
    </row>
    <row r="10932" spans="1:3" x14ac:dyDescent="0.25">
      <c r="A10932" s="22"/>
      <c r="B10932" s="28" t="str">
        <f t="shared" si="349"/>
        <v/>
      </c>
      <c r="C10932" s="28">
        <f t="shared" si="350"/>
        <v>1093</v>
      </c>
    </row>
    <row r="10933" spans="1:3" x14ac:dyDescent="0.25">
      <c r="A10933" s="22"/>
      <c r="B10933" s="28" t="str">
        <f t="shared" si="349"/>
        <v/>
      </c>
      <c r="C10933" s="28">
        <f t="shared" si="350"/>
        <v>1093</v>
      </c>
    </row>
    <row r="10934" spans="1:3" x14ac:dyDescent="0.25">
      <c r="A10934" s="22"/>
      <c r="B10934" s="28" t="str">
        <f t="shared" si="349"/>
        <v/>
      </c>
      <c r="C10934" s="28">
        <f t="shared" si="350"/>
        <v>1093</v>
      </c>
    </row>
    <row r="10935" spans="1:3" x14ac:dyDescent="0.25">
      <c r="A10935" s="22"/>
      <c r="B10935" s="28" t="str">
        <f t="shared" si="349"/>
        <v/>
      </c>
      <c r="C10935" s="28">
        <f t="shared" si="350"/>
        <v>1093</v>
      </c>
    </row>
    <row r="10936" spans="1:3" x14ac:dyDescent="0.25">
      <c r="A10936" s="22"/>
      <c r="B10936" s="28" t="str">
        <f t="shared" si="349"/>
        <v/>
      </c>
      <c r="C10936" s="28">
        <f t="shared" si="350"/>
        <v>1093</v>
      </c>
    </row>
    <row r="10937" spans="1:3" x14ac:dyDescent="0.25">
      <c r="A10937" s="22"/>
      <c r="B10937" s="28" t="str">
        <f t="shared" si="349"/>
        <v/>
      </c>
      <c r="C10937" s="28">
        <f t="shared" si="350"/>
        <v>1094</v>
      </c>
    </row>
    <row r="10938" spans="1:3" x14ac:dyDescent="0.25">
      <c r="A10938" s="22"/>
      <c r="B10938" s="28" t="str">
        <f t="shared" si="349"/>
        <v/>
      </c>
      <c r="C10938" s="28">
        <f t="shared" si="350"/>
        <v>1094</v>
      </c>
    </row>
    <row r="10939" spans="1:3" x14ac:dyDescent="0.25">
      <c r="A10939" s="22"/>
      <c r="B10939" s="28" t="str">
        <f t="shared" si="349"/>
        <v/>
      </c>
      <c r="C10939" s="28">
        <f t="shared" si="350"/>
        <v>1094</v>
      </c>
    </row>
    <row r="10940" spans="1:3" x14ac:dyDescent="0.25">
      <c r="A10940" s="22"/>
      <c r="B10940" s="28" t="str">
        <f t="shared" si="349"/>
        <v/>
      </c>
      <c r="C10940" s="28">
        <f t="shared" si="350"/>
        <v>1094</v>
      </c>
    </row>
    <row r="10941" spans="1:3" x14ac:dyDescent="0.25">
      <c r="A10941" s="22"/>
      <c r="B10941" s="28" t="str">
        <f t="shared" si="349"/>
        <v/>
      </c>
      <c r="C10941" s="28">
        <f t="shared" si="350"/>
        <v>1094</v>
      </c>
    </row>
    <row r="10942" spans="1:3" x14ac:dyDescent="0.25">
      <c r="A10942" s="22"/>
      <c r="B10942" s="28" t="str">
        <f t="shared" si="349"/>
        <v/>
      </c>
      <c r="C10942" s="28">
        <f t="shared" si="350"/>
        <v>1094</v>
      </c>
    </row>
    <row r="10943" spans="1:3" x14ac:dyDescent="0.25">
      <c r="A10943" s="22"/>
      <c r="B10943" s="28" t="str">
        <f t="shared" si="349"/>
        <v/>
      </c>
      <c r="C10943" s="28">
        <f t="shared" si="350"/>
        <v>1094</v>
      </c>
    </row>
    <row r="10944" spans="1:3" x14ac:dyDescent="0.25">
      <c r="A10944" s="22"/>
      <c r="B10944" s="28" t="str">
        <f t="shared" si="349"/>
        <v/>
      </c>
      <c r="C10944" s="28">
        <f t="shared" si="350"/>
        <v>1094</v>
      </c>
    </row>
    <row r="10945" spans="1:3" x14ac:dyDescent="0.25">
      <c r="A10945" s="22"/>
      <c r="B10945" s="28" t="str">
        <f t="shared" si="349"/>
        <v/>
      </c>
      <c r="C10945" s="28">
        <f t="shared" si="350"/>
        <v>1094</v>
      </c>
    </row>
    <row r="10946" spans="1:3" x14ac:dyDescent="0.25">
      <c r="A10946" s="22"/>
      <c r="B10946" s="28" t="str">
        <f t="shared" si="349"/>
        <v/>
      </c>
      <c r="C10946" s="28">
        <f t="shared" si="350"/>
        <v>1094</v>
      </c>
    </row>
    <row r="10947" spans="1:3" x14ac:dyDescent="0.25">
      <c r="A10947" s="22"/>
      <c r="B10947" s="28" t="str">
        <f t="shared" si="349"/>
        <v/>
      </c>
      <c r="C10947" s="28">
        <f t="shared" si="350"/>
        <v>1095</v>
      </c>
    </row>
    <row r="10948" spans="1:3" x14ac:dyDescent="0.25">
      <c r="A10948" s="22"/>
      <c r="B10948" s="28" t="str">
        <f t="shared" si="349"/>
        <v/>
      </c>
      <c r="C10948" s="28">
        <f t="shared" si="350"/>
        <v>1095</v>
      </c>
    </row>
    <row r="10949" spans="1:3" x14ac:dyDescent="0.25">
      <c r="A10949" s="22"/>
      <c r="B10949" s="28" t="str">
        <f t="shared" si="349"/>
        <v/>
      </c>
      <c r="C10949" s="28">
        <f t="shared" si="350"/>
        <v>1095</v>
      </c>
    </row>
    <row r="10950" spans="1:3" x14ac:dyDescent="0.25">
      <c r="A10950" s="22"/>
      <c r="B10950" s="28" t="str">
        <f t="shared" si="349"/>
        <v/>
      </c>
      <c r="C10950" s="28">
        <f t="shared" si="350"/>
        <v>1095</v>
      </c>
    </row>
    <row r="10951" spans="1:3" x14ac:dyDescent="0.25">
      <c r="A10951" s="22"/>
      <c r="B10951" s="28" t="str">
        <f t="shared" si="349"/>
        <v/>
      </c>
      <c r="C10951" s="28">
        <f t="shared" si="350"/>
        <v>1095</v>
      </c>
    </row>
    <row r="10952" spans="1:3" x14ac:dyDescent="0.25">
      <c r="A10952" s="22"/>
      <c r="B10952" s="28" t="str">
        <f t="shared" si="349"/>
        <v/>
      </c>
      <c r="C10952" s="28">
        <f t="shared" si="350"/>
        <v>1095</v>
      </c>
    </row>
    <row r="10953" spans="1:3" x14ac:dyDescent="0.25">
      <c r="A10953" s="22"/>
      <c r="B10953" s="28" t="str">
        <f t="shared" si="349"/>
        <v/>
      </c>
      <c r="C10953" s="28">
        <f t="shared" si="350"/>
        <v>1095</v>
      </c>
    </row>
    <row r="10954" spans="1:3" x14ac:dyDescent="0.25">
      <c r="A10954" s="22"/>
      <c r="B10954" s="28" t="str">
        <f t="shared" si="349"/>
        <v/>
      </c>
      <c r="C10954" s="28">
        <f t="shared" si="350"/>
        <v>1095</v>
      </c>
    </row>
    <row r="10955" spans="1:3" x14ac:dyDescent="0.25">
      <c r="A10955" s="22"/>
      <c r="B10955" s="28" t="str">
        <f t="shared" si="349"/>
        <v/>
      </c>
      <c r="C10955" s="28">
        <f t="shared" si="350"/>
        <v>1095</v>
      </c>
    </row>
    <row r="10956" spans="1:3" x14ac:dyDescent="0.25">
      <c r="A10956" s="22"/>
      <c r="B10956" s="28" t="str">
        <f t="shared" si="349"/>
        <v/>
      </c>
      <c r="C10956" s="28">
        <f t="shared" si="350"/>
        <v>1095</v>
      </c>
    </row>
    <row r="10957" spans="1:3" x14ac:dyDescent="0.25">
      <c r="A10957" s="22"/>
      <c r="B10957" s="28" t="str">
        <f t="shared" si="349"/>
        <v/>
      </c>
      <c r="C10957" s="28">
        <f t="shared" si="350"/>
        <v>1096</v>
      </c>
    </row>
    <row r="10958" spans="1:3" x14ac:dyDescent="0.25">
      <c r="A10958" s="22"/>
      <c r="B10958" s="28" t="str">
        <f t="shared" si="349"/>
        <v/>
      </c>
      <c r="C10958" s="28">
        <f t="shared" si="350"/>
        <v>1096</v>
      </c>
    </row>
    <row r="10959" spans="1:3" x14ac:dyDescent="0.25">
      <c r="A10959" s="22"/>
      <c r="B10959" s="28" t="str">
        <f t="shared" si="349"/>
        <v/>
      </c>
      <c r="C10959" s="28">
        <f t="shared" si="350"/>
        <v>1096</v>
      </c>
    </row>
    <row r="10960" spans="1:3" x14ac:dyDescent="0.25">
      <c r="A10960" s="22"/>
      <c r="B10960" s="28" t="str">
        <f t="shared" si="349"/>
        <v/>
      </c>
      <c r="C10960" s="28">
        <f t="shared" si="350"/>
        <v>1096</v>
      </c>
    </row>
    <row r="10961" spans="1:3" x14ac:dyDescent="0.25">
      <c r="A10961" s="22"/>
      <c r="B10961" s="28" t="str">
        <f t="shared" si="349"/>
        <v/>
      </c>
      <c r="C10961" s="28">
        <f t="shared" si="350"/>
        <v>1096</v>
      </c>
    </row>
    <row r="10962" spans="1:3" x14ac:dyDescent="0.25">
      <c r="A10962" s="22"/>
      <c r="B10962" s="28" t="str">
        <f t="shared" si="349"/>
        <v/>
      </c>
      <c r="C10962" s="28">
        <f t="shared" si="350"/>
        <v>1096</v>
      </c>
    </row>
    <row r="10963" spans="1:3" x14ac:dyDescent="0.25">
      <c r="A10963" s="22"/>
      <c r="B10963" s="28" t="str">
        <f t="shared" si="349"/>
        <v/>
      </c>
      <c r="C10963" s="28">
        <f t="shared" si="350"/>
        <v>1096</v>
      </c>
    </row>
    <row r="10964" spans="1:3" x14ac:dyDescent="0.25">
      <c r="A10964" s="22"/>
      <c r="B10964" s="28" t="str">
        <f t="shared" si="349"/>
        <v/>
      </c>
      <c r="C10964" s="28">
        <f t="shared" si="350"/>
        <v>1096</v>
      </c>
    </row>
    <row r="10965" spans="1:3" x14ac:dyDescent="0.25">
      <c r="A10965" s="22"/>
      <c r="B10965" s="28" t="str">
        <f t="shared" si="349"/>
        <v/>
      </c>
      <c r="C10965" s="28">
        <f t="shared" si="350"/>
        <v>1096</v>
      </c>
    </row>
    <row r="10966" spans="1:3" x14ac:dyDescent="0.25">
      <c r="A10966" s="22"/>
      <c r="B10966" s="28" t="str">
        <f t="shared" si="349"/>
        <v/>
      </c>
      <c r="C10966" s="28">
        <f t="shared" si="350"/>
        <v>1096</v>
      </c>
    </row>
    <row r="10967" spans="1:3" x14ac:dyDescent="0.25">
      <c r="A10967" s="22"/>
      <c r="B10967" s="28" t="str">
        <f t="shared" si="349"/>
        <v/>
      </c>
      <c r="C10967" s="28">
        <f t="shared" si="350"/>
        <v>1097</v>
      </c>
    </row>
    <row r="10968" spans="1:3" x14ac:dyDescent="0.25">
      <c r="A10968" s="22"/>
      <c r="B10968" s="28" t="str">
        <f t="shared" si="349"/>
        <v/>
      </c>
      <c r="C10968" s="28">
        <f t="shared" si="350"/>
        <v>1097</v>
      </c>
    </row>
    <row r="10969" spans="1:3" x14ac:dyDescent="0.25">
      <c r="A10969" s="22"/>
      <c r="B10969" s="28" t="str">
        <f t="shared" si="349"/>
        <v/>
      </c>
      <c r="C10969" s="28">
        <f t="shared" si="350"/>
        <v>1097</v>
      </c>
    </row>
    <row r="10970" spans="1:3" x14ac:dyDescent="0.25">
      <c r="A10970" s="22"/>
      <c r="B10970" s="28" t="str">
        <f t="shared" si="349"/>
        <v/>
      </c>
      <c r="C10970" s="28">
        <f t="shared" si="350"/>
        <v>1097</v>
      </c>
    </row>
    <row r="10971" spans="1:3" x14ac:dyDescent="0.25">
      <c r="A10971" s="22"/>
      <c r="B10971" s="28" t="str">
        <f t="shared" si="349"/>
        <v/>
      </c>
      <c r="C10971" s="28">
        <f t="shared" si="350"/>
        <v>1097</v>
      </c>
    </row>
    <row r="10972" spans="1:3" x14ac:dyDescent="0.25">
      <c r="A10972" s="22"/>
      <c r="B10972" s="28" t="str">
        <f t="shared" si="349"/>
        <v/>
      </c>
      <c r="C10972" s="28">
        <f t="shared" si="350"/>
        <v>1097</v>
      </c>
    </row>
    <row r="10973" spans="1:3" x14ac:dyDescent="0.25">
      <c r="A10973" s="22"/>
      <c r="B10973" s="28" t="str">
        <f t="shared" ref="B10973:B11036" si="351">IF(C10973&lt; $D$4+1,MOD(((ROW(B10973)-ROW(B$7))),$C$5)+1,"")</f>
        <v/>
      </c>
      <c r="C10973" s="28">
        <f t="shared" si="350"/>
        <v>1097</v>
      </c>
    </row>
    <row r="10974" spans="1:3" x14ac:dyDescent="0.25">
      <c r="A10974" s="22"/>
      <c r="B10974" s="28" t="str">
        <f t="shared" si="351"/>
        <v/>
      </c>
      <c r="C10974" s="28">
        <f t="shared" si="350"/>
        <v>1097</v>
      </c>
    </row>
    <row r="10975" spans="1:3" x14ac:dyDescent="0.25">
      <c r="A10975" s="22"/>
      <c r="B10975" s="28" t="str">
        <f t="shared" si="351"/>
        <v/>
      </c>
      <c r="C10975" s="28">
        <f t="shared" si="350"/>
        <v>1097</v>
      </c>
    </row>
    <row r="10976" spans="1:3" x14ac:dyDescent="0.25">
      <c r="A10976" s="22"/>
      <c r="B10976" s="28" t="str">
        <f t="shared" si="351"/>
        <v/>
      </c>
      <c r="C10976" s="28">
        <f t="shared" si="350"/>
        <v>1097</v>
      </c>
    </row>
    <row r="10977" spans="1:3" x14ac:dyDescent="0.25">
      <c r="A10977" s="22"/>
      <c r="B10977" s="28" t="str">
        <f t="shared" si="351"/>
        <v/>
      </c>
      <c r="C10977" s="28">
        <f t="shared" si="350"/>
        <v>1098</v>
      </c>
    </row>
    <row r="10978" spans="1:3" x14ac:dyDescent="0.25">
      <c r="A10978" s="22"/>
      <c r="B10978" s="28" t="str">
        <f t="shared" si="351"/>
        <v/>
      </c>
      <c r="C10978" s="28">
        <f t="shared" si="350"/>
        <v>1098</v>
      </c>
    </row>
    <row r="10979" spans="1:3" x14ac:dyDescent="0.25">
      <c r="A10979" s="22"/>
      <c r="B10979" s="28" t="str">
        <f t="shared" si="351"/>
        <v/>
      </c>
      <c r="C10979" s="28">
        <f t="shared" si="350"/>
        <v>1098</v>
      </c>
    </row>
    <row r="10980" spans="1:3" x14ac:dyDescent="0.25">
      <c r="A10980" s="22"/>
      <c r="B10980" s="28" t="str">
        <f t="shared" si="351"/>
        <v/>
      </c>
      <c r="C10980" s="28">
        <f t="shared" si="350"/>
        <v>1098</v>
      </c>
    </row>
    <row r="10981" spans="1:3" x14ac:dyDescent="0.25">
      <c r="A10981" s="22"/>
      <c r="B10981" s="28" t="str">
        <f t="shared" si="351"/>
        <v/>
      </c>
      <c r="C10981" s="28">
        <f t="shared" si="350"/>
        <v>1098</v>
      </c>
    </row>
    <row r="10982" spans="1:3" x14ac:dyDescent="0.25">
      <c r="A10982" s="22"/>
      <c r="B10982" s="28" t="str">
        <f t="shared" si="351"/>
        <v/>
      </c>
      <c r="C10982" s="28">
        <f t="shared" si="350"/>
        <v>1098</v>
      </c>
    </row>
    <row r="10983" spans="1:3" x14ac:dyDescent="0.25">
      <c r="A10983" s="22"/>
      <c r="B10983" s="28" t="str">
        <f t="shared" si="351"/>
        <v/>
      </c>
      <c r="C10983" s="28">
        <f t="shared" si="350"/>
        <v>1098</v>
      </c>
    </row>
    <row r="10984" spans="1:3" x14ac:dyDescent="0.25">
      <c r="A10984" s="22"/>
      <c r="B10984" s="28" t="str">
        <f t="shared" si="351"/>
        <v/>
      </c>
      <c r="C10984" s="28">
        <f t="shared" si="350"/>
        <v>1098</v>
      </c>
    </row>
    <row r="10985" spans="1:3" x14ac:dyDescent="0.25">
      <c r="A10985" s="22"/>
      <c r="B10985" s="28" t="str">
        <f t="shared" si="351"/>
        <v/>
      </c>
      <c r="C10985" s="28">
        <f t="shared" si="350"/>
        <v>1098</v>
      </c>
    </row>
    <row r="10986" spans="1:3" x14ac:dyDescent="0.25">
      <c r="A10986" s="22"/>
      <c r="B10986" s="28" t="str">
        <f t="shared" si="351"/>
        <v/>
      </c>
      <c r="C10986" s="28">
        <f t="shared" si="350"/>
        <v>1098</v>
      </c>
    </row>
    <row r="10987" spans="1:3" x14ac:dyDescent="0.25">
      <c r="A10987" s="22"/>
      <c r="B10987" s="28" t="str">
        <f t="shared" si="351"/>
        <v/>
      </c>
      <c r="C10987" s="28">
        <f t="shared" si="350"/>
        <v>1099</v>
      </c>
    </row>
    <row r="10988" spans="1:3" x14ac:dyDescent="0.25">
      <c r="A10988" s="22"/>
      <c r="B10988" s="28" t="str">
        <f t="shared" si="351"/>
        <v/>
      </c>
      <c r="C10988" s="28">
        <f t="shared" si="350"/>
        <v>1099</v>
      </c>
    </row>
    <row r="10989" spans="1:3" x14ac:dyDescent="0.25">
      <c r="A10989" s="22"/>
      <c r="B10989" s="28" t="str">
        <f t="shared" si="351"/>
        <v/>
      </c>
      <c r="C10989" s="28">
        <f t="shared" si="350"/>
        <v>1099</v>
      </c>
    </row>
    <row r="10990" spans="1:3" x14ac:dyDescent="0.25">
      <c r="A10990" s="22"/>
      <c r="B10990" s="28" t="str">
        <f t="shared" si="351"/>
        <v/>
      </c>
      <c r="C10990" s="28">
        <f t="shared" si="350"/>
        <v>1099</v>
      </c>
    </row>
    <row r="10991" spans="1:3" x14ac:dyDescent="0.25">
      <c r="A10991" s="22"/>
      <c r="B10991" s="28" t="str">
        <f t="shared" si="351"/>
        <v/>
      </c>
      <c r="C10991" s="28">
        <f t="shared" ref="C10991:C11054" si="352">ROUNDDOWN(((ROW(C10991)-ROW(C$7))/C$5)+1,0)</f>
        <v>1099</v>
      </c>
    </row>
    <row r="10992" spans="1:3" x14ac:dyDescent="0.25">
      <c r="A10992" s="22"/>
      <c r="B10992" s="28" t="str">
        <f t="shared" si="351"/>
        <v/>
      </c>
      <c r="C10992" s="28">
        <f t="shared" si="352"/>
        <v>1099</v>
      </c>
    </row>
    <row r="10993" spans="1:3" x14ac:dyDescent="0.25">
      <c r="A10993" s="22"/>
      <c r="B10993" s="28" t="str">
        <f t="shared" si="351"/>
        <v/>
      </c>
      <c r="C10993" s="28">
        <f t="shared" si="352"/>
        <v>1099</v>
      </c>
    </row>
    <row r="10994" spans="1:3" x14ac:dyDescent="0.25">
      <c r="A10994" s="22"/>
      <c r="B10994" s="28" t="str">
        <f t="shared" si="351"/>
        <v/>
      </c>
      <c r="C10994" s="28">
        <f t="shared" si="352"/>
        <v>1099</v>
      </c>
    </row>
    <row r="10995" spans="1:3" x14ac:dyDescent="0.25">
      <c r="A10995" s="22"/>
      <c r="B10995" s="28" t="str">
        <f t="shared" si="351"/>
        <v/>
      </c>
      <c r="C10995" s="28">
        <f t="shared" si="352"/>
        <v>1099</v>
      </c>
    </row>
    <row r="10996" spans="1:3" x14ac:dyDescent="0.25">
      <c r="A10996" s="22"/>
      <c r="B10996" s="28" t="str">
        <f t="shared" si="351"/>
        <v/>
      </c>
      <c r="C10996" s="28">
        <f t="shared" si="352"/>
        <v>1099</v>
      </c>
    </row>
    <row r="10997" spans="1:3" x14ac:dyDescent="0.25">
      <c r="A10997" s="22"/>
      <c r="B10997" s="28" t="str">
        <f t="shared" si="351"/>
        <v/>
      </c>
      <c r="C10997" s="28">
        <f t="shared" si="352"/>
        <v>1100</v>
      </c>
    </row>
    <row r="10998" spans="1:3" x14ac:dyDescent="0.25">
      <c r="A10998" s="22"/>
      <c r="B10998" s="28" t="str">
        <f t="shared" si="351"/>
        <v/>
      </c>
      <c r="C10998" s="28">
        <f t="shared" si="352"/>
        <v>1100</v>
      </c>
    </row>
    <row r="10999" spans="1:3" x14ac:dyDescent="0.25">
      <c r="A10999" s="22"/>
      <c r="B10999" s="28" t="str">
        <f t="shared" si="351"/>
        <v/>
      </c>
      <c r="C10999" s="28">
        <f t="shared" si="352"/>
        <v>1100</v>
      </c>
    </row>
    <row r="11000" spans="1:3" x14ac:dyDescent="0.25">
      <c r="A11000" s="22"/>
      <c r="B11000" s="28" t="str">
        <f t="shared" si="351"/>
        <v/>
      </c>
      <c r="C11000" s="28">
        <f t="shared" si="352"/>
        <v>1100</v>
      </c>
    </row>
    <row r="11001" spans="1:3" x14ac:dyDescent="0.25">
      <c r="A11001" s="22"/>
      <c r="B11001" s="28" t="str">
        <f t="shared" si="351"/>
        <v/>
      </c>
      <c r="C11001" s="28">
        <f t="shared" si="352"/>
        <v>1100</v>
      </c>
    </row>
    <row r="11002" spans="1:3" x14ac:dyDescent="0.25">
      <c r="A11002" s="22"/>
      <c r="B11002" s="28" t="str">
        <f t="shared" si="351"/>
        <v/>
      </c>
      <c r="C11002" s="28">
        <f t="shared" si="352"/>
        <v>1100</v>
      </c>
    </row>
    <row r="11003" spans="1:3" x14ac:dyDescent="0.25">
      <c r="A11003" s="22"/>
      <c r="B11003" s="28" t="str">
        <f t="shared" si="351"/>
        <v/>
      </c>
      <c r="C11003" s="28">
        <f t="shared" si="352"/>
        <v>1100</v>
      </c>
    </row>
    <row r="11004" spans="1:3" x14ac:dyDescent="0.25">
      <c r="A11004" s="22"/>
      <c r="B11004" s="28" t="str">
        <f t="shared" si="351"/>
        <v/>
      </c>
      <c r="C11004" s="28">
        <f t="shared" si="352"/>
        <v>1100</v>
      </c>
    </row>
    <row r="11005" spans="1:3" x14ac:dyDescent="0.25">
      <c r="A11005" s="22"/>
      <c r="B11005" s="28" t="str">
        <f t="shared" si="351"/>
        <v/>
      </c>
      <c r="C11005" s="28">
        <f t="shared" si="352"/>
        <v>1100</v>
      </c>
    </row>
    <row r="11006" spans="1:3" x14ac:dyDescent="0.25">
      <c r="A11006" s="22"/>
      <c r="B11006" s="28" t="str">
        <f t="shared" si="351"/>
        <v/>
      </c>
      <c r="C11006" s="28">
        <f t="shared" si="352"/>
        <v>1100</v>
      </c>
    </row>
    <row r="11007" spans="1:3" x14ac:dyDescent="0.25">
      <c r="A11007" s="22"/>
      <c r="B11007" s="28" t="str">
        <f t="shared" si="351"/>
        <v/>
      </c>
      <c r="C11007" s="28">
        <f t="shared" si="352"/>
        <v>1101</v>
      </c>
    </row>
    <row r="11008" spans="1:3" x14ac:dyDescent="0.25">
      <c r="A11008" s="22"/>
      <c r="B11008" s="28" t="str">
        <f t="shared" si="351"/>
        <v/>
      </c>
      <c r="C11008" s="28">
        <f t="shared" si="352"/>
        <v>1101</v>
      </c>
    </row>
    <row r="11009" spans="1:3" x14ac:dyDescent="0.25">
      <c r="A11009" s="22"/>
      <c r="B11009" s="28" t="str">
        <f t="shared" si="351"/>
        <v/>
      </c>
      <c r="C11009" s="28">
        <f t="shared" si="352"/>
        <v>1101</v>
      </c>
    </row>
    <row r="11010" spans="1:3" x14ac:dyDescent="0.25">
      <c r="A11010" s="22"/>
      <c r="B11010" s="28" t="str">
        <f t="shared" si="351"/>
        <v/>
      </c>
      <c r="C11010" s="28">
        <f t="shared" si="352"/>
        <v>1101</v>
      </c>
    </row>
    <row r="11011" spans="1:3" x14ac:dyDescent="0.25">
      <c r="A11011" s="22"/>
      <c r="B11011" s="28" t="str">
        <f t="shared" si="351"/>
        <v/>
      </c>
      <c r="C11011" s="28">
        <f t="shared" si="352"/>
        <v>1101</v>
      </c>
    </row>
    <row r="11012" spans="1:3" x14ac:dyDescent="0.25">
      <c r="A11012" s="22"/>
      <c r="B11012" s="28" t="str">
        <f t="shared" si="351"/>
        <v/>
      </c>
      <c r="C11012" s="28">
        <f t="shared" si="352"/>
        <v>1101</v>
      </c>
    </row>
    <row r="11013" spans="1:3" x14ac:dyDescent="0.25">
      <c r="A11013" s="22"/>
      <c r="B11013" s="28" t="str">
        <f t="shared" si="351"/>
        <v/>
      </c>
      <c r="C11013" s="28">
        <f t="shared" si="352"/>
        <v>1101</v>
      </c>
    </row>
    <row r="11014" spans="1:3" x14ac:dyDescent="0.25">
      <c r="A11014" s="22"/>
      <c r="B11014" s="28" t="str">
        <f t="shared" si="351"/>
        <v/>
      </c>
      <c r="C11014" s="28">
        <f t="shared" si="352"/>
        <v>1101</v>
      </c>
    </row>
    <row r="11015" spans="1:3" x14ac:dyDescent="0.25">
      <c r="A11015" s="22"/>
      <c r="B11015" s="28" t="str">
        <f t="shared" si="351"/>
        <v/>
      </c>
      <c r="C11015" s="28">
        <f t="shared" si="352"/>
        <v>1101</v>
      </c>
    </row>
    <row r="11016" spans="1:3" x14ac:dyDescent="0.25">
      <c r="A11016" s="22"/>
      <c r="B11016" s="28" t="str">
        <f t="shared" si="351"/>
        <v/>
      </c>
      <c r="C11016" s="28">
        <f t="shared" si="352"/>
        <v>1101</v>
      </c>
    </row>
    <row r="11017" spans="1:3" x14ac:dyDescent="0.25">
      <c r="A11017" s="22"/>
      <c r="B11017" s="28" t="str">
        <f t="shared" si="351"/>
        <v/>
      </c>
      <c r="C11017" s="28">
        <f t="shared" si="352"/>
        <v>1102</v>
      </c>
    </row>
    <row r="11018" spans="1:3" x14ac:dyDescent="0.25">
      <c r="A11018" s="22"/>
      <c r="B11018" s="28" t="str">
        <f t="shared" si="351"/>
        <v/>
      </c>
      <c r="C11018" s="28">
        <f t="shared" si="352"/>
        <v>1102</v>
      </c>
    </row>
    <row r="11019" spans="1:3" x14ac:dyDescent="0.25">
      <c r="A11019" s="22"/>
      <c r="B11019" s="28" t="str">
        <f t="shared" si="351"/>
        <v/>
      </c>
      <c r="C11019" s="28">
        <f t="shared" si="352"/>
        <v>1102</v>
      </c>
    </row>
    <row r="11020" spans="1:3" x14ac:dyDescent="0.25">
      <c r="A11020" s="22"/>
      <c r="B11020" s="28" t="str">
        <f t="shared" si="351"/>
        <v/>
      </c>
      <c r="C11020" s="28">
        <f t="shared" si="352"/>
        <v>1102</v>
      </c>
    </row>
    <row r="11021" spans="1:3" x14ac:dyDescent="0.25">
      <c r="A11021" s="22"/>
      <c r="B11021" s="28" t="str">
        <f t="shared" si="351"/>
        <v/>
      </c>
      <c r="C11021" s="28">
        <f t="shared" si="352"/>
        <v>1102</v>
      </c>
    </row>
    <row r="11022" spans="1:3" x14ac:dyDescent="0.25">
      <c r="A11022" s="22"/>
      <c r="B11022" s="28" t="str">
        <f t="shared" si="351"/>
        <v/>
      </c>
      <c r="C11022" s="28">
        <f t="shared" si="352"/>
        <v>1102</v>
      </c>
    </row>
    <row r="11023" spans="1:3" x14ac:dyDescent="0.25">
      <c r="A11023" s="22"/>
      <c r="B11023" s="28" t="str">
        <f t="shared" si="351"/>
        <v/>
      </c>
      <c r="C11023" s="28">
        <f t="shared" si="352"/>
        <v>1102</v>
      </c>
    </row>
    <row r="11024" spans="1:3" x14ac:dyDescent="0.25">
      <c r="A11024" s="22"/>
      <c r="B11024" s="28" t="str">
        <f t="shared" si="351"/>
        <v/>
      </c>
      <c r="C11024" s="28">
        <f t="shared" si="352"/>
        <v>1102</v>
      </c>
    </row>
    <row r="11025" spans="1:3" x14ac:dyDescent="0.25">
      <c r="A11025" s="22"/>
      <c r="B11025" s="28" t="str">
        <f t="shared" si="351"/>
        <v/>
      </c>
      <c r="C11025" s="28">
        <f t="shared" si="352"/>
        <v>1102</v>
      </c>
    </row>
    <row r="11026" spans="1:3" x14ac:dyDescent="0.25">
      <c r="A11026" s="22"/>
      <c r="B11026" s="28" t="str">
        <f t="shared" si="351"/>
        <v/>
      </c>
      <c r="C11026" s="28">
        <f t="shared" si="352"/>
        <v>1102</v>
      </c>
    </row>
    <row r="11027" spans="1:3" x14ac:dyDescent="0.25">
      <c r="A11027" s="22"/>
      <c r="B11027" s="28" t="str">
        <f t="shared" si="351"/>
        <v/>
      </c>
      <c r="C11027" s="28">
        <f t="shared" si="352"/>
        <v>1103</v>
      </c>
    </row>
    <row r="11028" spans="1:3" x14ac:dyDescent="0.25">
      <c r="A11028" s="22"/>
      <c r="B11028" s="28" t="str">
        <f t="shared" si="351"/>
        <v/>
      </c>
      <c r="C11028" s="28">
        <f t="shared" si="352"/>
        <v>1103</v>
      </c>
    </row>
    <row r="11029" spans="1:3" x14ac:dyDescent="0.25">
      <c r="A11029" s="22"/>
      <c r="B11029" s="28" t="str">
        <f t="shared" si="351"/>
        <v/>
      </c>
      <c r="C11029" s="28">
        <f t="shared" si="352"/>
        <v>1103</v>
      </c>
    </row>
    <row r="11030" spans="1:3" x14ac:dyDescent="0.25">
      <c r="A11030" s="22"/>
      <c r="B11030" s="28" t="str">
        <f t="shared" si="351"/>
        <v/>
      </c>
      <c r="C11030" s="28">
        <f t="shared" si="352"/>
        <v>1103</v>
      </c>
    </row>
    <row r="11031" spans="1:3" x14ac:dyDescent="0.25">
      <c r="A11031" s="22"/>
      <c r="B11031" s="28" t="str">
        <f t="shared" si="351"/>
        <v/>
      </c>
      <c r="C11031" s="28">
        <f t="shared" si="352"/>
        <v>1103</v>
      </c>
    </row>
    <row r="11032" spans="1:3" x14ac:dyDescent="0.25">
      <c r="A11032" s="22"/>
      <c r="B11032" s="28" t="str">
        <f t="shared" si="351"/>
        <v/>
      </c>
      <c r="C11032" s="28">
        <f t="shared" si="352"/>
        <v>1103</v>
      </c>
    </row>
    <row r="11033" spans="1:3" x14ac:dyDescent="0.25">
      <c r="A11033" s="22"/>
      <c r="B11033" s="28" t="str">
        <f t="shared" si="351"/>
        <v/>
      </c>
      <c r="C11033" s="28">
        <f t="shared" si="352"/>
        <v>1103</v>
      </c>
    </row>
    <row r="11034" spans="1:3" x14ac:dyDescent="0.25">
      <c r="A11034" s="22"/>
      <c r="B11034" s="28" t="str">
        <f t="shared" si="351"/>
        <v/>
      </c>
      <c r="C11034" s="28">
        <f t="shared" si="352"/>
        <v>1103</v>
      </c>
    </row>
    <row r="11035" spans="1:3" x14ac:dyDescent="0.25">
      <c r="A11035" s="22"/>
      <c r="B11035" s="28" t="str">
        <f t="shared" si="351"/>
        <v/>
      </c>
      <c r="C11035" s="28">
        <f t="shared" si="352"/>
        <v>1103</v>
      </c>
    </row>
    <row r="11036" spans="1:3" x14ac:dyDescent="0.25">
      <c r="A11036" s="22"/>
      <c r="B11036" s="28" t="str">
        <f t="shared" si="351"/>
        <v/>
      </c>
      <c r="C11036" s="28">
        <f t="shared" si="352"/>
        <v>1103</v>
      </c>
    </row>
    <row r="11037" spans="1:3" x14ac:dyDescent="0.25">
      <c r="A11037" s="22"/>
      <c r="B11037" s="28" t="str">
        <f t="shared" ref="B11037:B11100" si="353">IF(C11037&lt; $D$4+1,MOD(((ROW(B11037)-ROW(B$7))),$C$5)+1,"")</f>
        <v/>
      </c>
      <c r="C11037" s="28">
        <f t="shared" si="352"/>
        <v>1104</v>
      </c>
    </row>
    <row r="11038" spans="1:3" x14ac:dyDescent="0.25">
      <c r="A11038" s="22"/>
      <c r="B11038" s="28" t="str">
        <f t="shared" si="353"/>
        <v/>
      </c>
      <c r="C11038" s="28">
        <f t="shared" si="352"/>
        <v>1104</v>
      </c>
    </row>
    <row r="11039" spans="1:3" x14ac:dyDescent="0.25">
      <c r="A11039" s="22"/>
      <c r="B11039" s="28" t="str">
        <f t="shared" si="353"/>
        <v/>
      </c>
      <c r="C11039" s="28">
        <f t="shared" si="352"/>
        <v>1104</v>
      </c>
    </row>
    <row r="11040" spans="1:3" x14ac:dyDescent="0.25">
      <c r="A11040" s="22"/>
      <c r="B11040" s="28" t="str">
        <f t="shared" si="353"/>
        <v/>
      </c>
      <c r="C11040" s="28">
        <f t="shared" si="352"/>
        <v>1104</v>
      </c>
    </row>
    <row r="11041" spans="1:3" x14ac:dyDescent="0.25">
      <c r="A11041" s="22"/>
      <c r="B11041" s="28" t="str">
        <f t="shared" si="353"/>
        <v/>
      </c>
      <c r="C11041" s="28">
        <f t="shared" si="352"/>
        <v>1104</v>
      </c>
    </row>
    <row r="11042" spans="1:3" x14ac:dyDescent="0.25">
      <c r="A11042" s="22"/>
      <c r="B11042" s="28" t="str">
        <f t="shared" si="353"/>
        <v/>
      </c>
      <c r="C11042" s="28">
        <f t="shared" si="352"/>
        <v>1104</v>
      </c>
    </row>
    <row r="11043" spans="1:3" x14ac:dyDescent="0.25">
      <c r="A11043" s="22"/>
      <c r="B11043" s="28" t="str">
        <f t="shared" si="353"/>
        <v/>
      </c>
      <c r="C11043" s="28">
        <f t="shared" si="352"/>
        <v>1104</v>
      </c>
    </row>
    <row r="11044" spans="1:3" x14ac:dyDescent="0.25">
      <c r="A11044" s="22"/>
      <c r="B11044" s="28" t="str">
        <f t="shared" si="353"/>
        <v/>
      </c>
      <c r="C11044" s="28">
        <f t="shared" si="352"/>
        <v>1104</v>
      </c>
    </row>
    <row r="11045" spans="1:3" x14ac:dyDescent="0.25">
      <c r="A11045" s="22"/>
      <c r="B11045" s="28" t="str">
        <f t="shared" si="353"/>
        <v/>
      </c>
      <c r="C11045" s="28">
        <f t="shared" si="352"/>
        <v>1104</v>
      </c>
    </row>
    <row r="11046" spans="1:3" x14ac:dyDescent="0.25">
      <c r="A11046" s="22"/>
      <c r="B11046" s="28" t="str">
        <f t="shared" si="353"/>
        <v/>
      </c>
      <c r="C11046" s="28">
        <f t="shared" si="352"/>
        <v>1104</v>
      </c>
    </row>
    <row r="11047" spans="1:3" x14ac:dyDescent="0.25">
      <c r="A11047" s="22"/>
      <c r="B11047" s="28" t="str">
        <f t="shared" si="353"/>
        <v/>
      </c>
      <c r="C11047" s="28">
        <f t="shared" si="352"/>
        <v>1105</v>
      </c>
    </row>
    <row r="11048" spans="1:3" x14ac:dyDescent="0.25">
      <c r="A11048" s="22"/>
      <c r="B11048" s="28" t="str">
        <f t="shared" si="353"/>
        <v/>
      </c>
      <c r="C11048" s="28">
        <f t="shared" si="352"/>
        <v>1105</v>
      </c>
    </row>
    <row r="11049" spans="1:3" x14ac:dyDescent="0.25">
      <c r="A11049" s="22"/>
      <c r="B11049" s="28" t="str">
        <f t="shared" si="353"/>
        <v/>
      </c>
      <c r="C11049" s="28">
        <f t="shared" si="352"/>
        <v>1105</v>
      </c>
    </row>
    <row r="11050" spans="1:3" x14ac:dyDescent="0.25">
      <c r="A11050" s="22"/>
      <c r="B11050" s="28" t="str">
        <f t="shared" si="353"/>
        <v/>
      </c>
      <c r="C11050" s="28">
        <f t="shared" si="352"/>
        <v>1105</v>
      </c>
    </row>
    <row r="11051" spans="1:3" x14ac:dyDescent="0.25">
      <c r="A11051" s="22"/>
      <c r="B11051" s="28" t="str">
        <f t="shared" si="353"/>
        <v/>
      </c>
      <c r="C11051" s="28">
        <f t="shared" si="352"/>
        <v>1105</v>
      </c>
    </row>
    <row r="11052" spans="1:3" x14ac:dyDescent="0.25">
      <c r="A11052" s="22"/>
      <c r="B11052" s="28" t="str">
        <f t="shared" si="353"/>
        <v/>
      </c>
      <c r="C11052" s="28">
        <f t="shared" si="352"/>
        <v>1105</v>
      </c>
    </row>
    <row r="11053" spans="1:3" x14ac:dyDescent="0.25">
      <c r="A11053" s="22"/>
      <c r="B11053" s="28" t="str">
        <f t="shared" si="353"/>
        <v/>
      </c>
      <c r="C11053" s="28">
        <f t="shared" si="352"/>
        <v>1105</v>
      </c>
    </row>
    <row r="11054" spans="1:3" x14ac:dyDescent="0.25">
      <c r="A11054" s="22"/>
      <c r="B11054" s="28" t="str">
        <f t="shared" si="353"/>
        <v/>
      </c>
      <c r="C11054" s="28">
        <f t="shared" si="352"/>
        <v>1105</v>
      </c>
    </row>
    <row r="11055" spans="1:3" x14ac:dyDescent="0.25">
      <c r="A11055" s="22"/>
      <c r="B11055" s="28" t="str">
        <f t="shared" si="353"/>
        <v/>
      </c>
      <c r="C11055" s="28">
        <f t="shared" ref="C11055:C11118" si="354">ROUNDDOWN(((ROW(C11055)-ROW(C$7))/C$5)+1,0)</f>
        <v>1105</v>
      </c>
    </row>
    <row r="11056" spans="1:3" x14ac:dyDescent="0.25">
      <c r="A11056" s="22"/>
      <c r="B11056" s="28" t="str">
        <f t="shared" si="353"/>
        <v/>
      </c>
      <c r="C11056" s="28">
        <f t="shared" si="354"/>
        <v>1105</v>
      </c>
    </row>
    <row r="11057" spans="1:3" x14ac:dyDescent="0.25">
      <c r="A11057" s="22"/>
      <c r="B11057" s="28" t="str">
        <f t="shared" si="353"/>
        <v/>
      </c>
      <c r="C11057" s="28">
        <f t="shared" si="354"/>
        <v>1106</v>
      </c>
    </row>
    <row r="11058" spans="1:3" x14ac:dyDescent="0.25">
      <c r="A11058" s="22"/>
      <c r="B11058" s="28" t="str">
        <f t="shared" si="353"/>
        <v/>
      </c>
      <c r="C11058" s="28">
        <f t="shared" si="354"/>
        <v>1106</v>
      </c>
    </row>
    <row r="11059" spans="1:3" x14ac:dyDescent="0.25">
      <c r="A11059" s="22"/>
      <c r="B11059" s="28" t="str">
        <f t="shared" si="353"/>
        <v/>
      </c>
      <c r="C11059" s="28">
        <f t="shared" si="354"/>
        <v>1106</v>
      </c>
    </row>
    <row r="11060" spans="1:3" x14ac:dyDescent="0.25">
      <c r="A11060" s="22"/>
      <c r="B11060" s="28" t="str">
        <f t="shared" si="353"/>
        <v/>
      </c>
      <c r="C11060" s="28">
        <f t="shared" si="354"/>
        <v>1106</v>
      </c>
    </row>
    <row r="11061" spans="1:3" x14ac:dyDescent="0.25">
      <c r="A11061" s="22"/>
      <c r="B11061" s="28" t="str">
        <f t="shared" si="353"/>
        <v/>
      </c>
      <c r="C11061" s="28">
        <f t="shared" si="354"/>
        <v>1106</v>
      </c>
    </row>
    <row r="11062" spans="1:3" x14ac:dyDescent="0.25">
      <c r="A11062" s="22"/>
      <c r="B11062" s="28" t="str">
        <f t="shared" si="353"/>
        <v/>
      </c>
      <c r="C11062" s="28">
        <f t="shared" si="354"/>
        <v>1106</v>
      </c>
    </row>
    <row r="11063" spans="1:3" x14ac:dyDescent="0.25">
      <c r="A11063" s="22"/>
      <c r="B11063" s="28" t="str">
        <f t="shared" si="353"/>
        <v/>
      </c>
      <c r="C11063" s="28">
        <f t="shared" si="354"/>
        <v>1106</v>
      </c>
    </row>
    <row r="11064" spans="1:3" x14ac:dyDescent="0.25">
      <c r="A11064" s="22"/>
      <c r="B11064" s="28" t="str">
        <f t="shared" si="353"/>
        <v/>
      </c>
      <c r="C11064" s="28">
        <f t="shared" si="354"/>
        <v>1106</v>
      </c>
    </row>
    <row r="11065" spans="1:3" x14ac:dyDescent="0.25">
      <c r="A11065" s="22"/>
      <c r="B11065" s="28" t="str">
        <f t="shared" si="353"/>
        <v/>
      </c>
      <c r="C11065" s="28">
        <f t="shared" si="354"/>
        <v>1106</v>
      </c>
    </row>
    <row r="11066" spans="1:3" x14ac:dyDescent="0.25">
      <c r="A11066" s="22"/>
      <c r="B11066" s="28" t="str">
        <f t="shared" si="353"/>
        <v/>
      </c>
      <c r="C11066" s="28">
        <f t="shared" si="354"/>
        <v>1106</v>
      </c>
    </row>
    <row r="11067" spans="1:3" x14ac:dyDescent="0.25">
      <c r="A11067" s="22"/>
      <c r="B11067" s="28" t="str">
        <f t="shared" si="353"/>
        <v/>
      </c>
      <c r="C11067" s="28">
        <f t="shared" si="354"/>
        <v>1107</v>
      </c>
    </row>
    <row r="11068" spans="1:3" x14ac:dyDescent="0.25">
      <c r="A11068" s="22"/>
      <c r="B11068" s="28" t="str">
        <f t="shared" si="353"/>
        <v/>
      </c>
      <c r="C11068" s="28">
        <f t="shared" si="354"/>
        <v>1107</v>
      </c>
    </row>
    <row r="11069" spans="1:3" x14ac:dyDescent="0.25">
      <c r="A11069" s="22"/>
      <c r="B11069" s="28" t="str">
        <f t="shared" si="353"/>
        <v/>
      </c>
      <c r="C11069" s="28">
        <f t="shared" si="354"/>
        <v>1107</v>
      </c>
    </row>
    <row r="11070" spans="1:3" x14ac:dyDescent="0.25">
      <c r="A11070" s="22"/>
      <c r="B11070" s="28" t="str">
        <f t="shared" si="353"/>
        <v/>
      </c>
      <c r="C11070" s="28">
        <f t="shared" si="354"/>
        <v>1107</v>
      </c>
    </row>
    <row r="11071" spans="1:3" x14ac:dyDescent="0.25">
      <c r="A11071" s="22"/>
      <c r="B11071" s="28" t="str">
        <f t="shared" si="353"/>
        <v/>
      </c>
      <c r="C11071" s="28">
        <f t="shared" si="354"/>
        <v>1107</v>
      </c>
    </row>
    <row r="11072" spans="1:3" x14ac:dyDescent="0.25">
      <c r="A11072" s="22"/>
      <c r="B11072" s="28" t="str">
        <f t="shared" si="353"/>
        <v/>
      </c>
      <c r="C11072" s="28">
        <f t="shared" si="354"/>
        <v>1107</v>
      </c>
    </row>
    <row r="11073" spans="1:3" x14ac:dyDescent="0.25">
      <c r="A11073" s="22"/>
      <c r="B11073" s="28" t="str">
        <f t="shared" si="353"/>
        <v/>
      </c>
      <c r="C11073" s="28">
        <f t="shared" si="354"/>
        <v>1107</v>
      </c>
    </row>
    <row r="11074" spans="1:3" x14ac:dyDescent="0.25">
      <c r="A11074" s="22"/>
      <c r="B11074" s="28" t="str">
        <f t="shared" si="353"/>
        <v/>
      </c>
      <c r="C11074" s="28">
        <f t="shared" si="354"/>
        <v>1107</v>
      </c>
    </row>
    <row r="11075" spans="1:3" x14ac:dyDescent="0.25">
      <c r="A11075" s="22"/>
      <c r="B11075" s="28" t="str">
        <f t="shared" si="353"/>
        <v/>
      </c>
      <c r="C11075" s="28">
        <f t="shared" si="354"/>
        <v>1107</v>
      </c>
    </row>
    <row r="11076" spans="1:3" x14ac:dyDescent="0.25">
      <c r="A11076" s="22"/>
      <c r="B11076" s="28" t="str">
        <f t="shared" si="353"/>
        <v/>
      </c>
      <c r="C11076" s="28">
        <f t="shared" si="354"/>
        <v>1107</v>
      </c>
    </row>
    <row r="11077" spans="1:3" x14ac:dyDescent="0.25">
      <c r="A11077" s="22"/>
      <c r="B11077" s="28" t="str">
        <f t="shared" si="353"/>
        <v/>
      </c>
      <c r="C11077" s="28">
        <f t="shared" si="354"/>
        <v>1108</v>
      </c>
    </row>
    <row r="11078" spans="1:3" x14ac:dyDescent="0.25">
      <c r="A11078" s="22"/>
      <c r="B11078" s="28" t="str">
        <f t="shared" si="353"/>
        <v/>
      </c>
      <c r="C11078" s="28">
        <f t="shared" si="354"/>
        <v>1108</v>
      </c>
    </row>
    <row r="11079" spans="1:3" x14ac:dyDescent="0.25">
      <c r="A11079" s="22"/>
      <c r="B11079" s="28" t="str">
        <f t="shared" si="353"/>
        <v/>
      </c>
      <c r="C11079" s="28">
        <f t="shared" si="354"/>
        <v>1108</v>
      </c>
    </row>
    <row r="11080" spans="1:3" x14ac:dyDescent="0.25">
      <c r="A11080" s="22"/>
      <c r="B11080" s="28" t="str">
        <f t="shared" si="353"/>
        <v/>
      </c>
      <c r="C11080" s="28">
        <f t="shared" si="354"/>
        <v>1108</v>
      </c>
    </row>
    <row r="11081" spans="1:3" x14ac:dyDescent="0.25">
      <c r="A11081" s="22"/>
      <c r="B11081" s="28" t="str">
        <f t="shared" si="353"/>
        <v/>
      </c>
      <c r="C11081" s="28">
        <f t="shared" si="354"/>
        <v>1108</v>
      </c>
    </row>
    <row r="11082" spans="1:3" x14ac:dyDescent="0.25">
      <c r="A11082" s="22"/>
      <c r="B11082" s="28" t="str">
        <f t="shared" si="353"/>
        <v/>
      </c>
      <c r="C11082" s="28">
        <f t="shared" si="354"/>
        <v>1108</v>
      </c>
    </row>
    <row r="11083" spans="1:3" x14ac:dyDescent="0.25">
      <c r="A11083" s="22"/>
      <c r="B11083" s="28" t="str">
        <f t="shared" si="353"/>
        <v/>
      </c>
      <c r="C11083" s="28">
        <f t="shared" si="354"/>
        <v>1108</v>
      </c>
    </row>
    <row r="11084" spans="1:3" x14ac:dyDescent="0.25">
      <c r="A11084" s="22"/>
      <c r="B11084" s="28" t="str">
        <f t="shared" si="353"/>
        <v/>
      </c>
      <c r="C11084" s="28">
        <f t="shared" si="354"/>
        <v>1108</v>
      </c>
    </row>
    <row r="11085" spans="1:3" x14ac:dyDescent="0.25">
      <c r="A11085" s="22"/>
      <c r="B11085" s="28" t="str">
        <f t="shared" si="353"/>
        <v/>
      </c>
      <c r="C11085" s="28">
        <f t="shared" si="354"/>
        <v>1108</v>
      </c>
    </row>
    <row r="11086" spans="1:3" x14ac:dyDescent="0.25">
      <c r="A11086" s="22"/>
      <c r="B11086" s="28" t="str">
        <f t="shared" si="353"/>
        <v/>
      </c>
      <c r="C11086" s="28">
        <f t="shared" si="354"/>
        <v>1108</v>
      </c>
    </row>
    <row r="11087" spans="1:3" x14ac:dyDescent="0.25">
      <c r="A11087" s="22"/>
      <c r="B11087" s="28" t="str">
        <f t="shared" si="353"/>
        <v/>
      </c>
      <c r="C11087" s="28">
        <f t="shared" si="354"/>
        <v>1109</v>
      </c>
    </row>
    <row r="11088" spans="1:3" x14ac:dyDescent="0.25">
      <c r="A11088" s="22"/>
      <c r="B11088" s="28" t="str">
        <f t="shared" si="353"/>
        <v/>
      </c>
      <c r="C11088" s="28">
        <f t="shared" si="354"/>
        <v>1109</v>
      </c>
    </row>
    <row r="11089" spans="1:3" x14ac:dyDescent="0.25">
      <c r="A11089" s="22"/>
      <c r="B11089" s="28" t="str">
        <f t="shared" si="353"/>
        <v/>
      </c>
      <c r="C11089" s="28">
        <f t="shared" si="354"/>
        <v>1109</v>
      </c>
    </row>
    <row r="11090" spans="1:3" x14ac:dyDescent="0.25">
      <c r="A11090" s="22"/>
      <c r="B11090" s="28" t="str">
        <f t="shared" si="353"/>
        <v/>
      </c>
      <c r="C11090" s="28">
        <f t="shared" si="354"/>
        <v>1109</v>
      </c>
    </row>
    <row r="11091" spans="1:3" x14ac:dyDescent="0.25">
      <c r="A11091" s="22"/>
      <c r="B11091" s="28" t="str">
        <f t="shared" si="353"/>
        <v/>
      </c>
      <c r="C11091" s="28">
        <f t="shared" si="354"/>
        <v>1109</v>
      </c>
    </row>
    <row r="11092" spans="1:3" x14ac:dyDescent="0.25">
      <c r="A11092" s="22"/>
      <c r="B11092" s="28" t="str">
        <f t="shared" si="353"/>
        <v/>
      </c>
      <c r="C11092" s="28">
        <f t="shared" si="354"/>
        <v>1109</v>
      </c>
    </row>
    <row r="11093" spans="1:3" x14ac:dyDescent="0.25">
      <c r="A11093" s="22"/>
      <c r="B11093" s="28" t="str">
        <f t="shared" si="353"/>
        <v/>
      </c>
      <c r="C11093" s="28">
        <f t="shared" si="354"/>
        <v>1109</v>
      </c>
    </row>
    <row r="11094" spans="1:3" x14ac:dyDescent="0.25">
      <c r="A11094" s="22"/>
      <c r="B11094" s="28" t="str">
        <f t="shared" si="353"/>
        <v/>
      </c>
      <c r="C11094" s="28">
        <f t="shared" si="354"/>
        <v>1109</v>
      </c>
    </row>
    <row r="11095" spans="1:3" x14ac:dyDescent="0.25">
      <c r="A11095" s="22"/>
      <c r="B11095" s="28" t="str">
        <f t="shared" si="353"/>
        <v/>
      </c>
      <c r="C11095" s="28">
        <f t="shared" si="354"/>
        <v>1109</v>
      </c>
    </row>
    <row r="11096" spans="1:3" x14ac:dyDescent="0.25">
      <c r="A11096" s="22"/>
      <c r="B11096" s="28" t="str">
        <f t="shared" si="353"/>
        <v/>
      </c>
      <c r="C11096" s="28">
        <f t="shared" si="354"/>
        <v>1109</v>
      </c>
    </row>
    <row r="11097" spans="1:3" x14ac:dyDescent="0.25">
      <c r="A11097" s="22"/>
      <c r="B11097" s="28" t="str">
        <f t="shared" si="353"/>
        <v/>
      </c>
      <c r="C11097" s="28">
        <f t="shared" si="354"/>
        <v>1110</v>
      </c>
    </row>
    <row r="11098" spans="1:3" x14ac:dyDescent="0.25">
      <c r="A11098" s="22"/>
      <c r="B11098" s="28" t="str">
        <f t="shared" si="353"/>
        <v/>
      </c>
      <c r="C11098" s="28">
        <f t="shared" si="354"/>
        <v>1110</v>
      </c>
    </row>
    <row r="11099" spans="1:3" x14ac:dyDescent="0.25">
      <c r="A11099" s="22"/>
      <c r="B11099" s="28" t="str">
        <f t="shared" si="353"/>
        <v/>
      </c>
      <c r="C11099" s="28">
        <f t="shared" si="354"/>
        <v>1110</v>
      </c>
    </row>
    <row r="11100" spans="1:3" x14ac:dyDescent="0.25">
      <c r="A11100" s="22"/>
      <c r="B11100" s="28" t="str">
        <f t="shared" si="353"/>
        <v/>
      </c>
      <c r="C11100" s="28">
        <f t="shared" si="354"/>
        <v>1110</v>
      </c>
    </row>
    <row r="11101" spans="1:3" x14ac:dyDescent="0.25">
      <c r="A11101" s="22"/>
      <c r="B11101" s="28" t="str">
        <f t="shared" ref="B11101:B11164" si="355">IF(C11101&lt; $D$4+1,MOD(((ROW(B11101)-ROW(B$7))),$C$5)+1,"")</f>
        <v/>
      </c>
      <c r="C11101" s="28">
        <f t="shared" si="354"/>
        <v>1110</v>
      </c>
    </row>
    <row r="11102" spans="1:3" x14ac:dyDescent="0.25">
      <c r="A11102" s="22"/>
      <c r="B11102" s="28" t="str">
        <f t="shared" si="355"/>
        <v/>
      </c>
      <c r="C11102" s="28">
        <f t="shared" si="354"/>
        <v>1110</v>
      </c>
    </row>
    <row r="11103" spans="1:3" x14ac:dyDescent="0.25">
      <c r="A11103" s="22"/>
      <c r="B11103" s="28" t="str">
        <f t="shared" si="355"/>
        <v/>
      </c>
      <c r="C11103" s="28">
        <f t="shared" si="354"/>
        <v>1110</v>
      </c>
    </row>
    <row r="11104" spans="1:3" x14ac:dyDescent="0.25">
      <c r="A11104" s="22"/>
      <c r="B11104" s="28" t="str">
        <f t="shared" si="355"/>
        <v/>
      </c>
      <c r="C11104" s="28">
        <f t="shared" si="354"/>
        <v>1110</v>
      </c>
    </row>
    <row r="11105" spans="1:3" x14ac:dyDescent="0.25">
      <c r="A11105" s="22"/>
      <c r="B11105" s="28" t="str">
        <f t="shared" si="355"/>
        <v/>
      </c>
      <c r="C11105" s="28">
        <f t="shared" si="354"/>
        <v>1110</v>
      </c>
    </row>
    <row r="11106" spans="1:3" x14ac:dyDescent="0.25">
      <c r="A11106" s="22"/>
      <c r="B11106" s="28" t="str">
        <f t="shared" si="355"/>
        <v/>
      </c>
      <c r="C11106" s="28">
        <f t="shared" si="354"/>
        <v>1110</v>
      </c>
    </row>
    <row r="11107" spans="1:3" x14ac:dyDescent="0.25">
      <c r="A11107" s="22"/>
      <c r="B11107" s="28" t="str">
        <f t="shared" si="355"/>
        <v/>
      </c>
      <c r="C11107" s="28">
        <f t="shared" si="354"/>
        <v>1111</v>
      </c>
    </row>
    <row r="11108" spans="1:3" x14ac:dyDescent="0.25">
      <c r="A11108" s="22"/>
      <c r="B11108" s="28" t="str">
        <f t="shared" si="355"/>
        <v/>
      </c>
      <c r="C11108" s="28">
        <f t="shared" si="354"/>
        <v>1111</v>
      </c>
    </row>
    <row r="11109" spans="1:3" x14ac:dyDescent="0.25">
      <c r="A11109" s="22"/>
      <c r="B11109" s="28" t="str">
        <f t="shared" si="355"/>
        <v/>
      </c>
      <c r="C11109" s="28">
        <f t="shared" si="354"/>
        <v>1111</v>
      </c>
    </row>
    <row r="11110" spans="1:3" x14ac:dyDescent="0.25">
      <c r="A11110" s="22"/>
      <c r="B11110" s="28" t="str">
        <f t="shared" si="355"/>
        <v/>
      </c>
      <c r="C11110" s="28">
        <f t="shared" si="354"/>
        <v>1111</v>
      </c>
    </row>
    <row r="11111" spans="1:3" x14ac:dyDescent="0.25">
      <c r="A11111" s="22"/>
      <c r="B11111" s="28" t="str">
        <f t="shared" si="355"/>
        <v/>
      </c>
      <c r="C11111" s="28">
        <f t="shared" si="354"/>
        <v>1111</v>
      </c>
    </row>
    <row r="11112" spans="1:3" x14ac:dyDescent="0.25">
      <c r="A11112" s="22"/>
      <c r="B11112" s="28" t="str">
        <f t="shared" si="355"/>
        <v/>
      </c>
      <c r="C11112" s="28">
        <f t="shared" si="354"/>
        <v>1111</v>
      </c>
    </row>
    <row r="11113" spans="1:3" x14ac:dyDescent="0.25">
      <c r="A11113" s="22"/>
      <c r="B11113" s="28" t="str">
        <f t="shared" si="355"/>
        <v/>
      </c>
      <c r="C11113" s="28">
        <f t="shared" si="354"/>
        <v>1111</v>
      </c>
    </row>
    <row r="11114" spans="1:3" x14ac:dyDescent="0.25">
      <c r="A11114" s="22"/>
      <c r="B11114" s="28" t="str">
        <f t="shared" si="355"/>
        <v/>
      </c>
      <c r="C11114" s="28">
        <f t="shared" si="354"/>
        <v>1111</v>
      </c>
    </row>
    <row r="11115" spans="1:3" x14ac:dyDescent="0.25">
      <c r="A11115" s="22"/>
      <c r="B11115" s="28" t="str">
        <f t="shared" si="355"/>
        <v/>
      </c>
      <c r="C11115" s="28">
        <f t="shared" si="354"/>
        <v>1111</v>
      </c>
    </row>
    <row r="11116" spans="1:3" x14ac:dyDescent="0.25">
      <c r="A11116" s="22"/>
      <c r="B11116" s="28" t="str">
        <f t="shared" si="355"/>
        <v/>
      </c>
      <c r="C11116" s="28">
        <f t="shared" si="354"/>
        <v>1111</v>
      </c>
    </row>
    <row r="11117" spans="1:3" x14ac:dyDescent="0.25">
      <c r="A11117" s="22"/>
      <c r="B11117" s="28" t="str">
        <f t="shared" si="355"/>
        <v/>
      </c>
      <c r="C11117" s="28">
        <f t="shared" si="354"/>
        <v>1112</v>
      </c>
    </row>
    <row r="11118" spans="1:3" x14ac:dyDescent="0.25">
      <c r="A11118" s="22"/>
      <c r="B11118" s="28" t="str">
        <f t="shared" si="355"/>
        <v/>
      </c>
      <c r="C11118" s="28">
        <f t="shared" si="354"/>
        <v>1112</v>
      </c>
    </row>
    <row r="11119" spans="1:3" x14ac:dyDescent="0.25">
      <c r="A11119" s="22"/>
      <c r="B11119" s="28" t="str">
        <f t="shared" si="355"/>
        <v/>
      </c>
      <c r="C11119" s="28">
        <f t="shared" ref="C11119:C11182" si="356">ROUNDDOWN(((ROW(C11119)-ROW(C$7))/C$5)+1,0)</f>
        <v>1112</v>
      </c>
    </row>
    <row r="11120" spans="1:3" x14ac:dyDescent="0.25">
      <c r="A11120" s="22"/>
      <c r="B11120" s="28" t="str">
        <f t="shared" si="355"/>
        <v/>
      </c>
      <c r="C11120" s="28">
        <f t="shared" si="356"/>
        <v>1112</v>
      </c>
    </row>
    <row r="11121" spans="1:3" x14ac:dyDescent="0.25">
      <c r="A11121" s="22"/>
      <c r="B11121" s="28" t="str">
        <f t="shared" si="355"/>
        <v/>
      </c>
      <c r="C11121" s="28">
        <f t="shared" si="356"/>
        <v>1112</v>
      </c>
    </row>
    <row r="11122" spans="1:3" x14ac:dyDescent="0.25">
      <c r="A11122" s="22"/>
      <c r="B11122" s="28" t="str">
        <f t="shared" si="355"/>
        <v/>
      </c>
      <c r="C11122" s="28">
        <f t="shared" si="356"/>
        <v>1112</v>
      </c>
    </row>
    <row r="11123" spans="1:3" x14ac:dyDescent="0.25">
      <c r="A11123" s="22"/>
      <c r="B11123" s="28" t="str">
        <f t="shared" si="355"/>
        <v/>
      </c>
      <c r="C11123" s="28">
        <f t="shared" si="356"/>
        <v>1112</v>
      </c>
    </row>
    <row r="11124" spans="1:3" x14ac:dyDescent="0.25">
      <c r="A11124" s="22"/>
      <c r="B11124" s="28" t="str">
        <f t="shared" si="355"/>
        <v/>
      </c>
      <c r="C11124" s="28">
        <f t="shared" si="356"/>
        <v>1112</v>
      </c>
    </row>
    <row r="11125" spans="1:3" x14ac:dyDescent="0.25">
      <c r="A11125" s="22"/>
      <c r="B11125" s="28" t="str">
        <f t="shared" si="355"/>
        <v/>
      </c>
      <c r="C11125" s="28">
        <f t="shared" si="356"/>
        <v>1112</v>
      </c>
    </row>
    <row r="11126" spans="1:3" x14ac:dyDescent="0.25">
      <c r="A11126" s="22"/>
      <c r="B11126" s="28" t="str">
        <f t="shared" si="355"/>
        <v/>
      </c>
      <c r="C11126" s="28">
        <f t="shared" si="356"/>
        <v>1112</v>
      </c>
    </row>
    <row r="11127" spans="1:3" x14ac:dyDescent="0.25">
      <c r="A11127" s="22"/>
      <c r="B11127" s="28" t="str">
        <f t="shared" si="355"/>
        <v/>
      </c>
      <c r="C11127" s="28">
        <f t="shared" si="356"/>
        <v>1113</v>
      </c>
    </row>
    <row r="11128" spans="1:3" x14ac:dyDescent="0.25">
      <c r="A11128" s="22"/>
      <c r="B11128" s="28" t="str">
        <f t="shared" si="355"/>
        <v/>
      </c>
      <c r="C11128" s="28">
        <f t="shared" si="356"/>
        <v>1113</v>
      </c>
    </row>
    <row r="11129" spans="1:3" x14ac:dyDescent="0.25">
      <c r="A11129" s="22"/>
      <c r="B11129" s="28" t="str">
        <f t="shared" si="355"/>
        <v/>
      </c>
      <c r="C11129" s="28">
        <f t="shared" si="356"/>
        <v>1113</v>
      </c>
    </row>
    <row r="11130" spans="1:3" x14ac:dyDescent="0.25">
      <c r="A11130" s="22"/>
      <c r="B11130" s="28" t="str">
        <f t="shared" si="355"/>
        <v/>
      </c>
      <c r="C11130" s="28">
        <f t="shared" si="356"/>
        <v>1113</v>
      </c>
    </row>
    <row r="11131" spans="1:3" x14ac:dyDescent="0.25">
      <c r="A11131" s="22"/>
      <c r="B11131" s="28" t="str">
        <f t="shared" si="355"/>
        <v/>
      </c>
      <c r="C11131" s="28">
        <f t="shared" si="356"/>
        <v>1113</v>
      </c>
    </row>
    <row r="11132" spans="1:3" x14ac:dyDescent="0.25">
      <c r="A11132" s="22"/>
      <c r="B11132" s="28" t="str">
        <f t="shared" si="355"/>
        <v/>
      </c>
      <c r="C11132" s="28">
        <f t="shared" si="356"/>
        <v>1113</v>
      </c>
    </row>
    <row r="11133" spans="1:3" x14ac:dyDescent="0.25">
      <c r="A11133" s="22"/>
      <c r="B11133" s="28" t="str">
        <f t="shared" si="355"/>
        <v/>
      </c>
      <c r="C11133" s="28">
        <f t="shared" si="356"/>
        <v>1113</v>
      </c>
    </row>
    <row r="11134" spans="1:3" x14ac:dyDescent="0.25">
      <c r="A11134" s="22"/>
      <c r="B11134" s="28" t="str">
        <f t="shared" si="355"/>
        <v/>
      </c>
      <c r="C11134" s="28">
        <f t="shared" si="356"/>
        <v>1113</v>
      </c>
    </row>
    <row r="11135" spans="1:3" x14ac:dyDescent="0.25">
      <c r="A11135" s="22"/>
      <c r="B11135" s="28" t="str">
        <f t="shared" si="355"/>
        <v/>
      </c>
      <c r="C11135" s="28">
        <f t="shared" si="356"/>
        <v>1113</v>
      </c>
    </row>
    <row r="11136" spans="1:3" x14ac:dyDescent="0.25">
      <c r="A11136" s="22"/>
      <c r="B11136" s="28" t="str">
        <f t="shared" si="355"/>
        <v/>
      </c>
      <c r="C11136" s="28">
        <f t="shared" si="356"/>
        <v>1113</v>
      </c>
    </row>
    <row r="11137" spans="1:3" x14ac:dyDescent="0.25">
      <c r="A11137" s="22"/>
      <c r="B11137" s="28" t="str">
        <f t="shared" si="355"/>
        <v/>
      </c>
      <c r="C11137" s="28">
        <f t="shared" si="356"/>
        <v>1114</v>
      </c>
    </row>
    <row r="11138" spans="1:3" x14ac:dyDescent="0.25">
      <c r="A11138" s="22"/>
      <c r="B11138" s="28" t="str">
        <f t="shared" si="355"/>
        <v/>
      </c>
      <c r="C11138" s="28">
        <f t="shared" si="356"/>
        <v>1114</v>
      </c>
    </row>
    <row r="11139" spans="1:3" x14ac:dyDescent="0.25">
      <c r="A11139" s="22"/>
      <c r="B11139" s="28" t="str">
        <f t="shared" si="355"/>
        <v/>
      </c>
      <c r="C11139" s="28">
        <f t="shared" si="356"/>
        <v>1114</v>
      </c>
    </row>
    <row r="11140" spans="1:3" x14ac:dyDescent="0.25">
      <c r="A11140" s="22"/>
      <c r="B11140" s="28" t="str">
        <f t="shared" si="355"/>
        <v/>
      </c>
      <c r="C11140" s="28">
        <f t="shared" si="356"/>
        <v>1114</v>
      </c>
    </row>
    <row r="11141" spans="1:3" x14ac:dyDescent="0.25">
      <c r="A11141" s="22"/>
      <c r="B11141" s="28" t="str">
        <f t="shared" si="355"/>
        <v/>
      </c>
      <c r="C11141" s="28">
        <f t="shared" si="356"/>
        <v>1114</v>
      </c>
    </row>
    <row r="11142" spans="1:3" x14ac:dyDescent="0.25">
      <c r="A11142" s="22"/>
      <c r="B11142" s="28" t="str">
        <f t="shared" si="355"/>
        <v/>
      </c>
      <c r="C11142" s="28">
        <f t="shared" si="356"/>
        <v>1114</v>
      </c>
    </row>
    <row r="11143" spans="1:3" x14ac:dyDescent="0.25">
      <c r="A11143" s="22"/>
      <c r="B11143" s="28" t="str">
        <f t="shared" si="355"/>
        <v/>
      </c>
      <c r="C11143" s="28">
        <f t="shared" si="356"/>
        <v>1114</v>
      </c>
    </row>
    <row r="11144" spans="1:3" x14ac:dyDescent="0.25">
      <c r="A11144" s="22"/>
      <c r="B11144" s="28" t="str">
        <f t="shared" si="355"/>
        <v/>
      </c>
      <c r="C11144" s="28">
        <f t="shared" si="356"/>
        <v>1114</v>
      </c>
    </row>
    <row r="11145" spans="1:3" x14ac:dyDescent="0.25">
      <c r="A11145" s="22"/>
      <c r="B11145" s="28" t="str">
        <f t="shared" si="355"/>
        <v/>
      </c>
      <c r="C11145" s="28">
        <f t="shared" si="356"/>
        <v>1114</v>
      </c>
    </row>
    <row r="11146" spans="1:3" x14ac:dyDescent="0.25">
      <c r="A11146" s="22"/>
      <c r="B11146" s="28" t="str">
        <f t="shared" si="355"/>
        <v/>
      </c>
      <c r="C11146" s="28">
        <f t="shared" si="356"/>
        <v>1114</v>
      </c>
    </row>
    <row r="11147" spans="1:3" x14ac:dyDescent="0.25">
      <c r="A11147" s="22"/>
      <c r="B11147" s="28" t="str">
        <f t="shared" si="355"/>
        <v/>
      </c>
      <c r="C11147" s="28">
        <f t="shared" si="356"/>
        <v>1115</v>
      </c>
    </row>
    <row r="11148" spans="1:3" x14ac:dyDescent="0.25">
      <c r="A11148" s="22"/>
      <c r="B11148" s="28" t="str">
        <f t="shared" si="355"/>
        <v/>
      </c>
      <c r="C11148" s="28">
        <f t="shared" si="356"/>
        <v>1115</v>
      </c>
    </row>
    <row r="11149" spans="1:3" x14ac:dyDescent="0.25">
      <c r="A11149" s="22"/>
      <c r="B11149" s="28" t="str">
        <f t="shared" si="355"/>
        <v/>
      </c>
      <c r="C11149" s="28">
        <f t="shared" si="356"/>
        <v>1115</v>
      </c>
    </row>
    <row r="11150" spans="1:3" x14ac:dyDescent="0.25">
      <c r="A11150" s="22"/>
      <c r="B11150" s="28" t="str">
        <f t="shared" si="355"/>
        <v/>
      </c>
      <c r="C11150" s="28">
        <f t="shared" si="356"/>
        <v>1115</v>
      </c>
    </row>
    <row r="11151" spans="1:3" x14ac:dyDescent="0.25">
      <c r="A11151" s="22"/>
      <c r="B11151" s="28" t="str">
        <f t="shared" si="355"/>
        <v/>
      </c>
      <c r="C11151" s="28">
        <f t="shared" si="356"/>
        <v>1115</v>
      </c>
    </row>
    <row r="11152" spans="1:3" x14ac:dyDescent="0.25">
      <c r="A11152" s="22"/>
      <c r="B11152" s="28" t="str">
        <f t="shared" si="355"/>
        <v/>
      </c>
      <c r="C11152" s="28">
        <f t="shared" si="356"/>
        <v>1115</v>
      </c>
    </row>
    <row r="11153" spans="1:3" x14ac:dyDescent="0.25">
      <c r="A11153" s="22"/>
      <c r="B11153" s="28" t="str">
        <f t="shared" si="355"/>
        <v/>
      </c>
      <c r="C11153" s="28">
        <f t="shared" si="356"/>
        <v>1115</v>
      </c>
    </row>
    <row r="11154" spans="1:3" x14ac:dyDescent="0.25">
      <c r="A11154" s="22"/>
      <c r="B11154" s="28" t="str">
        <f t="shared" si="355"/>
        <v/>
      </c>
      <c r="C11154" s="28">
        <f t="shared" si="356"/>
        <v>1115</v>
      </c>
    </row>
    <row r="11155" spans="1:3" x14ac:dyDescent="0.25">
      <c r="A11155" s="22"/>
      <c r="B11155" s="28" t="str">
        <f t="shared" si="355"/>
        <v/>
      </c>
      <c r="C11155" s="28">
        <f t="shared" si="356"/>
        <v>1115</v>
      </c>
    </row>
    <row r="11156" spans="1:3" x14ac:dyDescent="0.25">
      <c r="A11156" s="22"/>
      <c r="B11156" s="28" t="str">
        <f t="shared" si="355"/>
        <v/>
      </c>
      <c r="C11156" s="28">
        <f t="shared" si="356"/>
        <v>1115</v>
      </c>
    </row>
    <row r="11157" spans="1:3" x14ac:dyDescent="0.25">
      <c r="A11157" s="22"/>
      <c r="B11157" s="28" t="str">
        <f t="shared" si="355"/>
        <v/>
      </c>
      <c r="C11157" s="28">
        <f t="shared" si="356"/>
        <v>1116</v>
      </c>
    </row>
    <row r="11158" spans="1:3" x14ac:dyDescent="0.25">
      <c r="A11158" s="22"/>
      <c r="B11158" s="28" t="str">
        <f t="shared" si="355"/>
        <v/>
      </c>
      <c r="C11158" s="28">
        <f t="shared" si="356"/>
        <v>1116</v>
      </c>
    </row>
    <row r="11159" spans="1:3" x14ac:dyDescent="0.25">
      <c r="A11159" s="22"/>
      <c r="B11159" s="28" t="str">
        <f t="shared" si="355"/>
        <v/>
      </c>
      <c r="C11159" s="28">
        <f t="shared" si="356"/>
        <v>1116</v>
      </c>
    </row>
    <row r="11160" spans="1:3" x14ac:dyDescent="0.25">
      <c r="A11160" s="22"/>
      <c r="B11160" s="28" t="str">
        <f t="shared" si="355"/>
        <v/>
      </c>
      <c r="C11160" s="28">
        <f t="shared" si="356"/>
        <v>1116</v>
      </c>
    </row>
    <row r="11161" spans="1:3" x14ac:dyDescent="0.25">
      <c r="A11161" s="22"/>
      <c r="B11161" s="28" t="str">
        <f t="shared" si="355"/>
        <v/>
      </c>
      <c r="C11161" s="28">
        <f t="shared" si="356"/>
        <v>1116</v>
      </c>
    </row>
    <row r="11162" spans="1:3" x14ac:dyDescent="0.25">
      <c r="A11162" s="22"/>
      <c r="B11162" s="28" t="str">
        <f t="shared" si="355"/>
        <v/>
      </c>
      <c r="C11162" s="28">
        <f t="shared" si="356"/>
        <v>1116</v>
      </c>
    </row>
    <row r="11163" spans="1:3" x14ac:dyDescent="0.25">
      <c r="A11163" s="22"/>
      <c r="B11163" s="28" t="str">
        <f t="shared" si="355"/>
        <v/>
      </c>
      <c r="C11163" s="28">
        <f t="shared" si="356"/>
        <v>1116</v>
      </c>
    </row>
    <row r="11164" spans="1:3" x14ac:dyDescent="0.25">
      <c r="A11164" s="22"/>
      <c r="B11164" s="28" t="str">
        <f t="shared" si="355"/>
        <v/>
      </c>
      <c r="C11164" s="28">
        <f t="shared" si="356"/>
        <v>1116</v>
      </c>
    </row>
    <row r="11165" spans="1:3" x14ac:dyDescent="0.25">
      <c r="A11165" s="22"/>
      <c r="B11165" s="28" t="str">
        <f t="shared" ref="B11165:B11228" si="357">IF(C11165&lt; $D$4+1,MOD(((ROW(B11165)-ROW(B$7))),$C$5)+1,"")</f>
        <v/>
      </c>
      <c r="C11165" s="28">
        <f t="shared" si="356"/>
        <v>1116</v>
      </c>
    </row>
    <row r="11166" spans="1:3" x14ac:dyDescent="0.25">
      <c r="A11166" s="22"/>
      <c r="B11166" s="28" t="str">
        <f t="shared" si="357"/>
        <v/>
      </c>
      <c r="C11166" s="28">
        <f t="shared" si="356"/>
        <v>1116</v>
      </c>
    </row>
    <row r="11167" spans="1:3" x14ac:dyDescent="0.25">
      <c r="A11167" s="22"/>
      <c r="B11167" s="28" t="str">
        <f t="shared" si="357"/>
        <v/>
      </c>
      <c r="C11167" s="28">
        <f t="shared" si="356"/>
        <v>1117</v>
      </c>
    </row>
    <row r="11168" spans="1:3" x14ac:dyDescent="0.25">
      <c r="A11168" s="22"/>
      <c r="B11168" s="28" t="str">
        <f t="shared" si="357"/>
        <v/>
      </c>
      <c r="C11168" s="28">
        <f t="shared" si="356"/>
        <v>1117</v>
      </c>
    </row>
    <row r="11169" spans="1:3" x14ac:dyDescent="0.25">
      <c r="A11169" s="22"/>
      <c r="B11169" s="28" t="str">
        <f t="shared" si="357"/>
        <v/>
      </c>
      <c r="C11169" s="28">
        <f t="shared" si="356"/>
        <v>1117</v>
      </c>
    </row>
    <row r="11170" spans="1:3" x14ac:dyDescent="0.25">
      <c r="A11170" s="22"/>
      <c r="B11170" s="28" t="str">
        <f t="shared" si="357"/>
        <v/>
      </c>
      <c r="C11170" s="28">
        <f t="shared" si="356"/>
        <v>1117</v>
      </c>
    </row>
    <row r="11171" spans="1:3" x14ac:dyDescent="0.25">
      <c r="A11171" s="22"/>
      <c r="B11171" s="28" t="str">
        <f t="shared" si="357"/>
        <v/>
      </c>
      <c r="C11171" s="28">
        <f t="shared" si="356"/>
        <v>1117</v>
      </c>
    </row>
    <row r="11172" spans="1:3" x14ac:dyDescent="0.25">
      <c r="A11172" s="22"/>
      <c r="B11172" s="28" t="str">
        <f t="shared" si="357"/>
        <v/>
      </c>
      <c r="C11172" s="28">
        <f t="shared" si="356"/>
        <v>1117</v>
      </c>
    </row>
    <row r="11173" spans="1:3" x14ac:dyDescent="0.25">
      <c r="A11173" s="22"/>
      <c r="B11173" s="28" t="str">
        <f t="shared" si="357"/>
        <v/>
      </c>
      <c r="C11173" s="28">
        <f t="shared" si="356"/>
        <v>1117</v>
      </c>
    </row>
    <row r="11174" spans="1:3" x14ac:dyDescent="0.25">
      <c r="A11174" s="22"/>
      <c r="B11174" s="28" t="str">
        <f t="shared" si="357"/>
        <v/>
      </c>
      <c r="C11174" s="28">
        <f t="shared" si="356"/>
        <v>1117</v>
      </c>
    </row>
    <row r="11175" spans="1:3" x14ac:dyDescent="0.25">
      <c r="A11175" s="22"/>
      <c r="B11175" s="28" t="str">
        <f t="shared" si="357"/>
        <v/>
      </c>
      <c r="C11175" s="28">
        <f t="shared" si="356"/>
        <v>1117</v>
      </c>
    </row>
    <row r="11176" spans="1:3" x14ac:dyDescent="0.25">
      <c r="A11176" s="22"/>
      <c r="B11176" s="28" t="str">
        <f t="shared" si="357"/>
        <v/>
      </c>
      <c r="C11176" s="28">
        <f t="shared" si="356"/>
        <v>1117</v>
      </c>
    </row>
    <row r="11177" spans="1:3" x14ac:dyDescent="0.25">
      <c r="A11177" s="22"/>
      <c r="B11177" s="28" t="str">
        <f t="shared" si="357"/>
        <v/>
      </c>
      <c r="C11177" s="28">
        <f t="shared" si="356"/>
        <v>1118</v>
      </c>
    </row>
    <row r="11178" spans="1:3" x14ac:dyDescent="0.25">
      <c r="A11178" s="22"/>
      <c r="B11178" s="28" t="str">
        <f t="shared" si="357"/>
        <v/>
      </c>
      <c r="C11178" s="28">
        <f t="shared" si="356"/>
        <v>1118</v>
      </c>
    </row>
    <row r="11179" spans="1:3" x14ac:dyDescent="0.25">
      <c r="A11179" s="22"/>
      <c r="B11179" s="28" t="str">
        <f t="shared" si="357"/>
        <v/>
      </c>
      <c r="C11179" s="28">
        <f t="shared" si="356"/>
        <v>1118</v>
      </c>
    </row>
    <row r="11180" spans="1:3" x14ac:dyDescent="0.25">
      <c r="A11180" s="22"/>
      <c r="B11180" s="28" t="str">
        <f t="shared" si="357"/>
        <v/>
      </c>
      <c r="C11180" s="28">
        <f t="shared" si="356"/>
        <v>1118</v>
      </c>
    </row>
    <row r="11181" spans="1:3" x14ac:dyDescent="0.25">
      <c r="A11181" s="22"/>
      <c r="B11181" s="28" t="str">
        <f t="shared" si="357"/>
        <v/>
      </c>
      <c r="C11181" s="28">
        <f t="shared" si="356"/>
        <v>1118</v>
      </c>
    </row>
    <row r="11182" spans="1:3" x14ac:dyDescent="0.25">
      <c r="A11182" s="22"/>
      <c r="B11182" s="28" t="str">
        <f t="shared" si="357"/>
        <v/>
      </c>
      <c r="C11182" s="28">
        <f t="shared" si="356"/>
        <v>1118</v>
      </c>
    </row>
    <row r="11183" spans="1:3" x14ac:dyDescent="0.25">
      <c r="A11183" s="22"/>
      <c r="B11183" s="28" t="str">
        <f t="shared" si="357"/>
        <v/>
      </c>
      <c r="C11183" s="28">
        <f t="shared" ref="C11183:C11246" si="358">ROUNDDOWN(((ROW(C11183)-ROW(C$7))/C$5)+1,0)</f>
        <v>1118</v>
      </c>
    </row>
    <row r="11184" spans="1:3" x14ac:dyDescent="0.25">
      <c r="A11184" s="22"/>
      <c r="B11184" s="28" t="str">
        <f t="shared" si="357"/>
        <v/>
      </c>
      <c r="C11184" s="28">
        <f t="shared" si="358"/>
        <v>1118</v>
      </c>
    </row>
    <row r="11185" spans="1:3" x14ac:dyDescent="0.25">
      <c r="A11185" s="22"/>
      <c r="B11185" s="28" t="str">
        <f t="shared" si="357"/>
        <v/>
      </c>
      <c r="C11185" s="28">
        <f t="shared" si="358"/>
        <v>1118</v>
      </c>
    </row>
    <row r="11186" spans="1:3" x14ac:dyDescent="0.25">
      <c r="A11186" s="22"/>
      <c r="B11186" s="28" t="str">
        <f t="shared" si="357"/>
        <v/>
      </c>
      <c r="C11186" s="28">
        <f t="shared" si="358"/>
        <v>1118</v>
      </c>
    </row>
    <row r="11187" spans="1:3" x14ac:dyDescent="0.25">
      <c r="A11187" s="22"/>
      <c r="B11187" s="28" t="str">
        <f t="shared" si="357"/>
        <v/>
      </c>
      <c r="C11187" s="28">
        <f t="shared" si="358"/>
        <v>1119</v>
      </c>
    </row>
    <row r="11188" spans="1:3" x14ac:dyDescent="0.25">
      <c r="A11188" s="22"/>
      <c r="B11188" s="28" t="str">
        <f t="shared" si="357"/>
        <v/>
      </c>
      <c r="C11188" s="28">
        <f t="shared" si="358"/>
        <v>1119</v>
      </c>
    </row>
    <row r="11189" spans="1:3" x14ac:dyDescent="0.25">
      <c r="A11189" s="22"/>
      <c r="B11189" s="28" t="str">
        <f t="shared" si="357"/>
        <v/>
      </c>
      <c r="C11189" s="28">
        <f t="shared" si="358"/>
        <v>1119</v>
      </c>
    </row>
    <row r="11190" spans="1:3" x14ac:dyDescent="0.25">
      <c r="A11190" s="22"/>
      <c r="B11190" s="28" t="str">
        <f t="shared" si="357"/>
        <v/>
      </c>
      <c r="C11190" s="28">
        <f t="shared" si="358"/>
        <v>1119</v>
      </c>
    </row>
    <row r="11191" spans="1:3" x14ac:dyDescent="0.25">
      <c r="A11191" s="22"/>
      <c r="B11191" s="28" t="str">
        <f t="shared" si="357"/>
        <v/>
      </c>
      <c r="C11191" s="28">
        <f t="shared" si="358"/>
        <v>1119</v>
      </c>
    </row>
    <row r="11192" spans="1:3" x14ac:dyDescent="0.25">
      <c r="A11192" s="22"/>
      <c r="B11192" s="28" t="str">
        <f t="shared" si="357"/>
        <v/>
      </c>
      <c r="C11192" s="28">
        <f t="shared" si="358"/>
        <v>1119</v>
      </c>
    </row>
    <row r="11193" spans="1:3" x14ac:dyDescent="0.25">
      <c r="A11193" s="22"/>
      <c r="B11193" s="28" t="str">
        <f t="shared" si="357"/>
        <v/>
      </c>
      <c r="C11193" s="28">
        <f t="shared" si="358"/>
        <v>1119</v>
      </c>
    </row>
    <row r="11194" spans="1:3" x14ac:dyDescent="0.25">
      <c r="A11194" s="22"/>
      <c r="B11194" s="28" t="str">
        <f t="shared" si="357"/>
        <v/>
      </c>
      <c r="C11194" s="28">
        <f t="shared" si="358"/>
        <v>1119</v>
      </c>
    </row>
    <row r="11195" spans="1:3" x14ac:dyDescent="0.25">
      <c r="A11195" s="22"/>
      <c r="B11195" s="28" t="str">
        <f t="shared" si="357"/>
        <v/>
      </c>
      <c r="C11195" s="28">
        <f t="shared" si="358"/>
        <v>1119</v>
      </c>
    </row>
    <row r="11196" spans="1:3" x14ac:dyDescent="0.25">
      <c r="A11196" s="22"/>
      <c r="B11196" s="28" t="str">
        <f t="shared" si="357"/>
        <v/>
      </c>
      <c r="C11196" s="28">
        <f t="shared" si="358"/>
        <v>1119</v>
      </c>
    </row>
    <row r="11197" spans="1:3" x14ac:dyDescent="0.25">
      <c r="A11197" s="22"/>
      <c r="B11197" s="28" t="str">
        <f t="shared" si="357"/>
        <v/>
      </c>
      <c r="C11197" s="28">
        <f t="shared" si="358"/>
        <v>1120</v>
      </c>
    </row>
    <row r="11198" spans="1:3" x14ac:dyDescent="0.25">
      <c r="A11198" s="22"/>
      <c r="B11198" s="28" t="str">
        <f t="shared" si="357"/>
        <v/>
      </c>
      <c r="C11198" s="28">
        <f t="shared" si="358"/>
        <v>1120</v>
      </c>
    </row>
    <row r="11199" spans="1:3" x14ac:dyDescent="0.25">
      <c r="A11199" s="22"/>
      <c r="B11199" s="28" t="str">
        <f t="shared" si="357"/>
        <v/>
      </c>
      <c r="C11199" s="28">
        <f t="shared" si="358"/>
        <v>1120</v>
      </c>
    </row>
    <row r="11200" spans="1:3" x14ac:dyDescent="0.25">
      <c r="A11200" s="22"/>
      <c r="B11200" s="28" t="str">
        <f t="shared" si="357"/>
        <v/>
      </c>
      <c r="C11200" s="28">
        <f t="shared" si="358"/>
        <v>1120</v>
      </c>
    </row>
    <row r="11201" spans="1:3" x14ac:dyDescent="0.25">
      <c r="A11201" s="22"/>
      <c r="B11201" s="28" t="str">
        <f t="shared" si="357"/>
        <v/>
      </c>
      <c r="C11201" s="28">
        <f t="shared" si="358"/>
        <v>1120</v>
      </c>
    </row>
    <row r="11202" spans="1:3" x14ac:dyDescent="0.25">
      <c r="A11202" s="22"/>
      <c r="B11202" s="28" t="str">
        <f t="shared" si="357"/>
        <v/>
      </c>
      <c r="C11202" s="28">
        <f t="shared" si="358"/>
        <v>1120</v>
      </c>
    </row>
    <row r="11203" spans="1:3" x14ac:dyDescent="0.25">
      <c r="A11203" s="22"/>
      <c r="B11203" s="28" t="str">
        <f t="shared" si="357"/>
        <v/>
      </c>
      <c r="C11203" s="28">
        <f t="shared" si="358"/>
        <v>1120</v>
      </c>
    </row>
    <row r="11204" spans="1:3" x14ac:dyDescent="0.25">
      <c r="A11204" s="22"/>
      <c r="B11204" s="28" t="str">
        <f t="shared" si="357"/>
        <v/>
      </c>
      <c r="C11204" s="28">
        <f t="shared" si="358"/>
        <v>1120</v>
      </c>
    </row>
    <row r="11205" spans="1:3" x14ac:dyDescent="0.25">
      <c r="A11205" s="22"/>
      <c r="B11205" s="28" t="str">
        <f t="shared" si="357"/>
        <v/>
      </c>
      <c r="C11205" s="28">
        <f t="shared" si="358"/>
        <v>1120</v>
      </c>
    </row>
    <row r="11206" spans="1:3" x14ac:dyDescent="0.25">
      <c r="A11206" s="22"/>
      <c r="B11206" s="28" t="str">
        <f t="shared" si="357"/>
        <v/>
      </c>
      <c r="C11206" s="28">
        <f t="shared" si="358"/>
        <v>1120</v>
      </c>
    </row>
    <row r="11207" spans="1:3" x14ac:dyDescent="0.25">
      <c r="A11207" s="22"/>
      <c r="B11207" s="28" t="str">
        <f t="shared" si="357"/>
        <v/>
      </c>
      <c r="C11207" s="28">
        <f t="shared" si="358"/>
        <v>1121</v>
      </c>
    </row>
    <row r="11208" spans="1:3" x14ac:dyDescent="0.25">
      <c r="A11208" s="22"/>
      <c r="B11208" s="28" t="str">
        <f t="shared" si="357"/>
        <v/>
      </c>
      <c r="C11208" s="28">
        <f t="shared" si="358"/>
        <v>1121</v>
      </c>
    </row>
    <row r="11209" spans="1:3" x14ac:dyDescent="0.25">
      <c r="A11209" s="22"/>
      <c r="B11209" s="28" t="str">
        <f t="shared" si="357"/>
        <v/>
      </c>
      <c r="C11209" s="28">
        <f t="shared" si="358"/>
        <v>1121</v>
      </c>
    </row>
    <row r="11210" spans="1:3" x14ac:dyDescent="0.25">
      <c r="A11210" s="22"/>
      <c r="B11210" s="28" t="str">
        <f t="shared" si="357"/>
        <v/>
      </c>
      <c r="C11210" s="28">
        <f t="shared" si="358"/>
        <v>1121</v>
      </c>
    </row>
    <row r="11211" spans="1:3" x14ac:dyDescent="0.25">
      <c r="A11211" s="22"/>
      <c r="B11211" s="28" t="str">
        <f t="shared" si="357"/>
        <v/>
      </c>
      <c r="C11211" s="28">
        <f t="shared" si="358"/>
        <v>1121</v>
      </c>
    </row>
    <row r="11212" spans="1:3" x14ac:dyDescent="0.25">
      <c r="A11212" s="22"/>
      <c r="B11212" s="28" t="str">
        <f t="shared" si="357"/>
        <v/>
      </c>
      <c r="C11212" s="28">
        <f t="shared" si="358"/>
        <v>1121</v>
      </c>
    </row>
    <row r="11213" spans="1:3" x14ac:dyDescent="0.25">
      <c r="A11213" s="22"/>
      <c r="B11213" s="28" t="str">
        <f t="shared" si="357"/>
        <v/>
      </c>
      <c r="C11213" s="28">
        <f t="shared" si="358"/>
        <v>1121</v>
      </c>
    </row>
    <row r="11214" spans="1:3" x14ac:dyDescent="0.25">
      <c r="A11214" s="22"/>
      <c r="B11214" s="28" t="str">
        <f t="shared" si="357"/>
        <v/>
      </c>
      <c r="C11214" s="28">
        <f t="shared" si="358"/>
        <v>1121</v>
      </c>
    </row>
    <row r="11215" spans="1:3" x14ac:dyDescent="0.25">
      <c r="A11215" s="22"/>
      <c r="B11215" s="28" t="str">
        <f t="shared" si="357"/>
        <v/>
      </c>
      <c r="C11215" s="28">
        <f t="shared" si="358"/>
        <v>1121</v>
      </c>
    </row>
    <row r="11216" spans="1:3" x14ac:dyDescent="0.25">
      <c r="A11216" s="22"/>
      <c r="B11216" s="28" t="str">
        <f t="shared" si="357"/>
        <v/>
      </c>
      <c r="C11216" s="28">
        <f t="shared" si="358"/>
        <v>1121</v>
      </c>
    </row>
    <row r="11217" spans="1:3" x14ac:dyDescent="0.25">
      <c r="A11217" s="22"/>
      <c r="B11217" s="28" t="str">
        <f t="shared" si="357"/>
        <v/>
      </c>
      <c r="C11217" s="28">
        <f t="shared" si="358"/>
        <v>1122</v>
      </c>
    </row>
    <row r="11218" spans="1:3" x14ac:dyDescent="0.25">
      <c r="A11218" s="22"/>
      <c r="B11218" s="28" t="str">
        <f t="shared" si="357"/>
        <v/>
      </c>
      <c r="C11218" s="28">
        <f t="shared" si="358"/>
        <v>1122</v>
      </c>
    </row>
    <row r="11219" spans="1:3" x14ac:dyDescent="0.25">
      <c r="A11219" s="22"/>
      <c r="B11219" s="28" t="str">
        <f t="shared" si="357"/>
        <v/>
      </c>
      <c r="C11219" s="28">
        <f t="shared" si="358"/>
        <v>1122</v>
      </c>
    </row>
    <row r="11220" spans="1:3" x14ac:dyDescent="0.25">
      <c r="A11220" s="22"/>
      <c r="B11220" s="28" t="str">
        <f t="shared" si="357"/>
        <v/>
      </c>
      <c r="C11220" s="28">
        <f t="shared" si="358"/>
        <v>1122</v>
      </c>
    </row>
    <row r="11221" spans="1:3" x14ac:dyDescent="0.25">
      <c r="A11221" s="22"/>
      <c r="B11221" s="28" t="str">
        <f t="shared" si="357"/>
        <v/>
      </c>
      <c r="C11221" s="28">
        <f t="shared" si="358"/>
        <v>1122</v>
      </c>
    </row>
    <row r="11222" spans="1:3" x14ac:dyDescent="0.25">
      <c r="A11222" s="22"/>
      <c r="B11222" s="28" t="str">
        <f t="shared" si="357"/>
        <v/>
      </c>
      <c r="C11222" s="28">
        <f t="shared" si="358"/>
        <v>1122</v>
      </c>
    </row>
    <row r="11223" spans="1:3" x14ac:dyDescent="0.25">
      <c r="A11223" s="22"/>
      <c r="B11223" s="28" t="str">
        <f t="shared" si="357"/>
        <v/>
      </c>
      <c r="C11223" s="28">
        <f t="shared" si="358"/>
        <v>1122</v>
      </c>
    </row>
    <row r="11224" spans="1:3" x14ac:dyDescent="0.25">
      <c r="A11224" s="22"/>
      <c r="B11224" s="28" t="str">
        <f t="shared" si="357"/>
        <v/>
      </c>
      <c r="C11224" s="28">
        <f t="shared" si="358"/>
        <v>1122</v>
      </c>
    </row>
    <row r="11225" spans="1:3" x14ac:dyDescent="0.25">
      <c r="A11225" s="22"/>
      <c r="B11225" s="28" t="str">
        <f t="shared" si="357"/>
        <v/>
      </c>
      <c r="C11225" s="28">
        <f t="shared" si="358"/>
        <v>1122</v>
      </c>
    </row>
    <row r="11226" spans="1:3" x14ac:dyDescent="0.25">
      <c r="A11226" s="22"/>
      <c r="B11226" s="28" t="str">
        <f t="shared" si="357"/>
        <v/>
      </c>
      <c r="C11226" s="28">
        <f t="shared" si="358"/>
        <v>1122</v>
      </c>
    </row>
    <row r="11227" spans="1:3" x14ac:dyDescent="0.25">
      <c r="A11227" s="22"/>
      <c r="B11227" s="28" t="str">
        <f t="shared" si="357"/>
        <v/>
      </c>
      <c r="C11227" s="28">
        <f t="shared" si="358"/>
        <v>1123</v>
      </c>
    </row>
    <row r="11228" spans="1:3" x14ac:dyDescent="0.25">
      <c r="A11228" s="22"/>
      <c r="B11228" s="28" t="str">
        <f t="shared" si="357"/>
        <v/>
      </c>
      <c r="C11228" s="28">
        <f t="shared" si="358"/>
        <v>1123</v>
      </c>
    </row>
    <row r="11229" spans="1:3" x14ac:dyDescent="0.25">
      <c r="A11229" s="22"/>
      <c r="B11229" s="28" t="str">
        <f t="shared" ref="B11229:B11292" si="359">IF(C11229&lt; $D$4+1,MOD(((ROW(B11229)-ROW(B$7))),$C$5)+1,"")</f>
        <v/>
      </c>
      <c r="C11229" s="28">
        <f t="shared" si="358"/>
        <v>1123</v>
      </c>
    </row>
    <row r="11230" spans="1:3" x14ac:dyDescent="0.25">
      <c r="A11230" s="22"/>
      <c r="B11230" s="28" t="str">
        <f t="shared" si="359"/>
        <v/>
      </c>
      <c r="C11230" s="28">
        <f t="shared" si="358"/>
        <v>1123</v>
      </c>
    </row>
    <row r="11231" spans="1:3" x14ac:dyDescent="0.25">
      <c r="A11231" s="22"/>
      <c r="B11231" s="28" t="str">
        <f t="shared" si="359"/>
        <v/>
      </c>
      <c r="C11231" s="28">
        <f t="shared" si="358"/>
        <v>1123</v>
      </c>
    </row>
    <row r="11232" spans="1:3" x14ac:dyDescent="0.25">
      <c r="A11232" s="22"/>
      <c r="B11232" s="28" t="str">
        <f t="shared" si="359"/>
        <v/>
      </c>
      <c r="C11232" s="28">
        <f t="shared" si="358"/>
        <v>1123</v>
      </c>
    </row>
    <row r="11233" spans="1:3" x14ac:dyDescent="0.25">
      <c r="A11233" s="22"/>
      <c r="B11233" s="28" t="str">
        <f t="shared" si="359"/>
        <v/>
      </c>
      <c r="C11233" s="28">
        <f t="shared" si="358"/>
        <v>1123</v>
      </c>
    </row>
    <row r="11234" spans="1:3" x14ac:dyDescent="0.25">
      <c r="A11234" s="22"/>
      <c r="B11234" s="28" t="str">
        <f t="shared" si="359"/>
        <v/>
      </c>
      <c r="C11234" s="28">
        <f t="shared" si="358"/>
        <v>1123</v>
      </c>
    </row>
    <row r="11235" spans="1:3" x14ac:dyDescent="0.25">
      <c r="A11235" s="22"/>
      <c r="B11235" s="28" t="str">
        <f t="shared" si="359"/>
        <v/>
      </c>
      <c r="C11235" s="28">
        <f t="shared" si="358"/>
        <v>1123</v>
      </c>
    </row>
    <row r="11236" spans="1:3" x14ac:dyDescent="0.25">
      <c r="A11236" s="22"/>
      <c r="B11236" s="28" t="str">
        <f t="shared" si="359"/>
        <v/>
      </c>
      <c r="C11236" s="28">
        <f t="shared" si="358"/>
        <v>1123</v>
      </c>
    </row>
    <row r="11237" spans="1:3" x14ac:dyDescent="0.25">
      <c r="A11237" s="22"/>
      <c r="B11237" s="28" t="str">
        <f t="shared" si="359"/>
        <v/>
      </c>
      <c r="C11237" s="28">
        <f t="shared" si="358"/>
        <v>1124</v>
      </c>
    </row>
    <row r="11238" spans="1:3" x14ac:dyDescent="0.25">
      <c r="A11238" s="22"/>
      <c r="B11238" s="28" t="str">
        <f t="shared" si="359"/>
        <v/>
      </c>
      <c r="C11238" s="28">
        <f t="shared" si="358"/>
        <v>1124</v>
      </c>
    </row>
    <row r="11239" spans="1:3" x14ac:dyDescent="0.25">
      <c r="A11239" s="22"/>
      <c r="B11239" s="28" t="str">
        <f t="shared" si="359"/>
        <v/>
      </c>
      <c r="C11239" s="28">
        <f t="shared" si="358"/>
        <v>1124</v>
      </c>
    </row>
    <row r="11240" spans="1:3" x14ac:dyDescent="0.25">
      <c r="A11240" s="22"/>
      <c r="B11240" s="28" t="str">
        <f t="shared" si="359"/>
        <v/>
      </c>
      <c r="C11240" s="28">
        <f t="shared" si="358"/>
        <v>1124</v>
      </c>
    </row>
    <row r="11241" spans="1:3" x14ac:dyDescent="0.25">
      <c r="A11241" s="22"/>
      <c r="B11241" s="28" t="str">
        <f t="shared" si="359"/>
        <v/>
      </c>
      <c r="C11241" s="28">
        <f t="shared" si="358"/>
        <v>1124</v>
      </c>
    </row>
    <row r="11242" spans="1:3" x14ac:dyDescent="0.25">
      <c r="A11242" s="22"/>
      <c r="B11242" s="28" t="str">
        <f t="shared" si="359"/>
        <v/>
      </c>
      <c r="C11242" s="28">
        <f t="shared" si="358"/>
        <v>1124</v>
      </c>
    </row>
    <row r="11243" spans="1:3" x14ac:dyDescent="0.25">
      <c r="A11243" s="22"/>
      <c r="B11243" s="28" t="str">
        <f t="shared" si="359"/>
        <v/>
      </c>
      <c r="C11243" s="28">
        <f t="shared" si="358"/>
        <v>1124</v>
      </c>
    </row>
    <row r="11244" spans="1:3" x14ac:dyDescent="0.25">
      <c r="A11244" s="22"/>
      <c r="B11244" s="28" t="str">
        <f t="shared" si="359"/>
        <v/>
      </c>
      <c r="C11244" s="28">
        <f t="shared" si="358"/>
        <v>1124</v>
      </c>
    </row>
    <row r="11245" spans="1:3" x14ac:dyDescent="0.25">
      <c r="A11245" s="22"/>
      <c r="B11245" s="28" t="str">
        <f t="shared" si="359"/>
        <v/>
      </c>
      <c r="C11245" s="28">
        <f t="shared" si="358"/>
        <v>1124</v>
      </c>
    </row>
    <row r="11246" spans="1:3" x14ac:dyDescent="0.25">
      <c r="A11246" s="22"/>
      <c r="B11246" s="28" t="str">
        <f t="shared" si="359"/>
        <v/>
      </c>
      <c r="C11246" s="28">
        <f t="shared" si="358"/>
        <v>1124</v>
      </c>
    </row>
    <row r="11247" spans="1:3" x14ac:dyDescent="0.25">
      <c r="A11247" s="22"/>
      <c r="B11247" s="28" t="str">
        <f t="shared" si="359"/>
        <v/>
      </c>
      <c r="C11247" s="28">
        <f t="shared" ref="C11247:C11310" si="360">ROUNDDOWN(((ROW(C11247)-ROW(C$7))/C$5)+1,0)</f>
        <v>1125</v>
      </c>
    </row>
    <row r="11248" spans="1:3" x14ac:dyDescent="0.25">
      <c r="A11248" s="22"/>
      <c r="B11248" s="28" t="str">
        <f t="shared" si="359"/>
        <v/>
      </c>
      <c r="C11248" s="28">
        <f t="shared" si="360"/>
        <v>1125</v>
      </c>
    </row>
    <row r="11249" spans="1:3" x14ac:dyDescent="0.25">
      <c r="A11249" s="22"/>
      <c r="B11249" s="28" t="str">
        <f t="shared" si="359"/>
        <v/>
      </c>
      <c r="C11249" s="28">
        <f t="shared" si="360"/>
        <v>1125</v>
      </c>
    </row>
    <row r="11250" spans="1:3" x14ac:dyDescent="0.25">
      <c r="A11250" s="22"/>
      <c r="B11250" s="28" t="str">
        <f t="shared" si="359"/>
        <v/>
      </c>
      <c r="C11250" s="28">
        <f t="shared" si="360"/>
        <v>1125</v>
      </c>
    </row>
    <row r="11251" spans="1:3" x14ac:dyDescent="0.25">
      <c r="A11251" s="22"/>
      <c r="B11251" s="28" t="str">
        <f t="shared" si="359"/>
        <v/>
      </c>
      <c r="C11251" s="28">
        <f t="shared" si="360"/>
        <v>1125</v>
      </c>
    </row>
    <row r="11252" spans="1:3" x14ac:dyDescent="0.25">
      <c r="A11252" s="22"/>
      <c r="B11252" s="28" t="str">
        <f t="shared" si="359"/>
        <v/>
      </c>
      <c r="C11252" s="28">
        <f t="shared" si="360"/>
        <v>1125</v>
      </c>
    </row>
    <row r="11253" spans="1:3" x14ac:dyDescent="0.25">
      <c r="A11253" s="22"/>
      <c r="B11253" s="28" t="str">
        <f t="shared" si="359"/>
        <v/>
      </c>
      <c r="C11253" s="28">
        <f t="shared" si="360"/>
        <v>1125</v>
      </c>
    </row>
    <row r="11254" spans="1:3" x14ac:dyDescent="0.25">
      <c r="A11254" s="22"/>
      <c r="B11254" s="28" t="str">
        <f t="shared" si="359"/>
        <v/>
      </c>
      <c r="C11254" s="28">
        <f t="shared" si="360"/>
        <v>1125</v>
      </c>
    </row>
    <row r="11255" spans="1:3" x14ac:dyDescent="0.25">
      <c r="A11255" s="22"/>
      <c r="B11255" s="28" t="str">
        <f t="shared" si="359"/>
        <v/>
      </c>
      <c r="C11255" s="28">
        <f t="shared" si="360"/>
        <v>1125</v>
      </c>
    </row>
    <row r="11256" spans="1:3" x14ac:dyDescent="0.25">
      <c r="A11256" s="22"/>
      <c r="B11256" s="28" t="str">
        <f t="shared" si="359"/>
        <v/>
      </c>
      <c r="C11256" s="28">
        <f t="shared" si="360"/>
        <v>1125</v>
      </c>
    </row>
    <row r="11257" spans="1:3" x14ac:dyDescent="0.25">
      <c r="A11257" s="22"/>
      <c r="B11257" s="28" t="str">
        <f t="shared" si="359"/>
        <v/>
      </c>
      <c r="C11257" s="28">
        <f t="shared" si="360"/>
        <v>1126</v>
      </c>
    </row>
    <row r="11258" spans="1:3" x14ac:dyDescent="0.25">
      <c r="A11258" s="22"/>
      <c r="B11258" s="28" t="str">
        <f t="shared" si="359"/>
        <v/>
      </c>
      <c r="C11258" s="28">
        <f t="shared" si="360"/>
        <v>1126</v>
      </c>
    </row>
    <row r="11259" spans="1:3" x14ac:dyDescent="0.25">
      <c r="A11259" s="22"/>
      <c r="B11259" s="28" t="str">
        <f t="shared" si="359"/>
        <v/>
      </c>
      <c r="C11259" s="28">
        <f t="shared" si="360"/>
        <v>1126</v>
      </c>
    </row>
    <row r="11260" spans="1:3" x14ac:dyDescent="0.25">
      <c r="A11260" s="22"/>
      <c r="B11260" s="28" t="str">
        <f t="shared" si="359"/>
        <v/>
      </c>
      <c r="C11260" s="28">
        <f t="shared" si="360"/>
        <v>1126</v>
      </c>
    </row>
    <row r="11261" spans="1:3" x14ac:dyDescent="0.25">
      <c r="A11261" s="22"/>
      <c r="B11261" s="28" t="str">
        <f t="shared" si="359"/>
        <v/>
      </c>
      <c r="C11261" s="28">
        <f t="shared" si="360"/>
        <v>1126</v>
      </c>
    </row>
    <row r="11262" spans="1:3" x14ac:dyDescent="0.25">
      <c r="A11262" s="22"/>
      <c r="B11262" s="28" t="str">
        <f t="shared" si="359"/>
        <v/>
      </c>
      <c r="C11262" s="28">
        <f t="shared" si="360"/>
        <v>1126</v>
      </c>
    </row>
    <row r="11263" spans="1:3" x14ac:dyDescent="0.25">
      <c r="A11263" s="22"/>
      <c r="B11263" s="28" t="str">
        <f t="shared" si="359"/>
        <v/>
      </c>
      <c r="C11263" s="28">
        <f t="shared" si="360"/>
        <v>1126</v>
      </c>
    </row>
    <row r="11264" spans="1:3" x14ac:dyDescent="0.25">
      <c r="A11264" s="22"/>
      <c r="B11264" s="28" t="str">
        <f t="shared" si="359"/>
        <v/>
      </c>
      <c r="C11264" s="28">
        <f t="shared" si="360"/>
        <v>1126</v>
      </c>
    </row>
    <row r="11265" spans="1:3" x14ac:dyDescent="0.25">
      <c r="A11265" s="22"/>
      <c r="B11265" s="28" t="str">
        <f t="shared" si="359"/>
        <v/>
      </c>
      <c r="C11265" s="28">
        <f t="shared" si="360"/>
        <v>1126</v>
      </c>
    </row>
    <row r="11266" spans="1:3" x14ac:dyDescent="0.25">
      <c r="A11266" s="22"/>
      <c r="B11266" s="28" t="str">
        <f t="shared" si="359"/>
        <v/>
      </c>
      <c r="C11266" s="28">
        <f t="shared" si="360"/>
        <v>1126</v>
      </c>
    </row>
    <row r="11267" spans="1:3" x14ac:dyDescent="0.25">
      <c r="A11267" s="22"/>
      <c r="B11267" s="28" t="str">
        <f t="shared" si="359"/>
        <v/>
      </c>
      <c r="C11267" s="28">
        <f t="shared" si="360"/>
        <v>1127</v>
      </c>
    </row>
    <row r="11268" spans="1:3" x14ac:dyDescent="0.25">
      <c r="A11268" s="22"/>
      <c r="B11268" s="28" t="str">
        <f t="shared" si="359"/>
        <v/>
      </c>
      <c r="C11268" s="28">
        <f t="shared" si="360"/>
        <v>1127</v>
      </c>
    </row>
    <row r="11269" spans="1:3" x14ac:dyDescent="0.25">
      <c r="A11269" s="22"/>
      <c r="B11269" s="28" t="str">
        <f t="shared" si="359"/>
        <v/>
      </c>
      <c r="C11269" s="28">
        <f t="shared" si="360"/>
        <v>1127</v>
      </c>
    </row>
    <row r="11270" spans="1:3" x14ac:dyDescent="0.25">
      <c r="A11270" s="22"/>
      <c r="B11270" s="28" t="str">
        <f t="shared" si="359"/>
        <v/>
      </c>
      <c r="C11270" s="28">
        <f t="shared" si="360"/>
        <v>1127</v>
      </c>
    </row>
    <row r="11271" spans="1:3" x14ac:dyDescent="0.25">
      <c r="A11271" s="22"/>
      <c r="B11271" s="28" t="str">
        <f t="shared" si="359"/>
        <v/>
      </c>
      <c r="C11271" s="28">
        <f t="shared" si="360"/>
        <v>1127</v>
      </c>
    </row>
    <row r="11272" spans="1:3" x14ac:dyDescent="0.25">
      <c r="A11272" s="22"/>
      <c r="B11272" s="28" t="str">
        <f t="shared" si="359"/>
        <v/>
      </c>
      <c r="C11272" s="28">
        <f t="shared" si="360"/>
        <v>1127</v>
      </c>
    </row>
    <row r="11273" spans="1:3" x14ac:dyDescent="0.25">
      <c r="A11273" s="22"/>
      <c r="B11273" s="28" t="str">
        <f t="shared" si="359"/>
        <v/>
      </c>
      <c r="C11273" s="28">
        <f t="shared" si="360"/>
        <v>1127</v>
      </c>
    </row>
    <row r="11274" spans="1:3" x14ac:dyDescent="0.25">
      <c r="A11274" s="22"/>
      <c r="B11274" s="28" t="str">
        <f t="shared" si="359"/>
        <v/>
      </c>
      <c r="C11274" s="28">
        <f t="shared" si="360"/>
        <v>1127</v>
      </c>
    </row>
    <row r="11275" spans="1:3" x14ac:dyDescent="0.25">
      <c r="A11275" s="22"/>
      <c r="B11275" s="28" t="str">
        <f t="shared" si="359"/>
        <v/>
      </c>
      <c r="C11275" s="28">
        <f t="shared" si="360"/>
        <v>1127</v>
      </c>
    </row>
    <row r="11276" spans="1:3" x14ac:dyDescent="0.25">
      <c r="A11276" s="22"/>
      <c r="B11276" s="28" t="str">
        <f t="shared" si="359"/>
        <v/>
      </c>
      <c r="C11276" s="28">
        <f t="shared" si="360"/>
        <v>1127</v>
      </c>
    </row>
    <row r="11277" spans="1:3" x14ac:dyDescent="0.25">
      <c r="A11277" s="22"/>
      <c r="B11277" s="28" t="str">
        <f t="shared" si="359"/>
        <v/>
      </c>
      <c r="C11277" s="28">
        <f t="shared" si="360"/>
        <v>1128</v>
      </c>
    </row>
    <row r="11278" spans="1:3" x14ac:dyDescent="0.25">
      <c r="A11278" s="22"/>
      <c r="B11278" s="28" t="str">
        <f t="shared" si="359"/>
        <v/>
      </c>
      <c r="C11278" s="28">
        <f t="shared" si="360"/>
        <v>1128</v>
      </c>
    </row>
    <row r="11279" spans="1:3" x14ac:dyDescent="0.25">
      <c r="A11279" s="22"/>
      <c r="B11279" s="28" t="str">
        <f t="shared" si="359"/>
        <v/>
      </c>
      <c r="C11279" s="28">
        <f t="shared" si="360"/>
        <v>1128</v>
      </c>
    </row>
    <row r="11280" spans="1:3" x14ac:dyDescent="0.25">
      <c r="A11280" s="22"/>
      <c r="B11280" s="28" t="str">
        <f t="shared" si="359"/>
        <v/>
      </c>
      <c r="C11280" s="28">
        <f t="shared" si="360"/>
        <v>1128</v>
      </c>
    </row>
    <row r="11281" spans="1:3" x14ac:dyDescent="0.25">
      <c r="A11281" s="22"/>
      <c r="B11281" s="28" t="str">
        <f t="shared" si="359"/>
        <v/>
      </c>
      <c r="C11281" s="28">
        <f t="shared" si="360"/>
        <v>1128</v>
      </c>
    </row>
    <row r="11282" spans="1:3" x14ac:dyDescent="0.25">
      <c r="A11282" s="22"/>
      <c r="B11282" s="28" t="str">
        <f t="shared" si="359"/>
        <v/>
      </c>
      <c r="C11282" s="28">
        <f t="shared" si="360"/>
        <v>1128</v>
      </c>
    </row>
    <row r="11283" spans="1:3" x14ac:dyDescent="0.25">
      <c r="A11283" s="22"/>
      <c r="B11283" s="28" t="str">
        <f t="shared" si="359"/>
        <v/>
      </c>
      <c r="C11283" s="28">
        <f t="shared" si="360"/>
        <v>1128</v>
      </c>
    </row>
    <row r="11284" spans="1:3" x14ac:dyDescent="0.25">
      <c r="A11284" s="22"/>
      <c r="B11284" s="28" t="str">
        <f t="shared" si="359"/>
        <v/>
      </c>
      <c r="C11284" s="28">
        <f t="shared" si="360"/>
        <v>1128</v>
      </c>
    </row>
    <row r="11285" spans="1:3" x14ac:dyDescent="0.25">
      <c r="A11285" s="22"/>
      <c r="B11285" s="28" t="str">
        <f t="shared" si="359"/>
        <v/>
      </c>
      <c r="C11285" s="28">
        <f t="shared" si="360"/>
        <v>1128</v>
      </c>
    </row>
    <row r="11286" spans="1:3" x14ac:dyDescent="0.25">
      <c r="A11286" s="22"/>
      <c r="B11286" s="28" t="str">
        <f t="shared" si="359"/>
        <v/>
      </c>
      <c r="C11286" s="28">
        <f t="shared" si="360"/>
        <v>1128</v>
      </c>
    </row>
    <row r="11287" spans="1:3" x14ac:dyDescent="0.25">
      <c r="A11287" s="22"/>
      <c r="B11287" s="28" t="str">
        <f t="shared" si="359"/>
        <v/>
      </c>
      <c r="C11287" s="28">
        <f t="shared" si="360"/>
        <v>1129</v>
      </c>
    </row>
    <row r="11288" spans="1:3" x14ac:dyDescent="0.25">
      <c r="A11288" s="22"/>
      <c r="B11288" s="28" t="str">
        <f t="shared" si="359"/>
        <v/>
      </c>
      <c r="C11288" s="28">
        <f t="shared" si="360"/>
        <v>1129</v>
      </c>
    </row>
    <row r="11289" spans="1:3" x14ac:dyDescent="0.25">
      <c r="A11289" s="22"/>
      <c r="B11289" s="28" t="str">
        <f t="shared" si="359"/>
        <v/>
      </c>
      <c r="C11289" s="28">
        <f t="shared" si="360"/>
        <v>1129</v>
      </c>
    </row>
    <row r="11290" spans="1:3" x14ac:dyDescent="0.25">
      <c r="A11290" s="22"/>
      <c r="B11290" s="28" t="str">
        <f t="shared" si="359"/>
        <v/>
      </c>
      <c r="C11290" s="28">
        <f t="shared" si="360"/>
        <v>1129</v>
      </c>
    </row>
    <row r="11291" spans="1:3" x14ac:dyDescent="0.25">
      <c r="A11291" s="22"/>
      <c r="B11291" s="28" t="str">
        <f t="shared" si="359"/>
        <v/>
      </c>
      <c r="C11291" s="28">
        <f t="shared" si="360"/>
        <v>1129</v>
      </c>
    </row>
    <row r="11292" spans="1:3" x14ac:dyDescent="0.25">
      <c r="A11292" s="22"/>
      <c r="B11292" s="28" t="str">
        <f t="shared" si="359"/>
        <v/>
      </c>
      <c r="C11292" s="28">
        <f t="shared" si="360"/>
        <v>1129</v>
      </c>
    </row>
    <row r="11293" spans="1:3" x14ac:dyDescent="0.25">
      <c r="A11293" s="22"/>
      <c r="B11293" s="28" t="str">
        <f t="shared" ref="B11293:B11356" si="361">IF(C11293&lt; $D$4+1,MOD(((ROW(B11293)-ROW(B$7))),$C$5)+1,"")</f>
        <v/>
      </c>
      <c r="C11293" s="28">
        <f t="shared" si="360"/>
        <v>1129</v>
      </c>
    </row>
    <row r="11294" spans="1:3" x14ac:dyDescent="0.25">
      <c r="A11294" s="22"/>
      <c r="B11294" s="28" t="str">
        <f t="shared" si="361"/>
        <v/>
      </c>
      <c r="C11294" s="28">
        <f t="shared" si="360"/>
        <v>1129</v>
      </c>
    </row>
    <row r="11295" spans="1:3" x14ac:dyDescent="0.25">
      <c r="A11295" s="22"/>
      <c r="B11295" s="28" t="str">
        <f t="shared" si="361"/>
        <v/>
      </c>
      <c r="C11295" s="28">
        <f t="shared" si="360"/>
        <v>1129</v>
      </c>
    </row>
    <row r="11296" spans="1:3" x14ac:dyDescent="0.25">
      <c r="A11296" s="22"/>
      <c r="B11296" s="28" t="str">
        <f t="shared" si="361"/>
        <v/>
      </c>
      <c r="C11296" s="28">
        <f t="shared" si="360"/>
        <v>1129</v>
      </c>
    </row>
    <row r="11297" spans="1:3" x14ac:dyDescent="0.25">
      <c r="A11297" s="22"/>
      <c r="B11297" s="28" t="str">
        <f t="shared" si="361"/>
        <v/>
      </c>
      <c r="C11297" s="28">
        <f t="shared" si="360"/>
        <v>1130</v>
      </c>
    </row>
    <row r="11298" spans="1:3" x14ac:dyDescent="0.25">
      <c r="A11298" s="22"/>
      <c r="B11298" s="28" t="str">
        <f t="shared" si="361"/>
        <v/>
      </c>
      <c r="C11298" s="28">
        <f t="shared" si="360"/>
        <v>1130</v>
      </c>
    </row>
    <row r="11299" spans="1:3" x14ac:dyDescent="0.25">
      <c r="A11299" s="22"/>
      <c r="B11299" s="28" t="str">
        <f t="shared" si="361"/>
        <v/>
      </c>
      <c r="C11299" s="28">
        <f t="shared" si="360"/>
        <v>1130</v>
      </c>
    </row>
    <row r="11300" spans="1:3" x14ac:dyDescent="0.25">
      <c r="A11300" s="22"/>
      <c r="B11300" s="28" t="str">
        <f t="shared" si="361"/>
        <v/>
      </c>
      <c r="C11300" s="28">
        <f t="shared" si="360"/>
        <v>1130</v>
      </c>
    </row>
    <row r="11301" spans="1:3" x14ac:dyDescent="0.25">
      <c r="A11301" s="22"/>
      <c r="B11301" s="28" t="str">
        <f t="shared" si="361"/>
        <v/>
      </c>
      <c r="C11301" s="28">
        <f t="shared" si="360"/>
        <v>1130</v>
      </c>
    </row>
    <row r="11302" spans="1:3" x14ac:dyDescent="0.25">
      <c r="A11302" s="22"/>
      <c r="B11302" s="28" t="str">
        <f t="shared" si="361"/>
        <v/>
      </c>
      <c r="C11302" s="28">
        <f t="shared" si="360"/>
        <v>1130</v>
      </c>
    </row>
    <row r="11303" spans="1:3" x14ac:dyDescent="0.25">
      <c r="A11303" s="22"/>
      <c r="B11303" s="28" t="str">
        <f t="shared" si="361"/>
        <v/>
      </c>
      <c r="C11303" s="28">
        <f t="shared" si="360"/>
        <v>1130</v>
      </c>
    </row>
    <row r="11304" spans="1:3" x14ac:dyDescent="0.25">
      <c r="A11304" s="22"/>
      <c r="B11304" s="28" t="str">
        <f t="shared" si="361"/>
        <v/>
      </c>
      <c r="C11304" s="28">
        <f t="shared" si="360"/>
        <v>1130</v>
      </c>
    </row>
    <row r="11305" spans="1:3" x14ac:dyDescent="0.25">
      <c r="A11305" s="22"/>
      <c r="B11305" s="28" t="str">
        <f t="shared" si="361"/>
        <v/>
      </c>
      <c r="C11305" s="28">
        <f t="shared" si="360"/>
        <v>1130</v>
      </c>
    </row>
    <row r="11306" spans="1:3" x14ac:dyDescent="0.25">
      <c r="A11306" s="22"/>
      <c r="B11306" s="28" t="str">
        <f t="shared" si="361"/>
        <v/>
      </c>
      <c r="C11306" s="28">
        <f t="shared" si="360"/>
        <v>1130</v>
      </c>
    </row>
    <row r="11307" spans="1:3" x14ac:dyDescent="0.25">
      <c r="A11307" s="22"/>
      <c r="B11307" s="28" t="str">
        <f t="shared" si="361"/>
        <v/>
      </c>
      <c r="C11307" s="28">
        <f t="shared" si="360"/>
        <v>1131</v>
      </c>
    </row>
    <row r="11308" spans="1:3" x14ac:dyDescent="0.25">
      <c r="A11308" s="22"/>
      <c r="B11308" s="28" t="str">
        <f t="shared" si="361"/>
        <v/>
      </c>
      <c r="C11308" s="28">
        <f t="shared" si="360"/>
        <v>1131</v>
      </c>
    </row>
    <row r="11309" spans="1:3" x14ac:dyDescent="0.25">
      <c r="A11309" s="22"/>
      <c r="B11309" s="28" t="str">
        <f t="shared" si="361"/>
        <v/>
      </c>
      <c r="C11309" s="28">
        <f t="shared" si="360"/>
        <v>1131</v>
      </c>
    </row>
    <row r="11310" spans="1:3" x14ac:dyDescent="0.25">
      <c r="A11310" s="22"/>
      <c r="B11310" s="28" t="str">
        <f t="shared" si="361"/>
        <v/>
      </c>
      <c r="C11310" s="28">
        <f t="shared" si="360"/>
        <v>1131</v>
      </c>
    </row>
    <row r="11311" spans="1:3" x14ac:dyDescent="0.25">
      <c r="A11311" s="22"/>
      <c r="B11311" s="28" t="str">
        <f t="shared" si="361"/>
        <v/>
      </c>
      <c r="C11311" s="28">
        <f t="shared" ref="C11311:C11374" si="362">ROUNDDOWN(((ROW(C11311)-ROW(C$7))/C$5)+1,0)</f>
        <v>1131</v>
      </c>
    </row>
    <row r="11312" spans="1:3" x14ac:dyDescent="0.25">
      <c r="A11312" s="22"/>
      <c r="B11312" s="28" t="str">
        <f t="shared" si="361"/>
        <v/>
      </c>
      <c r="C11312" s="28">
        <f t="shared" si="362"/>
        <v>1131</v>
      </c>
    </row>
    <row r="11313" spans="1:3" x14ac:dyDescent="0.25">
      <c r="A11313" s="22"/>
      <c r="B11313" s="28" t="str">
        <f t="shared" si="361"/>
        <v/>
      </c>
      <c r="C11313" s="28">
        <f t="shared" si="362"/>
        <v>1131</v>
      </c>
    </row>
    <row r="11314" spans="1:3" x14ac:dyDescent="0.25">
      <c r="A11314" s="22"/>
      <c r="B11314" s="28" t="str">
        <f t="shared" si="361"/>
        <v/>
      </c>
      <c r="C11314" s="28">
        <f t="shared" si="362"/>
        <v>1131</v>
      </c>
    </row>
    <row r="11315" spans="1:3" x14ac:dyDescent="0.25">
      <c r="A11315" s="22"/>
      <c r="B11315" s="28" t="str">
        <f t="shared" si="361"/>
        <v/>
      </c>
      <c r="C11315" s="28">
        <f t="shared" si="362"/>
        <v>1131</v>
      </c>
    </row>
    <row r="11316" spans="1:3" x14ac:dyDescent="0.25">
      <c r="A11316" s="22"/>
      <c r="B11316" s="28" t="str">
        <f t="shared" si="361"/>
        <v/>
      </c>
      <c r="C11316" s="28">
        <f t="shared" si="362"/>
        <v>1131</v>
      </c>
    </row>
    <row r="11317" spans="1:3" x14ac:dyDescent="0.25">
      <c r="A11317" s="22"/>
      <c r="B11317" s="28" t="str">
        <f t="shared" si="361"/>
        <v/>
      </c>
      <c r="C11317" s="28">
        <f t="shared" si="362"/>
        <v>1132</v>
      </c>
    </row>
    <row r="11318" spans="1:3" x14ac:dyDescent="0.25">
      <c r="A11318" s="22"/>
      <c r="B11318" s="28" t="str">
        <f t="shared" si="361"/>
        <v/>
      </c>
      <c r="C11318" s="28">
        <f t="shared" si="362"/>
        <v>1132</v>
      </c>
    </row>
    <row r="11319" spans="1:3" x14ac:dyDescent="0.25">
      <c r="A11319" s="22"/>
      <c r="B11319" s="28" t="str">
        <f t="shared" si="361"/>
        <v/>
      </c>
      <c r="C11319" s="28">
        <f t="shared" si="362"/>
        <v>1132</v>
      </c>
    </row>
    <row r="11320" spans="1:3" x14ac:dyDescent="0.25">
      <c r="A11320" s="22"/>
      <c r="B11320" s="28" t="str">
        <f t="shared" si="361"/>
        <v/>
      </c>
      <c r="C11320" s="28">
        <f t="shared" si="362"/>
        <v>1132</v>
      </c>
    </row>
    <row r="11321" spans="1:3" x14ac:dyDescent="0.25">
      <c r="A11321" s="22"/>
      <c r="B11321" s="28" t="str">
        <f t="shared" si="361"/>
        <v/>
      </c>
      <c r="C11321" s="28">
        <f t="shared" si="362"/>
        <v>1132</v>
      </c>
    </row>
    <row r="11322" spans="1:3" x14ac:dyDescent="0.25">
      <c r="A11322" s="22"/>
      <c r="B11322" s="28" t="str">
        <f t="shared" si="361"/>
        <v/>
      </c>
      <c r="C11322" s="28">
        <f t="shared" si="362"/>
        <v>1132</v>
      </c>
    </row>
    <row r="11323" spans="1:3" x14ac:dyDescent="0.25">
      <c r="A11323" s="22"/>
      <c r="B11323" s="28" t="str">
        <f t="shared" si="361"/>
        <v/>
      </c>
      <c r="C11323" s="28">
        <f t="shared" si="362"/>
        <v>1132</v>
      </c>
    </row>
    <row r="11324" spans="1:3" x14ac:dyDescent="0.25">
      <c r="A11324" s="22"/>
      <c r="B11324" s="28" t="str">
        <f t="shared" si="361"/>
        <v/>
      </c>
      <c r="C11324" s="28">
        <f t="shared" si="362"/>
        <v>1132</v>
      </c>
    </row>
    <row r="11325" spans="1:3" x14ac:dyDescent="0.25">
      <c r="A11325" s="22"/>
      <c r="B11325" s="28" t="str">
        <f t="shared" si="361"/>
        <v/>
      </c>
      <c r="C11325" s="28">
        <f t="shared" si="362"/>
        <v>1132</v>
      </c>
    </row>
    <row r="11326" spans="1:3" x14ac:dyDescent="0.25">
      <c r="A11326" s="22"/>
      <c r="B11326" s="28" t="str">
        <f t="shared" si="361"/>
        <v/>
      </c>
      <c r="C11326" s="28">
        <f t="shared" si="362"/>
        <v>1132</v>
      </c>
    </row>
    <row r="11327" spans="1:3" x14ac:dyDescent="0.25">
      <c r="A11327" s="22"/>
      <c r="B11327" s="28" t="str">
        <f t="shared" si="361"/>
        <v/>
      </c>
      <c r="C11327" s="28">
        <f t="shared" si="362"/>
        <v>1133</v>
      </c>
    </row>
    <row r="11328" spans="1:3" x14ac:dyDescent="0.25">
      <c r="A11328" s="22"/>
      <c r="B11328" s="28" t="str">
        <f t="shared" si="361"/>
        <v/>
      </c>
      <c r="C11328" s="28">
        <f t="shared" si="362"/>
        <v>1133</v>
      </c>
    </row>
    <row r="11329" spans="1:3" x14ac:dyDescent="0.25">
      <c r="A11329" s="22"/>
      <c r="B11329" s="28" t="str">
        <f t="shared" si="361"/>
        <v/>
      </c>
      <c r="C11329" s="28">
        <f t="shared" si="362"/>
        <v>1133</v>
      </c>
    </row>
    <row r="11330" spans="1:3" x14ac:dyDescent="0.25">
      <c r="A11330" s="22"/>
      <c r="B11330" s="28" t="str">
        <f t="shared" si="361"/>
        <v/>
      </c>
      <c r="C11330" s="28">
        <f t="shared" si="362"/>
        <v>1133</v>
      </c>
    </row>
    <row r="11331" spans="1:3" x14ac:dyDescent="0.25">
      <c r="A11331" s="22"/>
      <c r="B11331" s="28" t="str">
        <f t="shared" si="361"/>
        <v/>
      </c>
      <c r="C11331" s="28">
        <f t="shared" si="362"/>
        <v>1133</v>
      </c>
    </row>
    <row r="11332" spans="1:3" x14ac:dyDescent="0.25">
      <c r="A11332" s="22"/>
      <c r="B11332" s="28" t="str">
        <f t="shared" si="361"/>
        <v/>
      </c>
      <c r="C11332" s="28">
        <f t="shared" si="362"/>
        <v>1133</v>
      </c>
    </row>
    <row r="11333" spans="1:3" x14ac:dyDescent="0.25">
      <c r="A11333" s="22"/>
      <c r="B11333" s="28" t="str">
        <f t="shared" si="361"/>
        <v/>
      </c>
      <c r="C11333" s="28">
        <f t="shared" si="362"/>
        <v>1133</v>
      </c>
    </row>
    <row r="11334" spans="1:3" x14ac:dyDescent="0.25">
      <c r="A11334" s="22"/>
      <c r="B11334" s="28" t="str">
        <f t="shared" si="361"/>
        <v/>
      </c>
      <c r="C11334" s="28">
        <f t="shared" si="362"/>
        <v>1133</v>
      </c>
    </row>
    <row r="11335" spans="1:3" x14ac:dyDescent="0.25">
      <c r="A11335" s="22"/>
      <c r="B11335" s="28" t="str">
        <f t="shared" si="361"/>
        <v/>
      </c>
      <c r="C11335" s="28">
        <f t="shared" si="362"/>
        <v>1133</v>
      </c>
    </row>
    <row r="11336" spans="1:3" x14ac:dyDescent="0.25">
      <c r="A11336" s="22"/>
      <c r="B11336" s="28" t="str">
        <f t="shared" si="361"/>
        <v/>
      </c>
      <c r="C11336" s="28">
        <f t="shared" si="362"/>
        <v>1133</v>
      </c>
    </row>
    <row r="11337" spans="1:3" x14ac:dyDescent="0.25">
      <c r="A11337" s="22"/>
      <c r="B11337" s="28" t="str">
        <f t="shared" si="361"/>
        <v/>
      </c>
      <c r="C11337" s="28">
        <f t="shared" si="362"/>
        <v>1134</v>
      </c>
    </row>
    <row r="11338" spans="1:3" x14ac:dyDescent="0.25">
      <c r="A11338" s="22"/>
      <c r="B11338" s="28" t="str">
        <f t="shared" si="361"/>
        <v/>
      </c>
      <c r="C11338" s="28">
        <f t="shared" si="362"/>
        <v>1134</v>
      </c>
    </row>
    <row r="11339" spans="1:3" x14ac:dyDescent="0.25">
      <c r="A11339" s="22"/>
      <c r="B11339" s="28" t="str">
        <f t="shared" si="361"/>
        <v/>
      </c>
      <c r="C11339" s="28">
        <f t="shared" si="362"/>
        <v>1134</v>
      </c>
    </row>
    <row r="11340" spans="1:3" x14ac:dyDescent="0.25">
      <c r="A11340" s="22"/>
      <c r="B11340" s="28" t="str">
        <f t="shared" si="361"/>
        <v/>
      </c>
      <c r="C11340" s="28">
        <f t="shared" si="362"/>
        <v>1134</v>
      </c>
    </row>
    <row r="11341" spans="1:3" x14ac:dyDescent="0.25">
      <c r="A11341" s="22"/>
      <c r="B11341" s="28" t="str">
        <f t="shared" si="361"/>
        <v/>
      </c>
      <c r="C11341" s="28">
        <f t="shared" si="362"/>
        <v>1134</v>
      </c>
    </row>
    <row r="11342" spans="1:3" x14ac:dyDescent="0.25">
      <c r="A11342" s="22"/>
      <c r="B11342" s="28" t="str">
        <f t="shared" si="361"/>
        <v/>
      </c>
      <c r="C11342" s="28">
        <f t="shared" si="362"/>
        <v>1134</v>
      </c>
    </row>
    <row r="11343" spans="1:3" x14ac:dyDescent="0.25">
      <c r="A11343" s="22"/>
      <c r="B11343" s="28" t="str">
        <f t="shared" si="361"/>
        <v/>
      </c>
      <c r="C11343" s="28">
        <f t="shared" si="362"/>
        <v>1134</v>
      </c>
    </row>
    <row r="11344" spans="1:3" x14ac:dyDescent="0.25">
      <c r="A11344" s="22"/>
      <c r="B11344" s="28" t="str">
        <f t="shared" si="361"/>
        <v/>
      </c>
      <c r="C11344" s="28">
        <f t="shared" si="362"/>
        <v>1134</v>
      </c>
    </row>
    <row r="11345" spans="1:3" x14ac:dyDescent="0.25">
      <c r="A11345" s="22"/>
      <c r="B11345" s="28" t="str">
        <f t="shared" si="361"/>
        <v/>
      </c>
      <c r="C11345" s="28">
        <f t="shared" si="362"/>
        <v>1134</v>
      </c>
    </row>
    <row r="11346" spans="1:3" x14ac:dyDescent="0.25">
      <c r="A11346" s="22"/>
      <c r="B11346" s="28" t="str">
        <f t="shared" si="361"/>
        <v/>
      </c>
      <c r="C11346" s="28">
        <f t="shared" si="362"/>
        <v>1134</v>
      </c>
    </row>
    <row r="11347" spans="1:3" x14ac:dyDescent="0.25">
      <c r="A11347" s="22"/>
      <c r="B11347" s="28" t="str">
        <f t="shared" si="361"/>
        <v/>
      </c>
      <c r="C11347" s="28">
        <f t="shared" si="362"/>
        <v>1135</v>
      </c>
    </row>
    <row r="11348" spans="1:3" x14ac:dyDescent="0.25">
      <c r="A11348" s="22"/>
      <c r="B11348" s="28" t="str">
        <f t="shared" si="361"/>
        <v/>
      </c>
      <c r="C11348" s="28">
        <f t="shared" si="362"/>
        <v>1135</v>
      </c>
    </row>
    <row r="11349" spans="1:3" x14ac:dyDescent="0.25">
      <c r="A11349" s="22"/>
      <c r="B11349" s="28" t="str">
        <f t="shared" si="361"/>
        <v/>
      </c>
      <c r="C11349" s="28">
        <f t="shared" si="362"/>
        <v>1135</v>
      </c>
    </row>
    <row r="11350" spans="1:3" x14ac:dyDescent="0.25">
      <c r="A11350" s="22"/>
      <c r="B11350" s="28" t="str">
        <f t="shared" si="361"/>
        <v/>
      </c>
      <c r="C11350" s="28">
        <f t="shared" si="362"/>
        <v>1135</v>
      </c>
    </row>
    <row r="11351" spans="1:3" x14ac:dyDescent="0.25">
      <c r="A11351" s="22"/>
      <c r="B11351" s="28" t="str">
        <f t="shared" si="361"/>
        <v/>
      </c>
      <c r="C11351" s="28">
        <f t="shared" si="362"/>
        <v>1135</v>
      </c>
    </row>
    <row r="11352" spans="1:3" x14ac:dyDescent="0.25">
      <c r="A11352" s="22"/>
      <c r="B11352" s="28" t="str">
        <f t="shared" si="361"/>
        <v/>
      </c>
      <c r="C11352" s="28">
        <f t="shared" si="362"/>
        <v>1135</v>
      </c>
    </row>
    <row r="11353" spans="1:3" x14ac:dyDescent="0.25">
      <c r="A11353" s="22"/>
      <c r="B11353" s="28" t="str">
        <f t="shared" si="361"/>
        <v/>
      </c>
      <c r="C11353" s="28">
        <f t="shared" si="362"/>
        <v>1135</v>
      </c>
    </row>
    <row r="11354" spans="1:3" x14ac:dyDescent="0.25">
      <c r="A11354" s="22"/>
      <c r="B11354" s="28" t="str">
        <f t="shared" si="361"/>
        <v/>
      </c>
      <c r="C11354" s="28">
        <f t="shared" si="362"/>
        <v>1135</v>
      </c>
    </row>
    <row r="11355" spans="1:3" x14ac:dyDescent="0.25">
      <c r="A11355" s="22"/>
      <c r="B11355" s="28" t="str">
        <f t="shared" si="361"/>
        <v/>
      </c>
      <c r="C11355" s="28">
        <f t="shared" si="362"/>
        <v>1135</v>
      </c>
    </row>
    <row r="11356" spans="1:3" x14ac:dyDescent="0.25">
      <c r="A11356" s="22"/>
      <c r="B11356" s="28" t="str">
        <f t="shared" si="361"/>
        <v/>
      </c>
      <c r="C11356" s="28">
        <f t="shared" si="362"/>
        <v>1135</v>
      </c>
    </row>
    <row r="11357" spans="1:3" x14ac:dyDescent="0.25">
      <c r="A11357" s="22"/>
      <c r="B11357" s="28" t="str">
        <f t="shared" ref="B11357:B11420" si="363">IF(C11357&lt; $D$4+1,MOD(((ROW(B11357)-ROW(B$7))),$C$5)+1,"")</f>
        <v/>
      </c>
      <c r="C11357" s="28">
        <f t="shared" si="362"/>
        <v>1136</v>
      </c>
    </row>
    <row r="11358" spans="1:3" x14ac:dyDescent="0.25">
      <c r="A11358" s="22"/>
      <c r="B11358" s="28" t="str">
        <f t="shared" si="363"/>
        <v/>
      </c>
      <c r="C11358" s="28">
        <f t="shared" si="362"/>
        <v>1136</v>
      </c>
    </row>
    <row r="11359" spans="1:3" x14ac:dyDescent="0.25">
      <c r="A11359" s="22"/>
      <c r="B11359" s="28" t="str">
        <f t="shared" si="363"/>
        <v/>
      </c>
      <c r="C11359" s="28">
        <f t="shared" si="362"/>
        <v>1136</v>
      </c>
    </row>
    <row r="11360" spans="1:3" x14ac:dyDescent="0.25">
      <c r="A11360" s="22"/>
      <c r="B11360" s="28" t="str">
        <f t="shared" si="363"/>
        <v/>
      </c>
      <c r="C11360" s="28">
        <f t="shared" si="362"/>
        <v>1136</v>
      </c>
    </row>
    <row r="11361" spans="1:3" x14ac:dyDescent="0.25">
      <c r="A11361" s="22"/>
      <c r="B11361" s="28" t="str">
        <f t="shared" si="363"/>
        <v/>
      </c>
      <c r="C11361" s="28">
        <f t="shared" si="362"/>
        <v>1136</v>
      </c>
    </row>
    <row r="11362" spans="1:3" x14ac:dyDescent="0.25">
      <c r="A11362" s="22"/>
      <c r="B11362" s="28" t="str">
        <f t="shared" si="363"/>
        <v/>
      </c>
      <c r="C11362" s="28">
        <f t="shared" si="362"/>
        <v>1136</v>
      </c>
    </row>
    <row r="11363" spans="1:3" x14ac:dyDescent="0.25">
      <c r="A11363" s="22"/>
      <c r="B11363" s="28" t="str">
        <f t="shared" si="363"/>
        <v/>
      </c>
      <c r="C11363" s="28">
        <f t="shared" si="362"/>
        <v>1136</v>
      </c>
    </row>
    <row r="11364" spans="1:3" x14ac:dyDescent="0.25">
      <c r="A11364" s="22"/>
      <c r="B11364" s="28" t="str">
        <f t="shared" si="363"/>
        <v/>
      </c>
      <c r="C11364" s="28">
        <f t="shared" si="362"/>
        <v>1136</v>
      </c>
    </row>
    <row r="11365" spans="1:3" x14ac:dyDescent="0.25">
      <c r="A11365" s="22"/>
      <c r="B11365" s="28" t="str">
        <f t="shared" si="363"/>
        <v/>
      </c>
      <c r="C11365" s="28">
        <f t="shared" si="362"/>
        <v>1136</v>
      </c>
    </row>
    <row r="11366" spans="1:3" x14ac:dyDescent="0.25">
      <c r="A11366" s="22"/>
      <c r="B11366" s="28" t="str">
        <f t="shared" si="363"/>
        <v/>
      </c>
      <c r="C11366" s="28">
        <f t="shared" si="362"/>
        <v>1136</v>
      </c>
    </row>
    <row r="11367" spans="1:3" x14ac:dyDescent="0.25">
      <c r="A11367" s="22"/>
      <c r="B11367" s="28" t="str">
        <f t="shared" si="363"/>
        <v/>
      </c>
      <c r="C11367" s="28">
        <f t="shared" si="362"/>
        <v>1137</v>
      </c>
    </row>
    <row r="11368" spans="1:3" x14ac:dyDescent="0.25">
      <c r="A11368" s="22"/>
      <c r="B11368" s="28" t="str">
        <f t="shared" si="363"/>
        <v/>
      </c>
      <c r="C11368" s="28">
        <f t="shared" si="362"/>
        <v>1137</v>
      </c>
    </row>
    <row r="11369" spans="1:3" x14ac:dyDescent="0.25">
      <c r="A11369" s="22"/>
      <c r="B11369" s="28" t="str">
        <f t="shared" si="363"/>
        <v/>
      </c>
      <c r="C11369" s="28">
        <f t="shared" si="362"/>
        <v>1137</v>
      </c>
    </row>
    <row r="11370" spans="1:3" x14ac:dyDescent="0.25">
      <c r="A11370" s="22"/>
      <c r="B11370" s="28" t="str">
        <f t="shared" si="363"/>
        <v/>
      </c>
      <c r="C11370" s="28">
        <f t="shared" si="362"/>
        <v>1137</v>
      </c>
    </row>
    <row r="11371" spans="1:3" x14ac:dyDescent="0.25">
      <c r="A11371" s="22"/>
      <c r="B11371" s="28" t="str">
        <f t="shared" si="363"/>
        <v/>
      </c>
      <c r="C11371" s="28">
        <f t="shared" si="362"/>
        <v>1137</v>
      </c>
    </row>
    <row r="11372" spans="1:3" x14ac:dyDescent="0.25">
      <c r="A11372" s="22"/>
      <c r="B11372" s="28" t="str">
        <f t="shared" si="363"/>
        <v/>
      </c>
      <c r="C11372" s="28">
        <f t="shared" si="362"/>
        <v>1137</v>
      </c>
    </row>
    <row r="11373" spans="1:3" x14ac:dyDescent="0.25">
      <c r="A11373" s="22"/>
      <c r="B11373" s="28" t="str">
        <f t="shared" si="363"/>
        <v/>
      </c>
      <c r="C11373" s="28">
        <f t="shared" si="362"/>
        <v>1137</v>
      </c>
    </row>
    <row r="11374" spans="1:3" x14ac:dyDescent="0.25">
      <c r="A11374" s="22"/>
      <c r="B11374" s="28" t="str">
        <f t="shared" si="363"/>
        <v/>
      </c>
      <c r="C11374" s="28">
        <f t="shared" si="362"/>
        <v>1137</v>
      </c>
    </row>
    <row r="11375" spans="1:3" x14ac:dyDescent="0.25">
      <c r="A11375" s="22"/>
      <c r="B11375" s="28" t="str">
        <f t="shared" si="363"/>
        <v/>
      </c>
      <c r="C11375" s="28">
        <f t="shared" ref="C11375:C11438" si="364">ROUNDDOWN(((ROW(C11375)-ROW(C$7))/C$5)+1,0)</f>
        <v>1137</v>
      </c>
    </row>
    <row r="11376" spans="1:3" x14ac:dyDescent="0.25">
      <c r="A11376" s="22"/>
      <c r="B11376" s="28" t="str">
        <f t="shared" si="363"/>
        <v/>
      </c>
      <c r="C11376" s="28">
        <f t="shared" si="364"/>
        <v>1137</v>
      </c>
    </row>
    <row r="11377" spans="1:3" x14ac:dyDescent="0.25">
      <c r="A11377" s="22"/>
      <c r="B11377" s="28" t="str">
        <f t="shared" si="363"/>
        <v/>
      </c>
      <c r="C11377" s="28">
        <f t="shared" si="364"/>
        <v>1138</v>
      </c>
    </row>
    <row r="11378" spans="1:3" x14ac:dyDescent="0.25">
      <c r="A11378" s="22"/>
      <c r="B11378" s="28" t="str">
        <f t="shared" si="363"/>
        <v/>
      </c>
      <c r="C11378" s="28">
        <f t="shared" si="364"/>
        <v>1138</v>
      </c>
    </row>
    <row r="11379" spans="1:3" x14ac:dyDescent="0.25">
      <c r="A11379" s="22"/>
      <c r="B11379" s="28" t="str">
        <f t="shared" si="363"/>
        <v/>
      </c>
      <c r="C11379" s="28">
        <f t="shared" si="364"/>
        <v>1138</v>
      </c>
    </row>
    <row r="11380" spans="1:3" x14ac:dyDescent="0.25">
      <c r="A11380" s="22"/>
      <c r="B11380" s="28" t="str">
        <f t="shared" si="363"/>
        <v/>
      </c>
      <c r="C11380" s="28">
        <f t="shared" si="364"/>
        <v>1138</v>
      </c>
    </row>
    <row r="11381" spans="1:3" x14ac:dyDescent="0.25">
      <c r="A11381" s="22"/>
      <c r="B11381" s="28" t="str">
        <f t="shared" si="363"/>
        <v/>
      </c>
      <c r="C11381" s="28">
        <f t="shared" si="364"/>
        <v>1138</v>
      </c>
    </row>
    <row r="11382" spans="1:3" x14ac:dyDescent="0.25">
      <c r="A11382" s="22"/>
      <c r="B11382" s="28" t="str">
        <f t="shared" si="363"/>
        <v/>
      </c>
      <c r="C11382" s="28">
        <f t="shared" si="364"/>
        <v>1138</v>
      </c>
    </row>
    <row r="11383" spans="1:3" x14ac:dyDescent="0.25">
      <c r="A11383" s="22"/>
      <c r="B11383" s="28" t="str">
        <f t="shared" si="363"/>
        <v/>
      </c>
      <c r="C11383" s="28">
        <f t="shared" si="364"/>
        <v>1138</v>
      </c>
    </row>
    <row r="11384" spans="1:3" x14ac:dyDescent="0.25">
      <c r="A11384" s="22"/>
      <c r="B11384" s="28" t="str">
        <f t="shared" si="363"/>
        <v/>
      </c>
      <c r="C11384" s="28">
        <f t="shared" si="364"/>
        <v>1138</v>
      </c>
    </row>
    <row r="11385" spans="1:3" x14ac:dyDescent="0.25">
      <c r="A11385" s="22"/>
      <c r="B11385" s="28" t="str">
        <f t="shared" si="363"/>
        <v/>
      </c>
      <c r="C11385" s="28">
        <f t="shared" si="364"/>
        <v>1138</v>
      </c>
    </row>
    <row r="11386" spans="1:3" x14ac:dyDescent="0.25">
      <c r="A11386" s="22"/>
      <c r="B11386" s="28" t="str">
        <f t="shared" si="363"/>
        <v/>
      </c>
      <c r="C11386" s="28">
        <f t="shared" si="364"/>
        <v>1138</v>
      </c>
    </row>
    <row r="11387" spans="1:3" x14ac:dyDescent="0.25">
      <c r="A11387" s="22"/>
      <c r="B11387" s="28" t="str">
        <f t="shared" si="363"/>
        <v/>
      </c>
      <c r="C11387" s="28">
        <f t="shared" si="364"/>
        <v>1139</v>
      </c>
    </row>
    <row r="11388" spans="1:3" x14ac:dyDescent="0.25">
      <c r="A11388" s="22"/>
      <c r="B11388" s="28" t="str">
        <f t="shared" si="363"/>
        <v/>
      </c>
      <c r="C11388" s="28">
        <f t="shared" si="364"/>
        <v>1139</v>
      </c>
    </row>
    <row r="11389" spans="1:3" x14ac:dyDescent="0.25">
      <c r="A11389" s="22"/>
      <c r="B11389" s="28" t="str">
        <f t="shared" si="363"/>
        <v/>
      </c>
      <c r="C11389" s="28">
        <f t="shared" si="364"/>
        <v>1139</v>
      </c>
    </row>
    <row r="11390" spans="1:3" x14ac:dyDescent="0.25">
      <c r="A11390" s="22"/>
      <c r="B11390" s="28" t="str">
        <f t="shared" si="363"/>
        <v/>
      </c>
      <c r="C11390" s="28">
        <f t="shared" si="364"/>
        <v>1139</v>
      </c>
    </row>
    <row r="11391" spans="1:3" x14ac:dyDescent="0.25">
      <c r="A11391" s="22"/>
      <c r="B11391" s="28" t="str">
        <f t="shared" si="363"/>
        <v/>
      </c>
      <c r="C11391" s="28">
        <f t="shared" si="364"/>
        <v>1139</v>
      </c>
    </row>
    <row r="11392" spans="1:3" x14ac:dyDescent="0.25">
      <c r="A11392" s="22"/>
      <c r="B11392" s="28" t="str">
        <f t="shared" si="363"/>
        <v/>
      </c>
      <c r="C11392" s="28">
        <f t="shared" si="364"/>
        <v>1139</v>
      </c>
    </row>
    <row r="11393" spans="1:3" x14ac:dyDescent="0.25">
      <c r="A11393" s="22"/>
      <c r="B11393" s="28" t="str">
        <f t="shared" si="363"/>
        <v/>
      </c>
      <c r="C11393" s="28">
        <f t="shared" si="364"/>
        <v>1139</v>
      </c>
    </row>
    <row r="11394" spans="1:3" x14ac:dyDescent="0.25">
      <c r="A11394" s="22"/>
      <c r="B11394" s="28" t="str">
        <f t="shared" si="363"/>
        <v/>
      </c>
      <c r="C11394" s="28">
        <f t="shared" si="364"/>
        <v>1139</v>
      </c>
    </row>
    <row r="11395" spans="1:3" x14ac:dyDescent="0.25">
      <c r="A11395" s="22"/>
      <c r="B11395" s="28" t="str">
        <f t="shared" si="363"/>
        <v/>
      </c>
      <c r="C11395" s="28">
        <f t="shared" si="364"/>
        <v>1139</v>
      </c>
    </row>
    <row r="11396" spans="1:3" x14ac:dyDescent="0.25">
      <c r="A11396" s="22"/>
      <c r="B11396" s="28" t="str">
        <f t="shared" si="363"/>
        <v/>
      </c>
      <c r="C11396" s="28">
        <f t="shared" si="364"/>
        <v>1139</v>
      </c>
    </row>
    <row r="11397" spans="1:3" x14ac:dyDescent="0.25">
      <c r="A11397" s="22"/>
      <c r="B11397" s="28" t="str">
        <f t="shared" si="363"/>
        <v/>
      </c>
      <c r="C11397" s="28">
        <f t="shared" si="364"/>
        <v>1140</v>
      </c>
    </row>
    <row r="11398" spans="1:3" x14ac:dyDescent="0.25">
      <c r="A11398" s="22"/>
      <c r="B11398" s="28" t="str">
        <f t="shared" si="363"/>
        <v/>
      </c>
      <c r="C11398" s="28">
        <f t="shared" si="364"/>
        <v>1140</v>
      </c>
    </row>
    <row r="11399" spans="1:3" x14ac:dyDescent="0.25">
      <c r="A11399" s="22"/>
      <c r="B11399" s="28" t="str">
        <f t="shared" si="363"/>
        <v/>
      </c>
      <c r="C11399" s="28">
        <f t="shared" si="364"/>
        <v>1140</v>
      </c>
    </row>
    <row r="11400" spans="1:3" x14ac:dyDescent="0.25">
      <c r="A11400" s="22"/>
      <c r="B11400" s="28" t="str">
        <f t="shared" si="363"/>
        <v/>
      </c>
      <c r="C11400" s="28">
        <f t="shared" si="364"/>
        <v>1140</v>
      </c>
    </row>
    <row r="11401" spans="1:3" x14ac:dyDescent="0.25">
      <c r="A11401" s="22"/>
      <c r="B11401" s="28" t="str">
        <f t="shared" si="363"/>
        <v/>
      </c>
      <c r="C11401" s="28">
        <f t="shared" si="364"/>
        <v>1140</v>
      </c>
    </row>
    <row r="11402" spans="1:3" x14ac:dyDescent="0.25">
      <c r="A11402" s="22"/>
      <c r="B11402" s="28" t="str">
        <f t="shared" si="363"/>
        <v/>
      </c>
      <c r="C11402" s="28">
        <f t="shared" si="364"/>
        <v>1140</v>
      </c>
    </row>
    <row r="11403" spans="1:3" x14ac:dyDescent="0.25">
      <c r="A11403" s="22"/>
      <c r="B11403" s="28" t="str">
        <f t="shared" si="363"/>
        <v/>
      </c>
      <c r="C11403" s="28">
        <f t="shared" si="364"/>
        <v>1140</v>
      </c>
    </row>
    <row r="11404" spans="1:3" x14ac:dyDescent="0.25">
      <c r="A11404" s="22"/>
      <c r="B11404" s="28" t="str">
        <f t="shared" si="363"/>
        <v/>
      </c>
      <c r="C11404" s="28">
        <f t="shared" si="364"/>
        <v>1140</v>
      </c>
    </row>
    <row r="11405" spans="1:3" x14ac:dyDescent="0.25">
      <c r="A11405" s="22"/>
      <c r="B11405" s="28" t="str">
        <f t="shared" si="363"/>
        <v/>
      </c>
      <c r="C11405" s="28">
        <f t="shared" si="364"/>
        <v>1140</v>
      </c>
    </row>
    <row r="11406" spans="1:3" x14ac:dyDescent="0.25">
      <c r="A11406" s="22"/>
      <c r="B11406" s="28" t="str">
        <f t="shared" si="363"/>
        <v/>
      </c>
      <c r="C11406" s="28">
        <f t="shared" si="364"/>
        <v>1140</v>
      </c>
    </row>
    <row r="11407" spans="1:3" x14ac:dyDescent="0.25">
      <c r="A11407" s="22"/>
      <c r="B11407" s="28" t="str">
        <f t="shared" si="363"/>
        <v/>
      </c>
      <c r="C11407" s="28">
        <f t="shared" si="364"/>
        <v>1141</v>
      </c>
    </row>
    <row r="11408" spans="1:3" x14ac:dyDescent="0.25">
      <c r="A11408" s="22"/>
      <c r="B11408" s="28" t="str">
        <f t="shared" si="363"/>
        <v/>
      </c>
      <c r="C11408" s="28">
        <f t="shared" si="364"/>
        <v>1141</v>
      </c>
    </row>
    <row r="11409" spans="1:3" x14ac:dyDescent="0.25">
      <c r="A11409" s="22"/>
      <c r="B11409" s="28" t="str">
        <f t="shared" si="363"/>
        <v/>
      </c>
      <c r="C11409" s="28">
        <f t="shared" si="364"/>
        <v>1141</v>
      </c>
    </row>
    <row r="11410" spans="1:3" x14ac:dyDescent="0.25">
      <c r="A11410" s="22"/>
      <c r="B11410" s="28" t="str">
        <f t="shared" si="363"/>
        <v/>
      </c>
      <c r="C11410" s="28">
        <f t="shared" si="364"/>
        <v>1141</v>
      </c>
    </row>
    <row r="11411" spans="1:3" x14ac:dyDescent="0.25">
      <c r="A11411" s="22"/>
      <c r="B11411" s="28" t="str">
        <f t="shared" si="363"/>
        <v/>
      </c>
      <c r="C11411" s="28">
        <f t="shared" si="364"/>
        <v>1141</v>
      </c>
    </row>
    <row r="11412" spans="1:3" x14ac:dyDescent="0.25">
      <c r="A11412" s="22"/>
      <c r="B11412" s="28" t="str">
        <f t="shared" si="363"/>
        <v/>
      </c>
      <c r="C11412" s="28">
        <f t="shared" si="364"/>
        <v>1141</v>
      </c>
    </row>
    <row r="11413" spans="1:3" x14ac:dyDescent="0.25">
      <c r="A11413" s="22"/>
      <c r="B11413" s="28" t="str">
        <f t="shared" si="363"/>
        <v/>
      </c>
      <c r="C11413" s="28">
        <f t="shared" si="364"/>
        <v>1141</v>
      </c>
    </row>
    <row r="11414" spans="1:3" x14ac:dyDescent="0.25">
      <c r="A11414" s="22"/>
      <c r="B11414" s="28" t="str">
        <f t="shared" si="363"/>
        <v/>
      </c>
      <c r="C11414" s="28">
        <f t="shared" si="364"/>
        <v>1141</v>
      </c>
    </row>
    <row r="11415" spans="1:3" x14ac:dyDescent="0.25">
      <c r="A11415" s="22"/>
      <c r="B11415" s="28" t="str">
        <f t="shared" si="363"/>
        <v/>
      </c>
      <c r="C11415" s="28">
        <f t="shared" si="364"/>
        <v>1141</v>
      </c>
    </row>
    <row r="11416" spans="1:3" x14ac:dyDescent="0.25">
      <c r="A11416" s="22"/>
      <c r="B11416" s="28" t="str">
        <f t="shared" si="363"/>
        <v/>
      </c>
      <c r="C11416" s="28">
        <f t="shared" si="364"/>
        <v>1141</v>
      </c>
    </row>
    <row r="11417" spans="1:3" x14ac:dyDescent="0.25">
      <c r="A11417" s="22"/>
      <c r="B11417" s="28" t="str">
        <f t="shared" si="363"/>
        <v/>
      </c>
      <c r="C11417" s="28">
        <f t="shared" si="364"/>
        <v>1142</v>
      </c>
    </row>
    <row r="11418" spans="1:3" x14ac:dyDescent="0.25">
      <c r="A11418" s="22"/>
      <c r="B11418" s="28" t="str">
        <f t="shared" si="363"/>
        <v/>
      </c>
      <c r="C11418" s="28">
        <f t="shared" si="364"/>
        <v>1142</v>
      </c>
    </row>
    <row r="11419" spans="1:3" x14ac:dyDescent="0.25">
      <c r="A11419" s="22"/>
      <c r="B11419" s="28" t="str">
        <f t="shared" si="363"/>
        <v/>
      </c>
      <c r="C11419" s="28">
        <f t="shared" si="364"/>
        <v>1142</v>
      </c>
    </row>
    <row r="11420" spans="1:3" x14ac:dyDescent="0.25">
      <c r="A11420" s="22"/>
      <c r="B11420" s="28" t="str">
        <f t="shared" si="363"/>
        <v/>
      </c>
      <c r="C11420" s="28">
        <f t="shared" si="364"/>
        <v>1142</v>
      </c>
    </row>
    <row r="11421" spans="1:3" x14ac:dyDescent="0.25">
      <c r="A11421" s="22"/>
      <c r="B11421" s="28" t="str">
        <f t="shared" ref="B11421:B11484" si="365">IF(C11421&lt; $D$4+1,MOD(((ROW(B11421)-ROW(B$7))),$C$5)+1,"")</f>
        <v/>
      </c>
      <c r="C11421" s="28">
        <f t="shared" si="364"/>
        <v>1142</v>
      </c>
    </row>
    <row r="11422" spans="1:3" x14ac:dyDescent="0.25">
      <c r="A11422" s="22"/>
      <c r="B11422" s="28" t="str">
        <f t="shared" si="365"/>
        <v/>
      </c>
      <c r="C11422" s="28">
        <f t="shared" si="364"/>
        <v>1142</v>
      </c>
    </row>
    <row r="11423" spans="1:3" x14ac:dyDescent="0.25">
      <c r="A11423" s="22"/>
      <c r="B11423" s="28" t="str">
        <f t="shared" si="365"/>
        <v/>
      </c>
      <c r="C11423" s="28">
        <f t="shared" si="364"/>
        <v>1142</v>
      </c>
    </row>
    <row r="11424" spans="1:3" x14ac:dyDescent="0.25">
      <c r="A11424" s="22"/>
      <c r="B11424" s="28" t="str">
        <f t="shared" si="365"/>
        <v/>
      </c>
      <c r="C11424" s="28">
        <f t="shared" si="364"/>
        <v>1142</v>
      </c>
    </row>
    <row r="11425" spans="1:3" x14ac:dyDescent="0.25">
      <c r="A11425" s="22"/>
      <c r="B11425" s="28" t="str">
        <f t="shared" si="365"/>
        <v/>
      </c>
      <c r="C11425" s="28">
        <f t="shared" si="364"/>
        <v>1142</v>
      </c>
    </row>
    <row r="11426" spans="1:3" x14ac:dyDescent="0.25">
      <c r="A11426" s="22"/>
      <c r="B11426" s="28" t="str">
        <f t="shared" si="365"/>
        <v/>
      </c>
      <c r="C11426" s="28">
        <f t="shared" si="364"/>
        <v>1142</v>
      </c>
    </row>
    <row r="11427" spans="1:3" x14ac:dyDescent="0.25">
      <c r="A11427" s="22"/>
      <c r="B11427" s="28" t="str">
        <f t="shared" si="365"/>
        <v/>
      </c>
      <c r="C11427" s="28">
        <f t="shared" si="364"/>
        <v>1143</v>
      </c>
    </row>
    <row r="11428" spans="1:3" x14ac:dyDescent="0.25">
      <c r="A11428" s="22"/>
      <c r="B11428" s="28" t="str">
        <f t="shared" si="365"/>
        <v/>
      </c>
      <c r="C11428" s="28">
        <f t="shared" si="364"/>
        <v>1143</v>
      </c>
    </row>
    <row r="11429" spans="1:3" x14ac:dyDescent="0.25">
      <c r="A11429" s="22"/>
      <c r="B11429" s="28" t="str">
        <f t="shared" si="365"/>
        <v/>
      </c>
      <c r="C11429" s="28">
        <f t="shared" si="364"/>
        <v>1143</v>
      </c>
    </row>
    <row r="11430" spans="1:3" x14ac:dyDescent="0.25">
      <c r="A11430" s="22"/>
      <c r="B11430" s="28" t="str">
        <f t="shared" si="365"/>
        <v/>
      </c>
      <c r="C11430" s="28">
        <f t="shared" si="364"/>
        <v>1143</v>
      </c>
    </row>
    <row r="11431" spans="1:3" x14ac:dyDescent="0.25">
      <c r="A11431" s="22"/>
      <c r="B11431" s="28" t="str">
        <f t="shared" si="365"/>
        <v/>
      </c>
      <c r="C11431" s="28">
        <f t="shared" si="364"/>
        <v>1143</v>
      </c>
    </row>
    <row r="11432" spans="1:3" x14ac:dyDescent="0.25">
      <c r="A11432" s="22"/>
      <c r="B11432" s="28" t="str">
        <f t="shared" si="365"/>
        <v/>
      </c>
      <c r="C11432" s="28">
        <f t="shared" si="364"/>
        <v>1143</v>
      </c>
    </row>
    <row r="11433" spans="1:3" x14ac:dyDescent="0.25">
      <c r="A11433" s="22"/>
      <c r="B11433" s="28" t="str">
        <f t="shared" si="365"/>
        <v/>
      </c>
      <c r="C11433" s="28">
        <f t="shared" si="364"/>
        <v>1143</v>
      </c>
    </row>
    <row r="11434" spans="1:3" x14ac:dyDescent="0.25">
      <c r="A11434" s="22"/>
      <c r="B11434" s="28" t="str">
        <f t="shared" si="365"/>
        <v/>
      </c>
      <c r="C11434" s="28">
        <f t="shared" si="364"/>
        <v>1143</v>
      </c>
    </row>
    <row r="11435" spans="1:3" x14ac:dyDescent="0.25">
      <c r="A11435" s="22"/>
      <c r="B11435" s="28" t="str">
        <f t="shared" si="365"/>
        <v/>
      </c>
      <c r="C11435" s="28">
        <f t="shared" si="364"/>
        <v>1143</v>
      </c>
    </row>
    <row r="11436" spans="1:3" x14ac:dyDescent="0.25">
      <c r="A11436" s="22"/>
      <c r="B11436" s="28" t="str">
        <f t="shared" si="365"/>
        <v/>
      </c>
      <c r="C11436" s="28">
        <f t="shared" si="364"/>
        <v>1143</v>
      </c>
    </row>
    <row r="11437" spans="1:3" x14ac:dyDescent="0.25">
      <c r="A11437" s="22"/>
      <c r="B11437" s="28" t="str">
        <f t="shared" si="365"/>
        <v/>
      </c>
      <c r="C11437" s="28">
        <f t="shared" si="364"/>
        <v>1144</v>
      </c>
    </row>
    <row r="11438" spans="1:3" x14ac:dyDescent="0.25">
      <c r="A11438" s="22"/>
      <c r="B11438" s="28" t="str">
        <f t="shared" si="365"/>
        <v/>
      </c>
      <c r="C11438" s="28">
        <f t="shared" si="364"/>
        <v>1144</v>
      </c>
    </row>
    <row r="11439" spans="1:3" x14ac:dyDescent="0.25">
      <c r="A11439" s="22"/>
      <c r="B11439" s="28" t="str">
        <f t="shared" si="365"/>
        <v/>
      </c>
      <c r="C11439" s="28">
        <f t="shared" ref="C11439:C11502" si="366">ROUNDDOWN(((ROW(C11439)-ROW(C$7))/C$5)+1,0)</f>
        <v>1144</v>
      </c>
    </row>
    <row r="11440" spans="1:3" x14ac:dyDescent="0.25">
      <c r="A11440" s="22"/>
      <c r="B11440" s="28" t="str">
        <f t="shared" si="365"/>
        <v/>
      </c>
      <c r="C11440" s="28">
        <f t="shared" si="366"/>
        <v>1144</v>
      </c>
    </row>
    <row r="11441" spans="1:3" x14ac:dyDescent="0.25">
      <c r="A11441" s="22"/>
      <c r="B11441" s="28" t="str">
        <f t="shared" si="365"/>
        <v/>
      </c>
      <c r="C11441" s="28">
        <f t="shared" si="366"/>
        <v>1144</v>
      </c>
    </row>
    <row r="11442" spans="1:3" x14ac:dyDescent="0.25">
      <c r="A11442" s="22"/>
      <c r="B11442" s="28" t="str">
        <f t="shared" si="365"/>
        <v/>
      </c>
      <c r="C11442" s="28">
        <f t="shared" si="366"/>
        <v>1144</v>
      </c>
    </row>
    <row r="11443" spans="1:3" x14ac:dyDescent="0.25">
      <c r="A11443" s="22"/>
      <c r="B11443" s="28" t="str">
        <f t="shared" si="365"/>
        <v/>
      </c>
      <c r="C11443" s="28">
        <f t="shared" si="366"/>
        <v>1144</v>
      </c>
    </row>
    <row r="11444" spans="1:3" x14ac:dyDescent="0.25">
      <c r="A11444" s="22"/>
      <c r="B11444" s="28" t="str">
        <f t="shared" si="365"/>
        <v/>
      </c>
      <c r="C11444" s="28">
        <f t="shared" si="366"/>
        <v>1144</v>
      </c>
    </row>
    <row r="11445" spans="1:3" x14ac:dyDescent="0.25">
      <c r="A11445" s="22"/>
      <c r="B11445" s="28" t="str">
        <f t="shared" si="365"/>
        <v/>
      </c>
      <c r="C11445" s="28">
        <f t="shared" si="366"/>
        <v>1144</v>
      </c>
    </row>
    <row r="11446" spans="1:3" x14ac:dyDescent="0.25">
      <c r="A11446" s="22"/>
      <c r="B11446" s="28" t="str">
        <f t="shared" si="365"/>
        <v/>
      </c>
      <c r="C11446" s="28">
        <f t="shared" si="366"/>
        <v>1144</v>
      </c>
    </row>
    <row r="11447" spans="1:3" x14ac:dyDescent="0.25">
      <c r="A11447" s="22"/>
      <c r="B11447" s="28" t="str">
        <f t="shared" si="365"/>
        <v/>
      </c>
      <c r="C11447" s="28">
        <f t="shared" si="366"/>
        <v>1145</v>
      </c>
    </row>
    <row r="11448" spans="1:3" x14ac:dyDescent="0.25">
      <c r="A11448" s="22"/>
      <c r="B11448" s="28" t="str">
        <f t="shared" si="365"/>
        <v/>
      </c>
      <c r="C11448" s="28">
        <f t="shared" si="366"/>
        <v>1145</v>
      </c>
    </row>
    <row r="11449" spans="1:3" x14ac:dyDescent="0.25">
      <c r="A11449" s="22"/>
      <c r="B11449" s="28" t="str">
        <f t="shared" si="365"/>
        <v/>
      </c>
      <c r="C11449" s="28">
        <f t="shared" si="366"/>
        <v>1145</v>
      </c>
    </row>
    <row r="11450" spans="1:3" x14ac:dyDescent="0.25">
      <c r="A11450" s="22"/>
      <c r="B11450" s="28" t="str">
        <f t="shared" si="365"/>
        <v/>
      </c>
      <c r="C11450" s="28">
        <f t="shared" si="366"/>
        <v>1145</v>
      </c>
    </row>
    <row r="11451" spans="1:3" x14ac:dyDescent="0.25">
      <c r="A11451" s="22"/>
      <c r="B11451" s="28" t="str">
        <f t="shared" si="365"/>
        <v/>
      </c>
      <c r="C11451" s="28">
        <f t="shared" si="366"/>
        <v>1145</v>
      </c>
    </row>
    <row r="11452" spans="1:3" x14ac:dyDescent="0.25">
      <c r="A11452" s="22"/>
      <c r="B11452" s="28" t="str">
        <f t="shared" si="365"/>
        <v/>
      </c>
      <c r="C11452" s="28">
        <f t="shared" si="366"/>
        <v>1145</v>
      </c>
    </row>
    <row r="11453" spans="1:3" x14ac:dyDescent="0.25">
      <c r="A11453" s="22"/>
      <c r="B11453" s="28" t="str">
        <f t="shared" si="365"/>
        <v/>
      </c>
      <c r="C11453" s="28">
        <f t="shared" si="366"/>
        <v>1145</v>
      </c>
    </row>
    <row r="11454" spans="1:3" x14ac:dyDescent="0.25">
      <c r="A11454" s="22"/>
      <c r="B11454" s="28" t="str">
        <f t="shared" si="365"/>
        <v/>
      </c>
      <c r="C11454" s="28">
        <f t="shared" si="366"/>
        <v>1145</v>
      </c>
    </row>
    <row r="11455" spans="1:3" x14ac:dyDescent="0.25">
      <c r="A11455" s="22"/>
      <c r="B11455" s="28" t="str">
        <f t="shared" si="365"/>
        <v/>
      </c>
      <c r="C11455" s="28">
        <f t="shared" si="366"/>
        <v>1145</v>
      </c>
    </row>
    <row r="11456" spans="1:3" x14ac:dyDescent="0.25">
      <c r="A11456" s="22"/>
      <c r="B11456" s="28" t="str">
        <f t="shared" si="365"/>
        <v/>
      </c>
      <c r="C11456" s="28">
        <f t="shared" si="366"/>
        <v>1145</v>
      </c>
    </row>
    <row r="11457" spans="1:3" x14ac:dyDescent="0.25">
      <c r="A11457" s="22"/>
      <c r="B11457" s="28" t="str">
        <f t="shared" si="365"/>
        <v/>
      </c>
      <c r="C11457" s="28">
        <f t="shared" si="366"/>
        <v>1146</v>
      </c>
    </row>
    <row r="11458" spans="1:3" x14ac:dyDescent="0.25">
      <c r="A11458" s="22"/>
      <c r="B11458" s="28" t="str">
        <f t="shared" si="365"/>
        <v/>
      </c>
      <c r="C11458" s="28">
        <f t="shared" si="366"/>
        <v>1146</v>
      </c>
    </row>
    <row r="11459" spans="1:3" x14ac:dyDescent="0.25">
      <c r="A11459" s="22"/>
      <c r="B11459" s="28" t="str">
        <f t="shared" si="365"/>
        <v/>
      </c>
      <c r="C11459" s="28">
        <f t="shared" si="366"/>
        <v>1146</v>
      </c>
    </row>
    <row r="11460" spans="1:3" x14ac:dyDescent="0.25">
      <c r="A11460" s="22"/>
      <c r="B11460" s="28" t="str">
        <f t="shared" si="365"/>
        <v/>
      </c>
      <c r="C11460" s="28">
        <f t="shared" si="366"/>
        <v>1146</v>
      </c>
    </row>
    <row r="11461" spans="1:3" x14ac:dyDescent="0.25">
      <c r="A11461" s="22"/>
      <c r="B11461" s="28" t="str">
        <f t="shared" si="365"/>
        <v/>
      </c>
      <c r="C11461" s="28">
        <f t="shared" si="366"/>
        <v>1146</v>
      </c>
    </row>
    <row r="11462" spans="1:3" x14ac:dyDescent="0.25">
      <c r="A11462" s="22"/>
      <c r="B11462" s="28" t="str">
        <f t="shared" si="365"/>
        <v/>
      </c>
      <c r="C11462" s="28">
        <f t="shared" si="366"/>
        <v>1146</v>
      </c>
    </row>
    <row r="11463" spans="1:3" x14ac:dyDescent="0.25">
      <c r="A11463" s="22"/>
      <c r="B11463" s="28" t="str">
        <f t="shared" si="365"/>
        <v/>
      </c>
      <c r="C11463" s="28">
        <f t="shared" si="366"/>
        <v>1146</v>
      </c>
    </row>
    <row r="11464" spans="1:3" x14ac:dyDescent="0.25">
      <c r="A11464" s="22"/>
      <c r="B11464" s="28" t="str">
        <f t="shared" si="365"/>
        <v/>
      </c>
      <c r="C11464" s="28">
        <f t="shared" si="366"/>
        <v>1146</v>
      </c>
    </row>
    <row r="11465" spans="1:3" x14ac:dyDescent="0.25">
      <c r="A11465" s="22"/>
      <c r="B11465" s="28" t="str">
        <f t="shared" si="365"/>
        <v/>
      </c>
      <c r="C11465" s="28">
        <f t="shared" si="366"/>
        <v>1146</v>
      </c>
    </row>
    <row r="11466" spans="1:3" x14ac:dyDescent="0.25">
      <c r="A11466" s="22"/>
      <c r="B11466" s="28" t="str">
        <f t="shared" si="365"/>
        <v/>
      </c>
      <c r="C11466" s="28">
        <f t="shared" si="366"/>
        <v>1146</v>
      </c>
    </row>
    <row r="11467" spans="1:3" x14ac:dyDescent="0.25">
      <c r="A11467" s="22"/>
      <c r="B11467" s="28" t="str">
        <f t="shared" si="365"/>
        <v/>
      </c>
      <c r="C11467" s="28">
        <f t="shared" si="366"/>
        <v>1147</v>
      </c>
    </row>
    <row r="11468" spans="1:3" x14ac:dyDescent="0.25">
      <c r="A11468" s="22"/>
      <c r="B11468" s="28" t="str">
        <f t="shared" si="365"/>
        <v/>
      </c>
      <c r="C11468" s="28">
        <f t="shared" si="366"/>
        <v>1147</v>
      </c>
    </row>
    <row r="11469" spans="1:3" x14ac:dyDescent="0.25">
      <c r="A11469" s="22"/>
      <c r="B11469" s="28" t="str">
        <f t="shared" si="365"/>
        <v/>
      </c>
      <c r="C11469" s="28">
        <f t="shared" si="366"/>
        <v>1147</v>
      </c>
    </row>
    <row r="11470" spans="1:3" x14ac:dyDescent="0.25">
      <c r="A11470" s="22"/>
      <c r="B11470" s="28" t="str">
        <f t="shared" si="365"/>
        <v/>
      </c>
      <c r="C11470" s="28">
        <f t="shared" si="366"/>
        <v>1147</v>
      </c>
    </row>
    <row r="11471" spans="1:3" x14ac:dyDescent="0.25">
      <c r="A11471" s="22"/>
      <c r="B11471" s="28" t="str">
        <f t="shared" si="365"/>
        <v/>
      </c>
      <c r="C11471" s="28">
        <f t="shared" si="366"/>
        <v>1147</v>
      </c>
    </row>
    <row r="11472" spans="1:3" x14ac:dyDescent="0.25">
      <c r="A11472" s="22"/>
      <c r="B11472" s="28" t="str">
        <f t="shared" si="365"/>
        <v/>
      </c>
      <c r="C11472" s="28">
        <f t="shared" si="366"/>
        <v>1147</v>
      </c>
    </row>
    <row r="11473" spans="1:3" x14ac:dyDescent="0.25">
      <c r="A11473" s="22"/>
      <c r="B11473" s="28" t="str">
        <f t="shared" si="365"/>
        <v/>
      </c>
      <c r="C11473" s="28">
        <f t="shared" si="366"/>
        <v>1147</v>
      </c>
    </row>
    <row r="11474" spans="1:3" x14ac:dyDescent="0.25">
      <c r="A11474" s="22"/>
      <c r="B11474" s="28" t="str">
        <f t="shared" si="365"/>
        <v/>
      </c>
      <c r="C11474" s="28">
        <f t="shared" si="366"/>
        <v>1147</v>
      </c>
    </row>
    <row r="11475" spans="1:3" x14ac:dyDescent="0.25">
      <c r="A11475" s="22"/>
      <c r="B11475" s="28" t="str">
        <f t="shared" si="365"/>
        <v/>
      </c>
      <c r="C11475" s="28">
        <f t="shared" si="366"/>
        <v>1147</v>
      </c>
    </row>
    <row r="11476" spans="1:3" x14ac:dyDescent="0.25">
      <c r="A11476" s="22"/>
      <c r="B11476" s="28" t="str">
        <f t="shared" si="365"/>
        <v/>
      </c>
      <c r="C11476" s="28">
        <f t="shared" si="366"/>
        <v>1147</v>
      </c>
    </row>
    <row r="11477" spans="1:3" x14ac:dyDescent="0.25">
      <c r="A11477" s="22"/>
      <c r="B11477" s="28" t="str">
        <f t="shared" si="365"/>
        <v/>
      </c>
      <c r="C11477" s="28">
        <f t="shared" si="366"/>
        <v>1148</v>
      </c>
    </row>
    <row r="11478" spans="1:3" x14ac:dyDescent="0.25">
      <c r="A11478" s="22"/>
      <c r="B11478" s="28" t="str">
        <f t="shared" si="365"/>
        <v/>
      </c>
      <c r="C11478" s="28">
        <f t="shared" si="366"/>
        <v>1148</v>
      </c>
    </row>
    <row r="11479" spans="1:3" x14ac:dyDescent="0.25">
      <c r="A11479" s="22"/>
      <c r="B11479" s="28" t="str">
        <f t="shared" si="365"/>
        <v/>
      </c>
      <c r="C11479" s="28">
        <f t="shared" si="366"/>
        <v>1148</v>
      </c>
    </row>
    <row r="11480" spans="1:3" x14ac:dyDescent="0.25">
      <c r="A11480" s="22"/>
      <c r="B11480" s="28" t="str">
        <f t="shared" si="365"/>
        <v/>
      </c>
      <c r="C11480" s="28">
        <f t="shared" si="366"/>
        <v>1148</v>
      </c>
    </row>
    <row r="11481" spans="1:3" x14ac:dyDescent="0.25">
      <c r="A11481" s="22"/>
      <c r="B11481" s="28" t="str">
        <f t="shared" si="365"/>
        <v/>
      </c>
      <c r="C11481" s="28">
        <f t="shared" si="366"/>
        <v>1148</v>
      </c>
    </row>
    <row r="11482" spans="1:3" x14ac:dyDescent="0.25">
      <c r="A11482" s="22"/>
      <c r="B11482" s="28" t="str">
        <f t="shared" si="365"/>
        <v/>
      </c>
      <c r="C11482" s="28">
        <f t="shared" si="366"/>
        <v>1148</v>
      </c>
    </row>
    <row r="11483" spans="1:3" x14ac:dyDescent="0.25">
      <c r="A11483" s="22"/>
      <c r="B11483" s="28" t="str">
        <f t="shared" si="365"/>
        <v/>
      </c>
      <c r="C11483" s="28">
        <f t="shared" si="366"/>
        <v>1148</v>
      </c>
    </row>
    <row r="11484" spans="1:3" x14ac:dyDescent="0.25">
      <c r="A11484" s="22"/>
      <c r="B11484" s="28" t="str">
        <f t="shared" si="365"/>
        <v/>
      </c>
      <c r="C11484" s="28">
        <f t="shared" si="366"/>
        <v>1148</v>
      </c>
    </row>
    <row r="11485" spans="1:3" x14ac:dyDescent="0.25">
      <c r="A11485" s="22"/>
      <c r="B11485" s="28" t="str">
        <f t="shared" ref="B11485:B11548" si="367">IF(C11485&lt; $D$4+1,MOD(((ROW(B11485)-ROW(B$7))),$C$5)+1,"")</f>
        <v/>
      </c>
      <c r="C11485" s="28">
        <f t="shared" si="366"/>
        <v>1148</v>
      </c>
    </row>
    <row r="11486" spans="1:3" x14ac:dyDescent="0.25">
      <c r="A11486" s="22"/>
      <c r="B11486" s="28" t="str">
        <f t="shared" si="367"/>
        <v/>
      </c>
      <c r="C11486" s="28">
        <f t="shared" si="366"/>
        <v>1148</v>
      </c>
    </row>
    <row r="11487" spans="1:3" x14ac:dyDescent="0.25">
      <c r="A11487" s="22"/>
      <c r="B11487" s="28" t="str">
        <f t="shared" si="367"/>
        <v/>
      </c>
      <c r="C11487" s="28">
        <f t="shared" si="366"/>
        <v>1149</v>
      </c>
    </row>
    <row r="11488" spans="1:3" x14ac:dyDescent="0.25">
      <c r="A11488" s="22"/>
      <c r="B11488" s="28" t="str">
        <f t="shared" si="367"/>
        <v/>
      </c>
      <c r="C11488" s="28">
        <f t="shared" si="366"/>
        <v>1149</v>
      </c>
    </row>
    <row r="11489" spans="1:3" x14ac:dyDescent="0.25">
      <c r="A11489" s="22"/>
      <c r="B11489" s="28" t="str">
        <f t="shared" si="367"/>
        <v/>
      </c>
      <c r="C11489" s="28">
        <f t="shared" si="366"/>
        <v>1149</v>
      </c>
    </row>
    <row r="11490" spans="1:3" x14ac:dyDescent="0.25">
      <c r="A11490" s="22"/>
      <c r="B11490" s="28" t="str">
        <f t="shared" si="367"/>
        <v/>
      </c>
      <c r="C11490" s="28">
        <f t="shared" si="366"/>
        <v>1149</v>
      </c>
    </row>
    <row r="11491" spans="1:3" x14ac:dyDescent="0.25">
      <c r="A11491" s="22"/>
      <c r="B11491" s="28" t="str">
        <f t="shared" si="367"/>
        <v/>
      </c>
      <c r="C11491" s="28">
        <f t="shared" si="366"/>
        <v>1149</v>
      </c>
    </row>
    <row r="11492" spans="1:3" x14ac:dyDescent="0.25">
      <c r="A11492" s="22"/>
      <c r="B11492" s="28" t="str">
        <f t="shared" si="367"/>
        <v/>
      </c>
      <c r="C11492" s="28">
        <f t="shared" si="366"/>
        <v>1149</v>
      </c>
    </row>
    <row r="11493" spans="1:3" x14ac:dyDescent="0.25">
      <c r="A11493" s="22"/>
      <c r="B11493" s="28" t="str">
        <f t="shared" si="367"/>
        <v/>
      </c>
      <c r="C11493" s="28">
        <f t="shared" si="366"/>
        <v>1149</v>
      </c>
    </row>
    <row r="11494" spans="1:3" x14ac:dyDescent="0.25">
      <c r="A11494" s="22"/>
      <c r="B11494" s="28" t="str">
        <f t="shared" si="367"/>
        <v/>
      </c>
      <c r="C11494" s="28">
        <f t="shared" si="366"/>
        <v>1149</v>
      </c>
    </row>
    <row r="11495" spans="1:3" x14ac:dyDescent="0.25">
      <c r="A11495" s="22"/>
      <c r="B11495" s="28" t="str">
        <f t="shared" si="367"/>
        <v/>
      </c>
      <c r="C11495" s="28">
        <f t="shared" si="366"/>
        <v>1149</v>
      </c>
    </row>
    <row r="11496" spans="1:3" x14ac:dyDescent="0.25">
      <c r="A11496" s="22"/>
      <c r="B11496" s="28" t="str">
        <f t="shared" si="367"/>
        <v/>
      </c>
      <c r="C11496" s="28">
        <f t="shared" si="366"/>
        <v>1149</v>
      </c>
    </row>
    <row r="11497" spans="1:3" x14ac:dyDescent="0.25">
      <c r="A11497" s="22"/>
      <c r="B11497" s="28" t="str">
        <f t="shared" si="367"/>
        <v/>
      </c>
      <c r="C11497" s="28">
        <f t="shared" si="366"/>
        <v>1150</v>
      </c>
    </row>
    <row r="11498" spans="1:3" x14ac:dyDescent="0.25">
      <c r="A11498" s="22"/>
      <c r="B11498" s="28" t="str">
        <f t="shared" si="367"/>
        <v/>
      </c>
      <c r="C11498" s="28">
        <f t="shared" si="366"/>
        <v>1150</v>
      </c>
    </row>
    <row r="11499" spans="1:3" x14ac:dyDescent="0.25">
      <c r="A11499" s="22"/>
      <c r="B11499" s="28" t="str">
        <f t="shared" si="367"/>
        <v/>
      </c>
      <c r="C11499" s="28">
        <f t="shared" si="366"/>
        <v>1150</v>
      </c>
    </row>
    <row r="11500" spans="1:3" x14ac:dyDescent="0.25">
      <c r="A11500" s="22"/>
      <c r="B11500" s="28" t="str">
        <f t="shared" si="367"/>
        <v/>
      </c>
      <c r="C11500" s="28">
        <f t="shared" si="366"/>
        <v>1150</v>
      </c>
    </row>
    <row r="11501" spans="1:3" x14ac:dyDescent="0.25">
      <c r="A11501" s="22"/>
      <c r="B11501" s="28" t="str">
        <f t="shared" si="367"/>
        <v/>
      </c>
      <c r="C11501" s="28">
        <f t="shared" si="366"/>
        <v>1150</v>
      </c>
    </row>
    <row r="11502" spans="1:3" x14ac:dyDescent="0.25">
      <c r="A11502" s="22"/>
      <c r="B11502" s="28" t="str">
        <f t="shared" si="367"/>
        <v/>
      </c>
      <c r="C11502" s="28">
        <f t="shared" si="366"/>
        <v>1150</v>
      </c>
    </row>
    <row r="11503" spans="1:3" x14ac:dyDescent="0.25">
      <c r="A11503" s="22"/>
      <c r="B11503" s="28" t="str">
        <f t="shared" si="367"/>
        <v/>
      </c>
      <c r="C11503" s="28">
        <f t="shared" ref="C11503:C11566" si="368">ROUNDDOWN(((ROW(C11503)-ROW(C$7))/C$5)+1,0)</f>
        <v>1150</v>
      </c>
    </row>
    <row r="11504" spans="1:3" x14ac:dyDescent="0.25">
      <c r="A11504" s="22"/>
      <c r="B11504" s="28" t="str">
        <f t="shared" si="367"/>
        <v/>
      </c>
      <c r="C11504" s="28">
        <f t="shared" si="368"/>
        <v>1150</v>
      </c>
    </row>
    <row r="11505" spans="1:3" x14ac:dyDescent="0.25">
      <c r="A11505" s="22"/>
      <c r="B11505" s="28" t="str">
        <f t="shared" si="367"/>
        <v/>
      </c>
      <c r="C11505" s="28">
        <f t="shared" si="368"/>
        <v>1150</v>
      </c>
    </row>
    <row r="11506" spans="1:3" x14ac:dyDescent="0.25">
      <c r="A11506" s="22"/>
      <c r="B11506" s="28" t="str">
        <f t="shared" si="367"/>
        <v/>
      </c>
      <c r="C11506" s="28">
        <f t="shared" si="368"/>
        <v>1150</v>
      </c>
    </row>
    <row r="11507" spans="1:3" x14ac:dyDescent="0.25">
      <c r="A11507" s="22"/>
      <c r="B11507" s="28" t="str">
        <f t="shared" si="367"/>
        <v/>
      </c>
      <c r="C11507" s="28">
        <f t="shared" si="368"/>
        <v>1151</v>
      </c>
    </row>
    <row r="11508" spans="1:3" x14ac:dyDescent="0.25">
      <c r="A11508" s="22"/>
      <c r="B11508" s="28" t="str">
        <f t="shared" si="367"/>
        <v/>
      </c>
      <c r="C11508" s="28">
        <f t="shared" si="368"/>
        <v>1151</v>
      </c>
    </row>
    <row r="11509" spans="1:3" x14ac:dyDescent="0.25">
      <c r="A11509" s="22"/>
      <c r="B11509" s="28" t="str">
        <f t="shared" si="367"/>
        <v/>
      </c>
      <c r="C11509" s="28">
        <f t="shared" si="368"/>
        <v>1151</v>
      </c>
    </row>
    <row r="11510" spans="1:3" x14ac:dyDescent="0.25">
      <c r="A11510" s="22"/>
      <c r="B11510" s="28" t="str">
        <f t="shared" si="367"/>
        <v/>
      </c>
      <c r="C11510" s="28">
        <f t="shared" si="368"/>
        <v>1151</v>
      </c>
    </row>
    <row r="11511" spans="1:3" x14ac:dyDescent="0.25">
      <c r="A11511" s="22"/>
      <c r="B11511" s="28" t="str">
        <f t="shared" si="367"/>
        <v/>
      </c>
      <c r="C11511" s="28">
        <f t="shared" si="368"/>
        <v>1151</v>
      </c>
    </row>
    <row r="11512" spans="1:3" x14ac:dyDescent="0.25">
      <c r="A11512" s="22"/>
      <c r="B11512" s="28" t="str">
        <f t="shared" si="367"/>
        <v/>
      </c>
      <c r="C11512" s="28">
        <f t="shared" si="368"/>
        <v>1151</v>
      </c>
    </row>
    <row r="11513" spans="1:3" x14ac:dyDescent="0.25">
      <c r="A11513" s="22"/>
      <c r="B11513" s="28" t="str">
        <f t="shared" si="367"/>
        <v/>
      </c>
      <c r="C11513" s="28">
        <f t="shared" si="368"/>
        <v>1151</v>
      </c>
    </row>
    <row r="11514" spans="1:3" x14ac:dyDescent="0.25">
      <c r="A11514" s="22"/>
      <c r="B11514" s="28" t="str">
        <f t="shared" si="367"/>
        <v/>
      </c>
      <c r="C11514" s="28">
        <f t="shared" si="368"/>
        <v>1151</v>
      </c>
    </row>
    <row r="11515" spans="1:3" x14ac:dyDescent="0.25">
      <c r="A11515" s="22"/>
      <c r="B11515" s="28" t="str">
        <f t="shared" si="367"/>
        <v/>
      </c>
      <c r="C11515" s="28">
        <f t="shared" si="368"/>
        <v>1151</v>
      </c>
    </row>
    <row r="11516" spans="1:3" x14ac:dyDescent="0.25">
      <c r="A11516" s="22"/>
      <c r="B11516" s="28" t="str">
        <f t="shared" si="367"/>
        <v/>
      </c>
      <c r="C11516" s="28">
        <f t="shared" si="368"/>
        <v>1151</v>
      </c>
    </row>
    <row r="11517" spans="1:3" x14ac:dyDescent="0.25">
      <c r="A11517" s="22"/>
      <c r="B11517" s="28" t="str">
        <f t="shared" si="367"/>
        <v/>
      </c>
      <c r="C11517" s="28">
        <f t="shared" si="368"/>
        <v>1152</v>
      </c>
    </row>
    <row r="11518" spans="1:3" x14ac:dyDescent="0.25">
      <c r="A11518" s="22"/>
      <c r="B11518" s="28" t="str">
        <f t="shared" si="367"/>
        <v/>
      </c>
      <c r="C11518" s="28">
        <f t="shared" si="368"/>
        <v>1152</v>
      </c>
    </row>
    <row r="11519" spans="1:3" x14ac:dyDescent="0.25">
      <c r="A11519" s="22"/>
      <c r="B11519" s="28" t="str">
        <f t="shared" si="367"/>
        <v/>
      </c>
      <c r="C11519" s="28">
        <f t="shared" si="368"/>
        <v>1152</v>
      </c>
    </row>
    <row r="11520" spans="1:3" x14ac:dyDescent="0.25">
      <c r="A11520" s="22"/>
      <c r="B11520" s="28" t="str">
        <f t="shared" si="367"/>
        <v/>
      </c>
      <c r="C11520" s="28">
        <f t="shared" si="368"/>
        <v>1152</v>
      </c>
    </row>
    <row r="11521" spans="1:3" x14ac:dyDescent="0.25">
      <c r="A11521" s="22"/>
      <c r="B11521" s="28" t="str">
        <f t="shared" si="367"/>
        <v/>
      </c>
      <c r="C11521" s="28">
        <f t="shared" si="368"/>
        <v>1152</v>
      </c>
    </row>
    <row r="11522" spans="1:3" x14ac:dyDescent="0.25">
      <c r="A11522" s="22"/>
      <c r="B11522" s="28" t="str">
        <f t="shared" si="367"/>
        <v/>
      </c>
      <c r="C11522" s="28">
        <f t="shared" si="368"/>
        <v>1152</v>
      </c>
    </row>
    <row r="11523" spans="1:3" x14ac:dyDescent="0.25">
      <c r="A11523" s="22"/>
      <c r="B11523" s="28" t="str">
        <f t="shared" si="367"/>
        <v/>
      </c>
      <c r="C11523" s="28">
        <f t="shared" si="368"/>
        <v>1152</v>
      </c>
    </row>
    <row r="11524" spans="1:3" x14ac:dyDescent="0.25">
      <c r="A11524" s="22"/>
      <c r="B11524" s="28" t="str">
        <f t="shared" si="367"/>
        <v/>
      </c>
      <c r="C11524" s="28">
        <f t="shared" si="368"/>
        <v>1152</v>
      </c>
    </row>
    <row r="11525" spans="1:3" x14ac:dyDescent="0.25">
      <c r="A11525" s="22"/>
      <c r="B11525" s="28" t="str">
        <f t="shared" si="367"/>
        <v/>
      </c>
      <c r="C11525" s="28">
        <f t="shared" si="368"/>
        <v>1152</v>
      </c>
    </row>
    <row r="11526" spans="1:3" x14ac:dyDescent="0.25">
      <c r="A11526" s="22"/>
      <c r="B11526" s="28" t="str">
        <f t="shared" si="367"/>
        <v/>
      </c>
      <c r="C11526" s="28">
        <f t="shared" si="368"/>
        <v>1152</v>
      </c>
    </row>
    <row r="11527" spans="1:3" x14ac:dyDescent="0.25">
      <c r="A11527" s="22"/>
      <c r="B11527" s="28" t="str">
        <f t="shared" si="367"/>
        <v/>
      </c>
      <c r="C11527" s="28">
        <f t="shared" si="368"/>
        <v>1153</v>
      </c>
    </row>
    <row r="11528" spans="1:3" x14ac:dyDescent="0.25">
      <c r="A11528" s="22"/>
      <c r="B11528" s="28" t="str">
        <f t="shared" si="367"/>
        <v/>
      </c>
      <c r="C11528" s="28">
        <f t="shared" si="368"/>
        <v>1153</v>
      </c>
    </row>
    <row r="11529" spans="1:3" x14ac:dyDescent="0.25">
      <c r="A11529" s="22"/>
      <c r="B11529" s="28" t="str">
        <f t="shared" si="367"/>
        <v/>
      </c>
      <c r="C11529" s="28">
        <f t="shared" si="368"/>
        <v>1153</v>
      </c>
    </row>
    <row r="11530" spans="1:3" x14ac:dyDescent="0.25">
      <c r="A11530" s="22"/>
      <c r="B11530" s="28" t="str">
        <f t="shared" si="367"/>
        <v/>
      </c>
      <c r="C11530" s="28">
        <f t="shared" si="368"/>
        <v>1153</v>
      </c>
    </row>
    <row r="11531" spans="1:3" x14ac:dyDescent="0.25">
      <c r="A11531" s="22"/>
      <c r="B11531" s="28" t="str">
        <f t="shared" si="367"/>
        <v/>
      </c>
      <c r="C11531" s="28">
        <f t="shared" si="368"/>
        <v>1153</v>
      </c>
    </row>
    <row r="11532" spans="1:3" x14ac:dyDescent="0.25">
      <c r="A11532" s="22"/>
      <c r="B11532" s="28" t="str">
        <f t="shared" si="367"/>
        <v/>
      </c>
      <c r="C11532" s="28">
        <f t="shared" si="368"/>
        <v>1153</v>
      </c>
    </row>
    <row r="11533" spans="1:3" x14ac:dyDescent="0.25">
      <c r="A11533" s="22"/>
      <c r="B11533" s="28" t="str">
        <f t="shared" si="367"/>
        <v/>
      </c>
      <c r="C11533" s="28">
        <f t="shared" si="368"/>
        <v>1153</v>
      </c>
    </row>
    <row r="11534" spans="1:3" x14ac:dyDescent="0.25">
      <c r="A11534" s="22"/>
      <c r="B11534" s="28" t="str">
        <f t="shared" si="367"/>
        <v/>
      </c>
      <c r="C11534" s="28">
        <f t="shared" si="368"/>
        <v>1153</v>
      </c>
    </row>
    <row r="11535" spans="1:3" x14ac:dyDescent="0.25">
      <c r="A11535" s="22"/>
      <c r="B11535" s="28" t="str">
        <f t="shared" si="367"/>
        <v/>
      </c>
      <c r="C11535" s="28">
        <f t="shared" si="368"/>
        <v>1153</v>
      </c>
    </row>
    <row r="11536" spans="1:3" x14ac:dyDescent="0.25">
      <c r="A11536" s="22"/>
      <c r="B11536" s="28" t="str">
        <f t="shared" si="367"/>
        <v/>
      </c>
      <c r="C11536" s="28">
        <f t="shared" si="368"/>
        <v>1153</v>
      </c>
    </row>
    <row r="11537" spans="1:3" x14ac:dyDescent="0.25">
      <c r="A11537" s="22"/>
      <c r="B11537" s="28" t="str">
        <f t="shared" si="367"/>
        <v/>
      </c>
      <c r="C11537" s="28">
        <f t="shared" si="368"/>
        <v>1154</v>
      </c>
    </row>
    <row r="11538" spans="1:3" x14ac:dyDescent="0.25">
      <c r="A11538" s="22"/>
      <c r="B11538" s="28" t="str">
        <f t="shared" si="367"/>
        <v/>
      </c>
      <c r="C11538" s="28">
        <f t="shared" si="368"/>
        <v>1154</v>
      </c>
    </row>
    <row r="11539" spans="1:3" x14ac:dyDescent="0.25">
      <c r="A11539" s="22"/>
      <c r="B11539" s="28" t="str">
        <f t="shared" si="367"/>
        <v/>
      </c>
      <c r="C11539" s="28">
        <f t="shared" si="368"/>
        <v>1154</v>
      </c>
    </row>
    <row r="11540" spans="1:3" x14ac:dyDescent="0.25">
      <c r="A11540" s="22"/>
      <c r="B11540" s="28" t="str">
        <f t="shared" si="367"/>
        <v/>
      </c>
      <c r="C11540" s="28">
        <f t="shared" si="368"/>
        <v>1154</v>
      </c>
    </row>
    <row r="11541" spans="1:3" x14ac:dyDescent="0.25">
      <c r="A11541" s="22"/>
      <c r="B11541" s="28" t="str">
        <f t="shared" si="367"/>
        <v/>
      </c>
      <c r="C11541" s="28">
        <f t="shared" si="368"/>
        <v>1154</v>
      </c>
    </row>
    <row r="11542" spans="1:3" x14ac:dyDescent="0.25">
      <c r="A11542" s="22"/>
      <c r="B11542" s="28" t="str">
        <f t="shared" si="367"/>
        <v/>
      </c>
      <c r="C11542" s="28">
        <f t="shared" si="368"/>
        <v>1154</v>
      </c>
    </row>
    <row r="11543" spans="1:3" x14ac:dyDescent="0.25">
      <c r="A11543" s="22"/>
      <c r="B11543" s="28" t="str">
        <f t="shared" si="367"/>
        <v/>
      </c>
      <c r="C11543" s="28">
        <f t="shared" si="368"/>
        <v>1154</v>
      </c>
    </row>
    <row r="11544" spans="1:3" x14ac:dyDescent="0.25">
      <c r="A11544" s="22"/>
      <c r="B11544" s="28" t="str">
        <f t="shared" si="367"/>
        <v/>
      </c>
      <c r="C11544" s="28">
        <f t="shared" si="368"/>
        <v>1154</v>
      </c>
    </row>
    <row r="11545" spans="1:3" x14ac:dyDescent="0.25">
      <c r="A11545" s="22"/>
      <c r="B11545" s="28" t="str">
        <f t="shared" si="367"/>
        <v/>
      </c>
      <c r="C11545" s="28">
        <f t="shared" si="368"/>
        <v>1154</v>
      </c>
    </row>
    <row r="11546" spans="1:3" x14ac:dyDescent="0.25">
      <c r="A11546" s="22"/>
      <c r="B11546" s="28" t="str">
        <f t="shared" si="367"/>
        <v/>
      </c>
      <c r="C11546" s="28">
        <f t="shared" si="368"/>
        <v>1154</v>
      </c>
    </row>
    <row r="11547" spans="1:3" x14ac:dyDescent="0.25">
      <c r="A11547" s="22"/>
      <c r="B11547" s="28" t="str">
        <f t="shared" si="367"/>
        <v/>
      </c>
      <c r="C11547" s="28">
        <f t="shared" si="368"/>
        <v>1155</v>
      </c>
    </row>
    <row r="11548" spans="1:3" x14ac:dyDescent="0.25">
      <c r="A11548" s="22"/>
      <c r="B11548" s="28" t="str">
        <f t="shared" si="367"/>
        <v/>
      </c>
      <c r="C11548" s="28">
        <f t="shared" si="368"/>
        <v>1155</v>
      </c>
    </row>
    <row r="11549" spans="1:3" x14ac:dyDescent="0.25">
      <c r="A11549" s="22"/>
      <c r="B11549" s="28" t="str">
        <f t="shared" ref="B11549:B11612" si="369">IF(C11549&lt; $D$4+1,MOD(((ROW(B11549)-ROW(B$7))),$C$5)+1,"")</f>
        <v/>
      </c>
      <c r="C11549" s="28">
        <f t="shared" si="368"/>
        <v>1155</v>
      </c>
    </row>
    <row r="11550" spans="1:3" x14ac:dyDescent="0.25">
      <c r="A11550" s="22"/>
      <c r="B11550" s="28" t="str">
        <f t="shared" si="369"/>
        <v/>
      </c>
      <c r="C11550" s="28">
        <f t="shared" si="368"/>
        <v>1155</v>
      </c>
    </row>
    <row r="11551" spans="1:3" x14ac:dyDescent="0.25">
      <c r="A11551" s="22"/>
      <c r="B11551" s="28" t="str">
        <f t="shared" si="369"/>
        <v/>
      </c>
      <c r="C11551" s="28">
        <f t="shared" si="368"/>
        <v>1155</v>
      </c>
    </row>
    <row r="11552" spans="1:3" x14ac:dyDescent="0.25">
      <c r="A11552" s="22"/>
      <c r="B11552" s="28" t="str">
        <f t="shared" si="369"/>
        <v/>
      </c>
      <c r="C11552" s="28">
        <f t="shared" si="368"/>
        <v>1155</v>
      </c>
    </row>
    <row r="11553" spans="1:3" x14ac:dyDescent="0.25">
      <c r="A11553" s="22"/>
      <c r="B11553" s="28" t="str">
        <f t="shared" si="369"/>
        <v/>
      </c>
      <c r="C11553" s="28">
        <f t="shared" si="368"/>
        <v>1155</v>
      </c>
    </row>
    <row r="11554" spans="1:3" x14ac:dyDescent="0.25">
      <c r="A11554" s="22"/>
      <c r="B11554" s="28" t="str">
        <f t="shared" si="369"/>
        <v/>
      </c>
      <c r="C11554" s="28">
        <f t="shared" si="368"/>
        <v>1155</v>
      </c>
    </row>
    <row r="11555" spans="1:3" x14ac:dyDescent="0.25">
      <c r="A11555" s="22"/>
      <c r="B11555" s="28" t="str">
        <f t="shared" si="369"/>
        <v/>
      </c>
      <c r="C11555" s="28">
        <f t="shared" si="368"/>
        <v>1155</v>
      </c>
    </row>
    <row r="11556" spans="1:3" x14ac:dyDescent="0.25">
      <c r="A11556" s="22"/>
      <c r="B11556" s="28" t="str">
        <f t="shared" si="369"/>
        <v/>
      </c>
      <c r="C11556" s="28">
        <f t="shared" si="368"/>
        <v>1155</v>
      </c>
    </row>
    <row r="11557" spans="1:3" x14ac:dyDescent="0.25">
      <c r="A11557" s="22"/>
      <c r="B11557" s="28" t="str">
        <f t="shared" si="369"/>
        <v/>
      </c>
      <c r="C11557" s="28">
        <f t="shared" si="368"/>
        <v>1156</v>
      </c>
    </row>
    <row r="11558" spans="1:3" x14ac:dyDescent="0.25">
      <c r="A11558" s="22"/>
      <c r="B11558" s="28" t="str">
        <f t="shared" si="369"/>
        <v/>
      </c>
      <c r="C11558" s="28">
        <f t="shared" si="368"/>
        <v>1156</v>
      </c>
    </row>
    <row r="11559" spans="1:3" x14ac:dyDescent="0.25">
      <c r="A11559" s="22"/>
      <c r="B11559" s="28" t="str">
        <f t="shared" si="369"/>
        <v/>
      </c>
      <c r="C11559" s="28">
        <f t="shared" si="368"/>
        <v>1156</v>
      </c>
    </row>
    <row r="11560" spans="1:3" x14ac:dyDescent="0.25">
      <c r="A11560" s="22"/>
      <c r="B11560" s="28" t="str">
        <f t="shared" si="369"/>
        <v/>
      </c>
      <c r="C11560" s="28">
        <f t="shared" si="368"/>
        <v>1156</v>
      </c>
    </row>
    <row r="11561" spans="1:3" x14ac:dyDescent="0.25">
      <c r="A11561" s="22"/>
      <c r="B11561" s="28" t="str">
        <f t="shared" si="369"/>
        <v/>
      </c>
      <c r="C11561" s="28">
        <f t="shared" si="368"/>
        <v>1156</v>
      </c>
    </row>
    <row r="11562" spans="1:3" x14ac:dyDescent="0.25">
      <c r="A11562" s="22"/>
      <c r="B11562" s="28" t="str">
        <f t="shared" si="369"/>
        <v/>
      </c>
      <c r="C11562" s="28">
        <f t="shared" si="368"/>
        <v>1156</v>
      </c>
    </row>
    <row r="11563" spans="1:3" x14ac:dyDescent="0.25">
      <c r="A11563" s="22"/>
      <c r="B11563" s="28" t="str">
        <f t="shared" si="369"/>
        <v/>
      </c>
      <c r="C11563" s="28">
        <f t="shared" si="368"/>
        <v>1156</v>
      </c>
    </row>
    <row r="11564" spans="1:3" x14ac:dyDescent="0.25">
      <c r="A11564" s="22"/>
      <c r="B11564" s="28" t="str">
        <f t="shared" si="369"/>
        <v/>
      </c>
      <c r="C11564" s="28">
        <f t="shared" si="368"/>
        <v>1156</v>
      </c>
    </row>
    <row r="11565" spans="1:3" x14ac:dyDescent="0.25">
      <c r="A11565" s="22"/>
      <c r="B11565" s="28" t="str">
        <f t="shared" si="369"/>
        <v/>
      </c>
      <c r="C11565" s="28">
        <f t="shared" si="368"/>
        <v>1156</v>
      </c>
    </row>
    <row r="11566" spans="1:3" x14ac:dyDescent="0.25">
      <c r="A11566" s="22"/>
      <c r="B11566" s="28" t="str">
        <f t="shared" si="369"/>
        <v/>
      </c>
      <c r="C11566" s="28">
        <f t="shared" si="368"/>
        <v>1156</v>
      </c>
    </row>
    <row r="11567" spans="1:3" x14ac:dyDescent="0.25">
      <c r="A11567" s="22"/>
      <c r="B11567" s="28" t="str">
        <f t="shared" si="369"/>
        <v/>
      </c>
      <c r="C11567" s="28">
        <f t="shared" ref="C11567:C11630" si="370">ROUNDDOWN(((ROW(C11567)-ROW(C$7))/C$5)+1,0)</f>
        <v>1157</v>
      </c>
    </row>
    <row r="11568" spans="1:3" x14ac:dyDescent="0.25">
      <c r="A11568" s="22"/>
      <c r="B11568" s="28" t="str">
        <f t="shared" si="369"/>
        <v/>
      </c>
      <c r="C11568" s="28">
        <f t="shared" si="370"/>
        <v>1157</v>
      </c>
    </row>
    <row r="11569" spans="1:3" x14ac:dyDescent="0.25">
      <c r="A11569" s="22"/>
      <c r="B11569" s="28" t="str">
        <f t="shared" si="369"/>
        <v/>
      </c>
      <c r="C11569" s="28">
        <f t="shared" si="370"/>
        <v>1157</v>
      </c>
    </row>
    <row r="11570" spans="1:3" x14ac:dyDescent="0.25">
      <c r="A11570" s="22"/>
      <c r="B11570" s="28" t="str">
        <f t="shared" si="369"/>
        <v/>
      </c>
      <c r="C11570" s="28">
        <f t="shared" si="370"/>
        <v>1157</v>
      </c>
    </row>
    <row r="11571" spans="1:3" x14ac:dyDescent="0.25">
      <c r="A11571" s="22"/>
      <c r="B11571" s="28" t="str">
        <f t="shared" si="369"/>
        <v/>
      </c>
      <c r="C11571" s="28">
        <f t="shared" si="370"/>
        <v>1157</v>
      </c>
    </row>
    <row r="11572" spans="1:3" x14ac:dyDescent="0.25">
      <c r="A11572" s="22"/>
      <c r="B11572" s="28" t="str">
        <f t="shared" si="369"/>
        <v/>
      </c>
      <c r="C11572" s="28">
        <f t="shared" si="370"/>
        <v>1157</v>
      </c>
    </row>
    <row r="11573" spans="1:3" x14ac:dyDescent="0.25">
      <c r="A11573" s="22"/>
      <c r="B11573" s="28" t="str">
        <f t="shared" si="369"/>
        <v/>
      </c>
      <c r="C11573" s="28">
        <f t="shared" si="370"/>
        <v>1157</v>
      </c>
    </row>
    <row r="11574" spans="1:3" x14ac:dyDescent="0.25">
      <c r="A11574" s="22"/>
      <c r="B11574" s="28" t="str">
        <f t="shared" si="369"/>
        <v/>
      </c>
      <c r="C11574" s="28">
        <f t="shared" si="370"/>
        <v>1157</v>
      </c>
    </row>
    <row r="11575" spans="1:3" x14ac:dyDescent="0.25">
      <c r="A11575" s="22"/>
      <c r="B11575" s="28" t="str">
        <f t="shared" si="369"/>
        <v/>
      </c>
      <c r="C11575" s="28">
        <f t="shared" si="370"/>
        <v>1157</v>
      </c>
    </row>
    <row r="11576" spans="1:3" x14ac:dyDescent="0.25">
      <c r="A11576" s="22"/>
      <c r="B11576" s="28" t="str">
        <f t="shared" si="369"/>
        <v/>
      </c>
      <c r="C11576" s="28">
        <f t="shared" si="370"/>
        <v>1157</v>
      </c>
    </row>
    <row r="11577" spans="1:3" x14ac:dyDescent="0.25">
      <c r="A11577" s="22"/>
      <c r="B11577" s="28" t="str">
        <f t="shared" si="369"/>
        <v/>
      </c>
      <c r="C11577" s="28">
        <f t="shared" si="370"/>
        <v>1158</v>
      </c>
    </row>
    <row r="11578" spans="1:3" x14ac:dyDescent="0.25">
      <c r="A11578" s="22"/>
      <c r="B11578" s="28" t="str">
        <f t="shared" si="369"/>
        <v/>
      </c>
      <c r="C11578" s="28">
        <f t="shared" si="370"/>
        <v>1158</v>
      </c>
    </row>
    <row r="11579" spans="1:3" x14ac:dyDescent="0.25">
      <c r="A11579" s="22"/>
      <c r="B11579" s="28" t="str">
        <f t="shared" si="369"/>
        <v/>
      </c>
      <c r="C11579" s="28">
        <f t="shared" si="370"/>
        <v>1158</v>
      </c>
    </row>
    <row r="11580" spans="1:3" x14ac:dyDescent="0.25">
      <c r="A11580" s="22"/>
      <c r="B11580" s="28" t="str">
        <f t="shared" si="369"/>
        <v/>
      </c>
      <c r="C11580" s="28">
        <f t="shared" si="370"/>
        <v>1158</v>
      </c>
    </row>
    <row r="11581" spans="1:3" x14ac:dyDescent="0.25">
      <c r="A11581" s="22"/>
      <c r="B11581" s="28" t="str">
        <f t="shared" si="369"/>
        <v/>
      </c>
      <c r="C11581" s="28">
        <f t="shared" si="370"/>
        <v>1158</v>
      </c>
    </row>
    <row r="11582" spans="1:3" x14ac:dyDescent="0.25">
      <c r="A11582" s="22"/>
      <c r="B11582" s="28" t="str">
        <f t="shared" si="369"/>
        <v/>
      </c>
      <c r="C11582" s="28">
        <f t="shared" si="370"/>
        <v>1158</v>
      </c>
    </row>
    <row r="11583" spans="1:3" x14ac:dyDescent="0.25">
      <c r="A11583" s="22"/>
      <c r="B11583" s="28" t="str">
        <f t="shared" si="369"/>
        <v/>
      </c>
      <c r="C11583" s="28">
        <f t="shared" si="370"/>
        <v>1158</v>
      </c>
    </row>
    <row r="11584" spans="1:3" x14ac:dyDescent="0.25">
      <c r="A11584" s="22"/>
      <c r="B11584" s="28" t="str">
        <f t="shared" si="369"/>
        <v/>
      </c>
      <c r="C11584" s="28">
        <f t="shared" si="370"/>
        <v>1158</v>
      </c>
    </row>
    <row r="11585" spans="1:3" x14ac:dyDescent="0.25">
      <c r="A11585" s="22"/>
      <c r="B11585" s="28" t="str">
        <f t="shared" si="369"/>
        <v/>
      </c>
      <c r="C11585" s="28">
        <f t="shared" si="370"/>
        <v>1158</v>
      </c>
    </row>
    <row r="11586" spans="1:3" x14ac:dyDescent="0.25">
      <c r="A11586" s="22"/>
      <c r="B11586" s="28" t="str">
        <f t="shared" si="369"/>
        <v/>
      </c>
      <c r="C11586" s="28">
        <f t="shared" si="370"/>
        <v>1158</v>
      </c>
    </row>
    <row r="11587" spans="1:3" x14ac:dyDescent="0.25">
      <c r="A11587" s="22"/>
      <c r="B11587" s="28" t="str">
        <f t="shared" si="369"/>
        <v/>
      </c>
      <c r="C11587" s="28">
        <f t="shared" si="370"/>
        <v>1159</v>
      </c>
    </row>
    <row r="11588" spans="1:3" x14ac:dyDescent="0.25">
      <c r="A11588" s="22"/>
      <c r="B11588" s="28" t="str">
        <f t="shared" si="369"/>
        <v/>
      </c>
      <c r="C11588" s="28">
        <f t="shared" si="370"/>
        <v>1159</v>
      </c>
    </row>
    <row r="11589" spans="1:3" x14ac:dyDescent="0.25">
      <c r="A11589" s="22"/>
      <c r="B11589" s="28" t="str">
        <f t="shared" si="369"/>
        <v/>
      </c>
      <c r="C11589" s="28">
        <f t="shared" si="370"/>
        <v>1159</v>
      </c>
    </row>
    <row r="11590" spans="1:3" x14ac:dyDescent="0.25">
      <c r="A11590" s="22"/>
      <c r="B11590" s="28" t="str">
        <f t="shared" si="369"/>
        <v/>
      </c>
      <c r="C11590" s="28">
        <f t="shared" si="370"/>
        <v>1159</v>
      </c>
    </row>
    <row r="11591" spans="1:3" x14ac:dyDescent="0.25">
      <c r="A11591" s="22"/>
      <c r="B11591" s="28" t="str">
        <f t="shared" si="369"/>
        <v/>
      </c>
      <c r="C11591" s="28">
        <f t="shared" si="370"/>
        <v>1159</v>
      </c>
    </row>
    <row r="11592" spans="1:3" x14ac:dyDescent="0.25">
      <c r="A11592" s="22"/>
      <c r="B11592" s="28" t="str">
        <f t="shared" si="369"/>
        <v/>
      </c>
      <c r="C11592" s="28">
        <f t="shared" si="370"/>
        <v>1159</v>
      </c>
    </row>
    <row r="11593" spans="1:3" x14ac:dyDescent="0.25">
      <c r="A11593" s="22"/>
      <c r="B11593" s="28" t="str">
        <f t="shared" si="369"/>
        <v/>
      </c>
      <c r="C11593" s="28">
        <f t="shared" si="370"/>
        <v>1159</v>
      </c>
    </row>
    <row r="11594" spans="1:3" x14ac:dyDescent="0.25">
      <c r="A11594" s="22"/>
      <c r="B11594" s="28" t="str">
        <f t="shared" si="369"/>
        <v/>
      </c>
      <c r="C11594" s="28">
        <f t="shared" si="370"/>
        <v>1159</v>
      </c>
    </row>
    <row r="11595" spans="1:3" x14ac:dyDescent="0.25">
      <c r="A11595" s="22"/>
      <c r="B11595" s="28" t="str">
        <f t="shared" si="369"/>
        <v/>
      </c>
      <c r="C11595" s="28">
        <f t="shared" si="370"/>
        <v>1159</v>
      </c>
    </row>
    <row r="11596" spans="1:3" x14ac:dyDescent="0.25">
      <c r="A11596" s="22"/>
      <c r="B11596" s="28" t="str">
        <f t="shared" si="369"/>
        <v/>
      </c>
      <c r="C11596" s="28">
        <f t="shared" si="370"/>
        <v>1159</v>
      </c>
    </row>
    <row r="11597" spans="1:3" x14ac:dyDescent="0.25">
      <c r="A11597" s="22"/>
      <c r="B11597" s="28" t="str">
        <f t="shared" si="369"/>
        <v/>
      </c>
      <c r="C11597" s="28">
        <f t="shared" si="370"/>
        <v>1160</v>
      </c>
    </row>
    <row r="11598" spans="1:3" x14ac:dyDescent="0.25">
      <c r="A11598" s="22"/>
      <c r="B11598" s="28" t="str">
        <f t="shared" si="369"/>
        <v/>
      </c>
      <c r="C11598" s="28">
        <f t="shared" si="370"/>
        <v>1160</v>
      </c>
    </row>
    <row r="11599" spans="1:3" x14ac:dyDescent="0.25">
      <c r="A11599" s="22"/>
      <c r="B11599" s="28" t="str">
        <f t="shared" si="369"/>
        <v/>
      </c>
      <c r="C11599" s="28">
        <f t="shared" si="370"/>
        <v>1160</v>
      </c>
    </row>
    <row r="11600" spans="1:3" x14ac:dyDescent="0.25">
      <c r="A11600" s="22"/>
      <c r="B11600" s="28" t="str">
        <f t="shared" si="369"/>
        <v/>
      </c>
      <c r="C11600" s="28">
        <f t="shared" si="370"/>
        <v>1160</v>
      </c>
    </row>
    <row r="11601" spans="1:3" x14ac:dyDescent="0.25">
      <c r="A11601" s="22"/>
      <c r="B11601" s="28" t="str">
        <f t="shared" si="369"/>
        <v/>
      </c>
      <c r="C11601" s="28">
        <f t="shared" si="370"/>
        <v>1160</v>
      </c>
    </row>
    <row r="11602" spans="1:3" x14ac:dyDescent="0.25">
      <c r="A11602" s="22"/>
      <c r="B11602" s="28" t="str">
        <f t="shared" si="369"/>
        <v/>
      </c>
      <c r="C11602" s="28">
        <f t="shared" si="370"/>
        <v>1160</v>
      </c>
    </row>
    <row r="11603" spans="1:3" x14ac:dyDescent="0.25">
      <c r="A11603" s="22"/>
      <c r="B11603" s="28" t="str">
        <f t="shared" si="369"/>
        <v/>
      </c>
      <c r="C11603" s="28">
        <f t="shared" si="370"/>
        <v>1160</v>
      </c>
    </row>
    <row r="11604" spans="1:3" x14ac:dyDescent="0.25">
      <c r="A11604" s="22"/>
      <c r="B11604" s="28" t="str">
        <f t="shared" si="369"/>
        <v/>
      </c>
      <c r="C11604" s="28">
        <f t="shared" si="370"/>
        <v>1160</v>
      </c>
    </row>
    <row r="11605" spans="1:3" x14ac:dyDescent="0.25">
      <c r="A11605" s="22"/>
      <c r="B11605" s="28" t="str">
        <f t="shared" si="369"/>
        <v/>
      </c>
      <c r="C11605" s="28">
        <f t="shared" si="370"/>
        <v>1160</v>
      </c>
    </row>
    <row r="11606" spans="1:3" x14ac:dyDescent="0.25">
      <c r="A11606" s="22"/>
      <c r="B11606" s="28" t="str">
        <f t="shared" si="369"/>
        <v/>
      </c>
      <c r="C11606" s="28">
        <f t="shared" si="370"/>
        <v>1160</v>
      </c>
    </row>
    <row r="11607" spans="1:3" x14ac:dyDescent="0.25">
      <c r="A11607" s="22"/>
      <c r="B11607" s="28" t="str">
        <f t="shared" si="369"/>
        <v/>
      </c>
      <c r="C11607" s="28">
        <f t="shared" si="370"/>
        <v>1161</v>
      </c>
    </row>
    <row r="11608" spans="1:3" x14ac:dyDescent="0.25">
      <c r="A11608" s="22"/>
      <c r="B11608" s="28" t="str">
        <f t="shared" si="369"/>
        <v/>
      </c>
      <c r="C11608" s="28">
        <f t="shared" si="370"/>
        <v>1161</v>
      </c>
    </row>
    <row r="11609" spans="1:3" x14ac:dyDescent="0.25">
      <c r="A11609" s="22"/>
      <c r="B11609" s="28" t="str">
        <f t="shared" si="369"/>
        <v/>
      </c>
      <c r="C11609" s="28">
        <f t="shared" si="370"/>
        <v>1161</v>
      </c>
    </row>
    <row r="11610" spans="1:3" x14ac:dyDescent="0.25">
      <c r="A11610" s="22"/>
      <c r="B11610" s="28" t="str">
        <f t="shared" si="369"/>
        <v/>
      </c>
      <c r="C11610" s="28">
        <f t="shared" si="370"/>
        <v>1161</v>
      </c>
    </row>
    <row r="11611" spans="1:3" x14ac:dyDescent="0.25">
      <c r="A11611" s="22"/>
      <c r="B11611" s="28" t="str">
        <f t="shared" si="369"/>
        <v/>
      </c>
      <c r="C11611" s="28">
        <f t="shared" si="370"/>
        <v>1161</v>
      </c>
    </row>
    <row r="11612" spans="1:3" x14ac:dyDescent="0.25">
      <c r="A11612" s="22"/>
      <c r="B11612" s="28" t="str">
        <f t="shared" si="369"/>
        <v/>
      </c>
      <c r="C11612" s="28">
        <f t="shared" si="370"/>
        <v>1161</v>
      </c>
    </row>
    <row r="11613" spans="1:3" x14ac:dyDescent="0.25">
      <c r="A11613" s="22"/>
      <c r="B11613" s="28" t="str">
        <f t="shared" ref="B11613:B11676" si="371">IF(C11613&lt; $D$4+1,MOD(((ROW(B11613)-ROW(B$7))),$C$5)+1,"")</f>
        <v/>
      </c>
      <c r="C11613" s="28">
        <f t="shared" si="370"/>
        <v>1161</v>
      </c>
    </row>
    <row r="11614" spans="1:3" x14ac:dyDescent="0.25">
      <c r="A11614" s="22"/>
      <c r="B11614" s="28" t="str">
        <f t="shared" si="371"/>
        <v/>
      </c>
      <c r="C11614" s="28">
        <f t="shared" si="370"/>
        <v>1161</v>
      </c>
    </row>
    <row r="11615" spans="1:3" x14ac:dyDescent="0.25">
      <c r="A11615" s="22"/>
      <c r="B11615" s="28" t="str">
        <f t="shared" si="371"/>
        <v/>
      </c>
      <c r="C11615" s="28">
        <f t="shared" si="370"/>
        <v>1161</v>
      </c>
    </row>
    <row r="11616" spans="1:3" x14ac:dyDescent="0.25">
      <c r="A11616" s="22"/>
      <c r="B11616" s="28" t="str">
        <f t="shared" si="371"/>
        <v/>
      </c>
      <c r="C11616" s="28">
        <f t="shared" si="370"/>
        <v>1161</v>
      </c>
    </row>
    <row r="11617" spans="1:3" x14ac:dyDescent="0.25">
      <c r="A11617" s="22"/>
      <c r="B11617" s="28" t="str">
        <f t="shared" si="371"/>
        <v/>
      </c>
      <c r="C11617" s="28">
        <f t="shared" si="370"/>
        <v>1162</v>
      </c>
    </row>
    <row r="11618" spans="1:3" x14ac:dyDescent="0.25">
      <c r="A11618" s="22"/>
      <c r="B11618" s="28" t="str">
        <f t="shared" si="371"/>
        <v/>
      </c>
      <c r="C11618" s="28">
        <f t="shared" si="370"/>
        <v>1162</v>
      </c>
    </row>
    <row r="11619" spans="1:3" x14ac:dyDescent="0.25">
      <c r="A11619" s="22"/>
      <c r="B11619" s="28" t="str">
        <f t="shared" si="371"/>
        <v/>
      </c>
      <c r="C11619" s="28">
        <f t="shared" si="370"/>
        <v>1162</v>
      </c>
    </row>
    <row r="11620" spans="1:3" x14ac:dyDescent="0.25">
      <c r="A11620" s="22"/>
      <c r="B11620" s="28" t="str">
        <f t="shared" si="371"/>
        <v/>
      </c>
      <c r="C11620" s="28">
        <f t="shared" si="370"/>
        <v>1162</v>
      </c>
    </row>
    <row r="11621" spans="1:3" x14ac:dyDescent="0.25">
      <c r="A11621" s="22"/>
      <c r="B11621" s="28" t="str">
        <f t="shared" si="371"/>
        <v/>
      </c>
      <c r="C11621" s="28">
        <f t="shared" si="370"/>
        <v>1162</v>
      </c>
    </row>
    <row r="11622" spans="1:3" x14ac:dyDescent="0.25">
      <c r="A11622" s="22"/>
      <c r="B11622" s="28" t="str">
        <f t="shared" si="371"/>
        <v/>
      </c>
      <c r="C11622" s="28">
        <f t="shared" si="370"/>
        <v>1162</v>
      </c>
    </row>
    <row r="11623" spans="1:3" x14ac:dyDescent="0.25">
      <c r="A11623" s="22"/>
      <c r="B11623" s="28" t="str">
        <f t="shared" si="371"/>
        <v/>
      </c>
      <c r="C11623" s="28">
        <f t="shared" si="370"/>
        <v>1162</v>
      </c>
    </row>
    <row r="11624" spans="1:3" x14ac:dyDescent="0.25">
      <c r="A11624" s="22"/>
      <c r="B11624" s="28" t="str">
        <f t="shared" si="371"/>
        <v/>
      </c>
      <c r="C11624" s="28">
        <f t="shared" si="370"/>
        <v>1162</v>
      </c>
    </row>
    <row r="11625" spans="1:3" x14ac:dyDescent="0.25">
      <c r="A11625" s="22"/>
      <c r="B11625" s="28" t="str">
        <f t="shared" si="371"/>
        <v/>
      </c>
      <c r="C11625" s="28">
        <f t="shared" si="370"/>
        <v>1162</v>
      </c>
    </row>
    <row r="11626" spans="1:3" x14ac:dyDescent="0.25">
      <c r="A11626" s="22"/>
      <c r="B11626" s="28" t="str">
        <f t="shared" si="371"/>
        <v/>
      </c>
      <c r="C11626" s="28">
        <f t="shared" si="370"/>
        <v>1162</v>
      </c>
    </row>
    <row r="11627" spans="1:3" x14ac:dyDescent="0.25">
      <c r="A11627" s="22"/>
      <c r="B11627" s="28" t="str">
        <f t="shared" si="371"/>
        <v/>
      </c>
      <c r="C11627" s="28">
        <f t="shared" si="370"/>
        <v>1163</v>
      </c>
    </row>
    <row r="11628" spans="1:3" x14ac:dyDescent="0.25">
      <c r="A11628" s="22"/>
      <c r="B11628" s="28" t="str">
        <f t="shared" si="371"/>
        <v/>
      </c>
      <c r="C11628" s="28">
        <f t="shared" si="370"/>
        <v>1163</v>
      </c>
    </row>
    <row r="11629" spans="1:3" x14ac:dyDescent="0.25">
      <c r="A11629" s="22"/>
      <c r="B11629" s="28" t="str">
        <f t="shared" si="371"/>
        <v/>
      </c>
      <c r="C11629" s="28">
        <f t="shared" si="370"/>
        <v>1163</v>
      </c>
    </row>
    <row r="11630" spans="1:3" x14ac:dyDescent="0.25">
      <c r="A11630" s="22"/>
      <c r="B11630" s="28" t="str">
        <f t="shared" si="371"/>
        <v/>
      </c>
      <c r="C11630" s="28">
        <f t="shared" si="370"/>
        <v>1163</v>
      </c>
    </row>
    <row r="11631" spans="1:3" x14ac:dyDescent="0.25">
      <c r="A11631" s="22"/>
      <c r="B11631" s="28" t="str">
        <f t="shared" si="371"/>
        <v/>
      </c>
      <c r="C11631" s="28">
        <f t="shared" ref="C11631:C11694" si="372">ROUNDDOWN(((ROW(C11631)-ROW(C$7))/C$5)+1,0)</f>
        <v>1163</v>
      </c>
    </row>
    <row r="11632" spans="1:3" x14ac:dyDescent="0.25">
      <c r="A11632" s="22"/>
      <c r="B11632" s="28" t="str">
        <f t="shared" si="371"/>
        <v/>
      </c>
      <c r="C11632" s="28">
        <f t="shared" si="372"/>
        <v>1163</v>
      </c>
    </row>
    <row r="11633" spans="1:3" x14ac:dyDescent="0.25">
      <c r="A11633" s="22"/>
      <c r="B11633" s="28" t="str">
        <f t="shared" si="371"/>
        <v/>
      </c>
      <c r="C11633" s="28">
        <f t="shared" si="372"/>
        <v>1163</v>
      </c>
    </row>
    <row r="11634" spans="1:3" x14ac:dyDescent="0.25">
      <c r="A11634" s="22"/>
      <c r="B11634" s="28" t="str">
        <f t="shared" si="371"/>
        <v/>
      </c>
      <c r="C11634" s="28">
        <f t="shared" si="372"/>
        <v>1163</v>
      </c>
    </row>
    <row r="11635" spans="1:3" x14ac:dyDescent="0.25">
      <c r="A11635" s="22"/>
      <c r="B11635" s="28" t="str">
        <f t="shared" si="371"/>
        <v/>
      </c>
      <c r="C11635" s="28">
        <f t="shared" si="372"/>
        <v>1163</v>
      </c>
    </row>
    <row r="11636" spans="1:3" x14ac:dyDescent="0.25">
      <c r="A11636" s="22"/>
      <c r="B11636" s="28" t="str">
        <f t="shared" si="371"/>
        <v/>
      </c>
      <c r="C11636" s="28">
        <f t="shared" si="372"/>
        <v>1163</v>
      </c>
    </row>
    <row r="11637" spans="1:3" x14ac:dyDescent="0.25">
      <c r="A11637" s="22"/>
      <c r="B11637" s="28" t="str">
        <f t="shared" si="371"/>
        <v/>
      </c>
      <c r="C11637" s="28">
        <f t="shared" si="372"/>
        <v>1164</v>
      </c>
    </row>
    <row r="11638" spans="1:3" x14ac:dyDescent="0.25">
      <c r="A11638" s="22"/>
      <c r="B11638" s="28" t="str">
        <f t="shared" si="371"/>
        <v/>
      </c>
      <c r="C11638" s="28">
        <f t="shared" si="372"/>
        <v>1164</v>
      </c>
    </row>
    <row r="11639" spans="1:3" x14ac:dyDescent="0.25">
      <c r="A11639" s="22"/>
      <c r="B11639" s="28" t="str">
        <f t="shared" si="371"/>
        <v/>
      </c>
      <c r="C11639" s="28">
        <f t="shared" si="372"/>
        <v>1164</v>
      </c>
    </row>
    <row r="11640" spans="1:3" x14ac:dyDescent="0.25">
      <c r="A11640" s="22"/>
      <c r="B11640" s="28" t="str">
        <f t="shared" si="371"/>
        <v/>
      </c>
      <c r="C11640" s="28">
        <f t="shared" si="372"/>
        <v>1164</v>
      </c>
    </row>
    <row r="11641" spans="1:3" x14ac:dyDescent="0.25">
      <c r="A11641" s="22"/>
      <c r="B11641" s="28" t="str">
        <f t="shared" si="371"/>
        <v/>
      </c>
      <c r="C11641" s="28">
        <f t="shared" si="372"/>
        <v>1164</v>
      </c>
    </row>
    <row r="11642" spans="1:3" x14ac:dyDescent="0.25">
      <c r="A11642" s="22"/>
      <c r="B11642" s="28" t="str">
        <f t="shared" si="371"/>
        <v/>
      </c>
      <c r="C11642" s="28">
        <f t="shared" si="372"/>
        <v>1164</v>
      </c>
    </row>
    <row r="11643" spans="1:3" x14ac:dyDescent="0.25">
      <c r="A11643" s="22"/>
      <c r="B11643" s="28" t="str">
        <f t="shared" si="371"/>
        <v/>
      </c>
      <c r="C11643" s="28">
        <f t="shared" si="372"/>
        <v>1164</v>
      </c>
    </row>
    <row r="11644" spans="1:3" x14ac:dyDescent="0.25">
      <c r="A11644" s="22"/>
      <c r="B11644" s="28" t="str">
        <f t="shared" si="371"/>
        <v/>
      </c>
      <c r="C11644" s="28">
        <f t="shared" si="372"/>
        <v>1164</v>
      </c>
    </row>
    <row r="11645" spans="1:3" x14ac:dyDescent="0.25">
      <c r="A11645" s="22"/>
      <c r="B11645" s="28" t="str">
        <f t="shared" si="371"/>
        <v/>
      </c>
      <c r="C11645" s="28">
        <f t="shared" si="372"/>
        <v>1164</v>
      </c>
    </row>
    <row r="11646" spans="1:3" x14ac:dyDescent="0.25">
      <c r="A11646" s="22"/>
      <c r="B11646" s="28" t="str">
        <f t="shared" si="371"/>
        <v/>
      </c>
      <c r="C11646" s="28">
        <f t="shared" si="372"/>
        <v>1164</v>
      </c>
    </row>
    <row r="11647" spans="1:3" x14ac:dyDescent="0.25">
      <c r="A11647" s="22"/>
      <c r="B11647" s="28" t="str">
        <f t="shared" si="371"/>
        <v/>
      </c>
      <c r="C11647" s="28">
        <f t="shared" si="372"/>
        <v>1165</v>
      </c>
    </row>
    <row r="11648" spans="1:3" x14ac:dyDescent="0.25">
      <c r="A11648" s="22"/>
      <c r="B11648" s="28" t="str">
        <f t="shared" si="371"/>
        <v/>
      </c>
      <c r="C11648" s="28">
        <f t="shared" si="372"/>
        <v>1165</v>
      </c>
    </row>
    <row r="11649" spans="1:3" x14ac:dyDescent="0.25">
      <c r="A11649" s="22"/>
      <c r="B11649" s="28" t="str">
        <f t="shared" si="371"/>
        <v/>
      </c>
      <c r="C11649" s="28">
        <f t="shared" si="372"/>
        <v>1165</v>
      </c>
    </row>
    <row r="11650" spans="1:3" x14ac:dyDescent="0.25">
      <c r="A11650" s="22"/>
      <c r="B11650" s="28" t="str">
        <f t="shared" si="371"/>
        <v/>
      </c>
      <c r="C11650" s="28">
        <f t="shared" si="372"/>
        <v>1165</v>
      </c>
    </row>
    <row r="11651" spans="1:3" x14ac:dyDescent="0.25">
      <c r="A11651" s="22"/>
      <c r="B11651" s="28" t="str">
        <f t="shared" si="371"/>
        <v/>
      </c>
      <c r="C11651" s="28">
        <f t="shared" si="372"/>
        <v>1165</v>
      </c>
    </row>
    <row r="11652" spans="1:3" x14ac:dyDescent="0.25">
      <c r="A11652" s="22"/>
      <c r="B11652" s="28" t="str">
        <f t="shared" si="371"/>
        <v/>
      </c>
      <c r="C11652" s="28">
        <f t="shared" si="372"/>
        <v>1165</v>
      </c>
    </row>
    <row r="11653" spans="1:3" x14ac:dyDescent="0.25">
      <c r="A11653" s="22"/>
      <c r="B11653" s="28" t="str">
        <f t="shared" si="371"/>
        <v/>
      </c>
      <c r="C11653" s="28">
        <f t="shared" si="372"/>
        <v>1165</v>
      </c>
    </row>
    <row r="11654" spans="1:3" x14ac:dyDescent="0.25">
      <c r="A11654" s="22"/>
      <c r="B11654" s="28" t="str">
        <f t="shared" si="371"/>
        <v/>
      </c>
      <c r="C11654" s="28">
        <f t="shared" si="372"/>
        <v>1165</v>
      </c>
    </row>
    <row r="11655" spans="1:3" x14ac:dyDescent="0.25">
      <c r="A11655" s="22"/>
      <c r="B11655" s="28" t="str">
        <f t="shared" si="371"/>
        <v/>
      </c>
      <c r="C11655" s="28">
        <f t="shared" si="372"/>
        <v>1165</v>
      </c>
    </row>
    <row r="11656" spans="1:3" x14ac:dyDescent="0.25">
      <c r="A11656" s="22"/>
      <c r="B11656" s="28" t="str">
        <f t="shared" si="371"/>
        <v/>
      </c>
      <c r="C11656" s="28">
        <f t="shared" si="372"/>
        <v>1165</v>
      </c>
    </row>
    <row r="11657" spans="1:3" x14ac:dyDescent="0.25">
      <c r="A11657" s="22"/>
      <c r="B11657" s="28" t="str">
        <f t="shared" si="371"/>
        <v/>
      </c>
      <c r="C11657" s="28">
        <f t="shared" si="372"/>
        <v>1166</v>
      </c>
    </row>
    <row r="11658" spans="1:3" x14ac:dyDescent="0.25">
      <c r="A11658" s="22"/>
      <c r="B11658" s="28" t="str">
        <f t="shared" si="371"/>
        <v/>
      </c>
      <c r="C11658" s="28">
        <f t="shared" si="372"/>
        <v>1166</v>
      </c>
    </row>
    <row r="11659" spans="1:3" x14ac:dyDescent="0.25">
      <c r="A11659" s="22"/>
      <c r="B11659" s="28" t="str">
        <f t="shared" si="371"/>
        <v/>
      </c>
      <c r="C11659" s="28">
        <f t="shared" si="372"/>
        <v>1166</v>
      </c>
    </row>
    <row r="11660" spans="1:3" x14ac:dyDescent="0.25">
      <c r="A11660" s="22"/>
      <c r="B11660" s="28" t="str">
        <f t="shared" si="371"/>
        <v/>
      </c>
      <c r="C11660" s="28">
        <f t="shared" si="372"/>
        <v>1166</v>
      </c>
    </row>
    <row r="11661" spans="1:3" x14ac:dyDescent="0.25">
      <c r="A11661" s="22"/>
      <c r="B11661" s="28" t="str">
        <f t="shared" si="371"/>
        <v/>
      </c>
      <c r="C11661" s="28">
        <f t="shared" si="372"/>
        <v>1166</v>
      </c>
    </row>
    <row r="11662" spans="1:3" x14ac:dyDescent="0.25">
      <c r="A11662" s="22"/>
      <c r="B11662" s="28" t="str">
        <f t="shared" si="371"/>
        <v/>
      </c>
      <c r="C11662" s="28">
        <f t="shared" si="372"/>
        <v>1166</v>
      </c>
    </row>
    <row r="11663" spans="1:3" x14ac:dyDescent="0.25">
      <c r="A11663" s="22"/>
      <c r="B11663" s="28" t="str">
        <f t="shared" si="371"/>
        <v/>
      </c>
      <c r="C11663" s="28">
        <f t="shared" si="372"/>
        <v>1166</v>
      </c>
    </row>
    <row r="11664" spans="1:3" x14ac:dyDescent="0.25">
      <c r="A11664" s="22"/>
      <c r="B11664" s="28" t="str">
        <f t="shared" si="371"/>
        <v/>
      </c>
      <c r="C11664" s="28">
        <f t="shared" si="372"/>
        <v>1166</v>
      </c>
    </row>
    <row r="11665" spans="1:3" x14ac:dyDescent="0.25">
      <c r="A11665" s="22"/>
      <c r="B11665" s="28" t="str">
        <f t="shared" si="371"/>
        <v/>
      </c>
      <c r="C11665" s="28">
        <f t="shared" si="372"/>
        <v>1166</v>
      </c>
    </row>
    <row r="11666" spans="1:3" x14ac:dyDescent="0.25">
      <c r="A11666" s="22"/>
      <c r="B11666" s="28" t="str">
        <f t="shared" si="371"/>
        <v/>
      </c>
      <c r="C11666" s="28">
        <f t="shared" si="372"/>
        <v>1166</v>
      </c>
    </row>
    <row r="11667" spans="1:3" x14ac:dyDescent="0.25">
      <c r="A11667" s="22"/>
      <c r="B11667" s="28" t="str">
        <f t="shared" si="371"/>
        <v/>
      </c>
      <c r="C11667" s="28">
        <f t="shared" si="372"/>
        <v>1167</v>
      </c>
    </row>
    <row r="11668" spans="1:3" x14ac:dyDescent="0.25">
      <c r="A11668" s="22"/>
      <c r="B11668" s="28" t="str">
        <f t="shared" si="371"/>
        <v/>
      </c>
      <c r="C11668" s="28">
        <f t="shared" si="372"/>
        <v>1167</v>
      </c>
    </row>
    <row r="11669" spans="1:3" x14ac:dyDescent="0.25">
      <c r="A11669" s="22"/>
      <c r="B11669" s="28" t="str">
        <f t="shared" si="371"/>
        <v/>
      </c>
      <c r="C11669" s="28">
        <f t="shared" si="372"/>
        <v>1167</v>
      </c>
    </row>
    <row r="11670" spans="1:3" x14ac:dyDescent="0.25">
      <c r="A11670" s="22"/>
      <c r="B11670" s="28" t="str">
        <f t="shared" si="371"/>
        <v/>
      </c>
      <c r="C11670" s="28">
        <f t="shared" si="372"/>
        <v>1167</v>
      </c>
    </row>
    <row r="11671" spans="1:3" x14ac:dyDescent="0.25">
      <c r="A11671" s="22"/>
      <c r="B11671" s="28" t="str">
        <f t="shared" si="371"/>
        <v/>
      </c>
      <c r="C11671" s="28">
        <f t="shared" si="372"/>
        <v>1167</v>
      </c>
    </row>
    <row r="11672" spans="1:3" x14ac:dyDescent="0.25">
      <c r="A11672" s="22"/>
      <c r="B11672" s="28" t="str">
        <f t="shared" si="371"/>
        <v/>
      </c>
      <c r="C11672" s="28">
        <f t="shared" si="372"/>
        <v>1167</v>
      </c>
    </row>
    <row r="11673" spans="1:3" x14ac:dyDescent="0.25">
      <c r="A11673" s="22"/>
      <c r="B11673" s="28" t="str">
        <f t="shared" si="371"/>
        <v/>
      </c>
      <c r="C11673" s="28">
        <f t="shared" si="372"/>
        <v>1167</v>
      </c>
    </row>
    <row r="11674" spans="1:3" x14ac:dyDescent="0.25">
      <c r="A11674" s="22"/>
      <c r="B11674" s="28" t="str">
        <f t="shared" si="371"/>
        <v/>
      </c>
      <c r="C11674" s="28">
        <f t="shared" si="372"/>
        <v>1167</v>
      </c>
    </row>
    <row r="11675" spans="1:3" x14ac:dyDescent="0.25">
      <c r="A11675" s="22"/>
      <c r="B11675" s="28" t="str">
        <f t="shared" si="371"/>
        <v/>
      </c>
      <c r="C11675" s="28">
        <f t="shared" si="372"/>
        <v>1167</v>
      </c>
    </row>
    <row r="11676" spans="1:3" x14ac:dyDescent="0.25">
      <c r="A11676" s="22"/>
      <c r="B11676" s="28" t="str">
        <f t="shared" si="371"/>
        <v/>
      </c>
      <c r="C11676" s="28">
        <f t="shared" si="372"/>
        <v>1167</v>
      </c>
    </row>
    <row r="11677" spans="1:3" x14ac:dyDescent="0.25">
      <c r="A11677" s="22"/>
      <c r="B11677" s="28" t="str">
        <f t="shared" ref="B11677:B11740" si="373">IF(C11677&lt; $D$4+1,MOD(((ROW(B11677)-ROW(B$7))),$C$5)+1,"")</f>
        <v/>
      </c>
      <c r="C11677" s="28">
        <f t="shared" si="372"/>
        <v>1168</v>
      </c>
    </row>
    <row r="11678" spans="1:3" x14ac:dyDescent="0.25">
      <c r="A11678" s="22"/>
      <c r="B11678" s="28" t="str">
        <f t="shared" si="373"/>
        <v/>
      </c>
      <c r="C11678" s="28">
        <f t="shared" si="372"/>
        <v>1168</v>
      </c>
    </row>
    <row r="11679" spans="1:3" x14ac:dyDescent="0.25">
      <c r="A11679" s="22"/>
      <c r="B11679" s="28" t="str">
        <f t="shared" si="373"/>
        <v/>
      </c>
      <c r="C11679" s="28">
        <f t="shared" si="372"/>
        <v>1168</v>
      </c>
    </row>
    <row r="11680" spans="1:3" x14ac:dyDescent="0.25">
      <c r="A11680" s="22"/>
      <c r="B11680" s="28" t="str">
        <f t="shared" si="373"/>
        <v/>
      </c>
      <c r="C11680" s="28">
        <f t="shared" si="372"/>
        <v>1168</v>
      </c>
    </row>
    <row r="11681" spans="1:3" x14ac:dyDescent="0.25">
      <c r="A11681" s="22"/>
      <c r="B11681" s="28" t="str">
        <f t="shared" si="373"/>
        <v/>
      </c>
      <c r="C11681" s="28">
        <f t="shared" si="372"/>
        <v>1168</v>
      </c>
    </row>
    <row r="11682" spans="1:3" x14ac:dyDescent="0.25">
      <c r="A11682" s="22"/>
      <c r="B11682" s="28" t="str">
        <f t="shared" si="373"/>
        <v/>
      </c>
      <c r="C11682" s="28">
        <f t="shared" si="372"/>
        <v>1168</v>
      </c>
    </row>
    <row r="11683" spans="1:3" x14ac:dyDescent="0.25">
      <c r="A11683" s="22"/>
      <c r="B11683" s="28" t="str">
        <f t="shared" si="373"/>
        <v/>
      </c>
      <c r="C11683" s="28">
        <f t="shared" si="372"/>
        <v>1168</v>
      </c>
    </row>
    <row r="11684" spans="1:3" x14ac:dyDescent="0.25">
      <c r="A11684" s="22"/>
      <c r="B11684" s="28" t="str">
        <f t="shared" si="373"/>
        <v/>
      </c>
      <c r="C11684" s="28">
        <f t="shared" si="372"/>
        <v>1168</v>
      </c>
    </row>
    <row r="11685" spans="1:3" x14ac:dyDescent="0.25">
      <c r="A11685" s="22"/>
      <c r="B11685" s="28" t="str">
        <f t="shared" si="373"/>
        <v/>
      </c>
      <c r="C11685" s="28">
        <f t="shared" si="372"/>
        <v>1168</v>
      </c>
    </row>
    <row r="11686" spans="1:3" x14ac:dyDescent="0.25">
      <c r="A11686" s="22"/>
      <c r="B11686" s="28" t="str">
        <f t="shared" si="373"/>
        <v/>
      </c>
      <c r="C11686" s="28">
        <f t="shared" si="372"/>
        <v>1168</v>
      </c>
    </row>
    <row r="11687" spans="1:3" x14ac:dyDescent="0.25">
      <c r="A11687" s="22"/>
      <c r="B11687" s="28" t="str">
        <f t="shared" si="373"/>
        <v/>
      </c>
      <c r="C11687" s="28">
        <f t="shared" si="372"/>
        <v>1169</v>
      </c>
    </row>
    <row r="11688" spans="1:3" x14ac:dyDescent="0.25">
      <c r="A11688" s="22"/>
      <c r="B11688" s="28" t="str">
        <f t="shared" si="373"/>
        <v/>
      </c>
      <c r="C11688" s="28">
        <f t="shared" si="372"/>
        <v>1169</v>
      </c>
    </row>
    <row r="11689" spans="1:3" x14ac:dyDescent="0.25">
      <c r="A11689" s="22"/>
      <c r="B11689" s="28" t="str">
        <f t="shared" si="373"/>
        <v/>
      </c>
      <c r="C11689" s="28">
        <f t="shared" si="372"/>
        <v>1169</v>
      </c>
    </row>
    <row r="11690" spans="1:3" x14ac:dyDescent="0.25">
      <c r="A11690" s="22"/>
      <c r="B11690" s="28" t="str">
        <f t="shared" si="373"/>
        <v/>
      </c>
      <c r="C11690" s="28">
        <f t="shared" si="372"/>
        <v>1169</v>
      </c>
    </row>
    <row r="11691" spans="1:3" x14ac:dyDescent="0.25">
      <c r="A11691" s="22"/>
      <c r="B11691" s="28" t="str">
        <f t="shared" si="373"/>
        <v/>
      </c>
      <c r="C11691" s="28">
        <f t="shared" si="372"/>
        <v>1169</v>
      </c>
    </row>
    <row r="11692" spans="1:3" x14ac:dyDescent="0.25">
      <c r="A11692" s="22"/>
      <c r="B11692" s="28" t="str">
        <f t="shared" si="373"/>
        <v/>
      </c>
      <c r="C11692" s="28">
        <f t="shared" si="372"/>
        <v>1169</v>
      </c>
    </row>
    <row r="11693" spans="1:3" x14ac:dyDescent="0.25">
      <c r="A11693" s="22"/>
      <c r="B11693" s="28" t="str">
        <f t="shared" si="373"/>
        <v/>
      </c>
      <c r="C11693" s="28">
        <f t="shared" si="372"/>
        <v>1169</v>
      </c>
    </row>
    <row r="11694" spans="1:3" x14ac:dyDescent="0.25">
      <c r="A11694" s="22"/>
      <c r="B11694" s="28" t="str">
        <f t="shared" si="373"/>
        <v/>
      </c>
      <c r="C11694" s="28">
        <f t="shared" si="372"/>
        <v>1169</v>
      </c>
    </row>
    <row r="11695" spans="1:3" x14ac:dyDescent="0.25">
      <c r="A11695" s="22"/>
      <c r="B11695" s="28" t="str">
        <f t="shared" si="373"/>
        <v/>
      </c>
      <c r="C11695" s="28">
        <f t="shared" ref="C11695:C11758" si="374">ROUNDDOWN(((ROW(C11695)-ROW(C$7))/C$5)+1,0)</f>
        <v>1169</v>
      </c>
    </row>
    <row r="11696" spans="1:3" x14ac:dyDescent="0.25">
      <c r="A11696" s="22"/>
      <c r="B11696" s="28" t="str">
        <f t="shared" si="373"/>
        <v/>
      </c>
      <c r="C11696" s="28">
        <f t="shared" si="374"/>
        <v>1169</v>
      </c>
    </row>
    <row r="11697" spans="1:3" x14ac:dyDescent="0.25">
      <c r="A11697" s="22"/>
      <c r="B11697" s="28" t="str">
        <f t="shared" si="373"/>
        <v/>
      </c>
      <c r="C11697" s="28">
        <f t="shared" si="374"/>
        <v>1170</v>
      </c>
    </row>
    <row r="11698" spans="1:3" x14ac:dyDescent="0.25">
      <c r="A11698" s="22"/>
      <c r="B11698" s="28" t="str">
        <f t="shared" si="373"/>
        <v/>
      </c>
      <c r="C11698" s="28">
        <f t="shared" si="374"/>
        <v>1170</v>
      </c>
    </row>
    <row r="11699" spans="1:3" x14ac:dyDescent="0.25">
      <c r="A11699" s="22"/>
      <c r="B11699" s="28" t="str">
        <f t="shared" si="373"/>
        <v/>
      </c>
      <c r="C11699" s="28">
        <f t="shared" si="374"/>
        <v>1170</v>
      </c>
    </row>
    <row r="11700" spans="1:3" x14ac:dyDescent="0.25">
      <c r="A11700" s="22"/>
      <c r="B11700" s="28" t="str">
        <f t="shared" si="373"/>
        <v/>
      </c>
      <c r="C11700" s="28">
        <f t="shared" si="374"/>
        <v>1170</v>
      </c>
    </row>
    <row r="11701" spans="1:3" x14ac:dyDescent="0.25">
      <c r="A11701" s="22"/>
      <c r="B11701" s="28" t="str">
        <f t="shared" si="373"/>
        <v/>
      </c>
      <c r="C11701" s="28">
        <f t="shared" si="374"/>
        <v>1170</v>
      </c>
    </row>
    <row r="11702" spans="1:3" x14ac:dyDescent="0.25">
      <c r="A11702" s="22"/>
      <c r="B11702" s="28" t="str">
        <f t="shared" si="373"/>
        <v/>
      </c>
      <c r="C11702" s="28">
        <f t="shared" si="374"/>
        <v>1170</v>
      </c>
    </row>
    <row r="11703" spans="1:3" x14ac:dyDescent="0.25">
      <c r="A11703" s="22"/>
      <c r="B11703" s="28" t="str">
        <f t="shared" si="373"/>
        <v/>
      </c>
      <c r="C11703" s="28">
        <f t="shared" si="374"/>
        <v>1170</v>
      </c>
    </row>
    <row r="11704" spans="1:3" x14ac:dyDescent="0.25">
      <c r="A11704" s="22"/>
      <c r="B11704" s="28" t="str">
        <f t="shared" si="373"/>
        <v/>
      </c>
      <c r="C11704" s="28">
        <f t="shared" si="374"/>
        <v>1170</v>
      </c>
    </row>
    <row r="11705" spans="1:3" x14ac:dyDescent="0.25">
      <c r="A11705" s="22"/>
      <c r="B11705" s="28" t="str">
        <f t="shared" si="373"/>
        <v/>
      </c>
      <c r="C11705" s="28">
        <f t="shared" si="374"/>
        <v>1170</v>
      </c>
    </row>
    <row r="11706" spans="1:3" x14ac:dyDescent="0.25">
      <c r="A11706" s="22"/>
      <c r="B11706" s="28" t="str">
        <f t="shared" si="373"/>
        <v/>
      </c>
      <c r="C11706" s="28">
        <f t="shared" si="374"/>
        <v>1170</v>
      </c>
    </row>
    <row r="11707" spans="1:3" x14ac:dyDescent="0.25">
      <c r="A11707" s="22"/>
      <c r="B11707" s="28" t="str">
        <f t="shared" si="373"/>
        <v/>
      </c>
      <c r="C11707" s="28">
        <f t="shared" si="374"/>
        <v>1171</v>
      </c>
    </row>
    <row r="11708" spans="1:3" x14ac:dyDescent="0.25">
      <c r="A11708" s="22"/>
      <c r="B11708" s="28" t="str">
        <f t="shared" si="373"/>
        <v/>
      </c>
      <c r="C11708" s="28">
        <f t="shared" si="374"/>
        <v>1171</v>
      </c>
    </row>
    <row r="11709" spans="1:3" x14ac:dyDescent="0.25">
      <c r="A11709" s="22"/>
      <c r="B11709" s="28" t="str">
        <f t="shared" si="373"/>
        <v/>
      </c>
      <c r="C11709" s="28">
        <f t="shared" si="374"/>
        <v>1171</v>
      </c>
    </row>
    <row r="11710" spans="1:3" x14ac:dyDescent="0.25">
      <c r="A11710" s="22"/>
      <c r="B11710" s="28" t="str">
        <f t="shared" si="373"/>
        <v/>
      </c>
      <c r="C11710" s="28">
        <f t="shared" si="374"/>
        <v>1171</v>
      </c>
    </row>
    <row r="11711" spans="1:3" x14ac:dyDescent="0.25">
      <c r="A11711" s="22"/>
      <c r="B11711" s="28" t="str">
        <f t="shared" si="373"/>
        <v/>
      </c>
      <c r="C11711" s="28">
        <f t="shared" si="374"/>
        <v>1171</v>
      </c>
    </row>
    <row r="11712" spans="1:3" x14ac:dyDescent="0.25">
      <c r="A11712" s="22"/>
      <c r="B11712" s="28" t="str">
        <f t="shared" si="373"/>
        <v/>
      </c>
      <c r="C11712" s="28">
        <f t="shared" si="374"/>
        <v>1171</v>
      </c>
    </row>
    <row r="11713" spans="1:3" x14ac:dyDescent="0.25">
      <c r="A11713" s="22"/>
      <c r="B11713" s="28" t="str">
        <f t="shared" si="373"/>
        <v/>
      </c>
      <c r="C11713" s="28">
        <f t="shared" si="374"/>
        <v>1171</v>
      </c>
    </row>
    <row r="11714" spans="1:3" x14ac:dyDescent="0.25">
      <c r="A11714" s="22"/>
      <c r="B11714" s="28" t="str">
        <f t="shared" si="373"/>
        <v/>
      </c>
      <c r="C11714" s="28">
        <f t="shared" si="374"/>
        <v>1171</v>
      </c>
    </row>
    <row r="11715" spans="1:3" x14ac:dyDescent="0.25">
      <c r="A11715" s="22"/>
      <c r="B11715" s="28" t="str">
        <f t="shared" si="373"/>
        <v/>
      </c>
      <c r="C11715" s="28">
        <f t="shared" si="374"/>
        <v>1171</v>
      </c>
    </row>
    <row r="11716" spans="1:3" x14ac:dyDescent="0.25">
      <c r="A11716" s="22"/>
      <c r="B11716" s="28" t="str">
        <f t="shared" si="373"/>
        <v/>
      </c>
      <c r="C11716" s="28">
        <f t="shared" si="374"/>
        <v>1171</v>
      </c>
    </row>
    <row r="11717" spans="1:3" x14ac:dyDescent="0.25">
      <c r="A11717" s="22"/>
      <c r="B11717" s="28" t="str">
        <f t="shared" si="373"/>
        <v/>
      </c>
      <c r="C11717" s="28">
        <f t="shared" si="374"/>
        <v>1172</v>
      </c>
    </row>
    <row r="11718" spans="1:3" x14ac:dyDescent="0.25">
      <c r="A11718" s="22"/>
      <c r="B11718" s="28" t="str">
        <f t="shared" si="373"/>
        <v/>
      </c>
      <c r="C11718" s="28">
        <f t="shared" si="374"/>
        <v>1172</v>
      </c>
    </row>
    <row r="11719" spans="1:3" x14ac:dyDescent="0.25">
      <c r="A11719" s="22"/>
      <c r="B11719" s="28" t="str">
        <f t="shared" si="373"/>
        <v/>
      </c>
      <c r="C11719" s="28">
        <f t="shared" si="374"/>
        <v>1172</v>
      </c>
    </row>
    <row r="11720" spans="1:3" x14ac:dyDescent="0.25">
      <c r="A11720" s="22"/>
      <c r="B11720" s="28" t="str">
        <f t="shared" si="373"/>
        <v/>
      </c>
      <c r="C11720" s="28">
        <f t="shared" si="374"/>
        <v>1172</v>
      </c>
    </row>
    <row r="11721" spans="1:3" x14ac:dyDescent="0.25">
      <c r="A11721" s="22"/>
      <c r="B11721" s="28" t="str">
        <f t="shared" si="373"/>
        <v/>
      </c>
      <c r="C11721" s="28">
        <f t="shared" si="374"/>
        <v>1172</v>
      </c>
    </row>
    <row r="11722" spans="1:3" x14ac:dyDescent="0.25">
      <c r="A11722" s="22"/>
      <c r="B11722" s="28" t="str">
        <f t="shared" si="373"/>
        <v/>
      </c>
      <c r="C11722" s="28">
        <f t="shared" si="374"/>
        <v>1172</v>
      </c>
    </row>
    <row r="11723" spans="1:3" x14ac:dyDescent="0.25">
      <c r="A11723" s="22"/>
      <c r="B11723" s="28" t="str">
        <f t="shared" si="373"/>
        <v/>
      </c>
      <c r="C11723" s="28">
        <f t="shared" si="374"/>
        <v>1172</v>
      </c>
    </row>
    <row r="11724" spans="1:3" x14ac:dyDescent="0.25">
      <c r="A11724" s="22"/>
      <c r="B11724" s="28" t="str">
        <f t="shared" si="373"/>
        <v/>
      </c>
      <c r="C11724" s="28">
        <f t="shared" si="374"/>
        <v>1172</v>
      </c>
    </row>
    <row r="11725" spans="1:3" x14ac:dyDescent="0.25">
      <c r="A11725" s="22"/>
      <c r="B11725" s="28" t="str">
        <f t="shared" si="373"/>
        <v/>
      </c>
      <c r="C11725" s="28">
        <f t="shared" si="374"/>
        <v>1172</v>
      </c>
    </row>
    <row r="11726" spans="1:3" x14ac:dyDescent="0.25">
      <c r="A11726" s="22"/>
      <c r="B11726" s="28" t="str">
        <f t="shared" si="373"/>
        <v/>
      </c>
      <c r="C11726" s="28">
        <f t="shared" si="374"/>
        <v>1172</v>
      </c>
    </row>
    <row r="11727" spans="1:3" x14ac:dyDescent="0.25">
      <c r="A11727" s="22"/>
      <c r="B11727" s="28" t="str">
        <f t="shared" si="373"/>
        <v/>
      </c>
      <c r="C11727" s="28">
        <f t="shared" si="374"/>
        <v>1173</v>
      </c>
    </row>
    <row r="11728" spans="1:3" x14ac:dyDescent="0.25">
      <c r="A11728" s="22"/>
      <c r="B11728" s="28" t="str">
        <f t="shared" si="373"/>
        <v/>
      </c>
      <c r="C11728" s="28">
        <f t="shared" si="374"/>
        <v>1173</v>
      </c>
    </row>
    <row r="11729" spans="1:3" x14ac:dyDescent="0.25">
      <c r="A11729" s="22"/>
      <c r="B11729" s="28" t="str">
        <f t="shared" si="373"/>
        <v/>
      </c>
      <c r="C11729" s="28">
        <f t="shared" si="374"/>
        <v>1173</v>
      </c>
    </row>
    <row r="11730" spans="1:3" x14ac:dyDescent="0.25">
      <c r="A11730" s="22"/>
      <c r="B11730" s="28" t="str">
        <f t="shared" si="373"/>
        <v/>
      </c>
      <c r="C11730" s="28">
        <f t="shared" si="374"/>
        <v>1173</v>
      </c>
    </row>
    <row r="11731" spans="1:3" x14ac:dyDescent="0.25">
      <c r="A11731" s="22"/>
      <c r="B11731" s="28" t="str">
        <f t="shared" si="373"/>
        <v/>
      </c>
      <c r="C11731" s="28">
        <f t="shared" si="374"/>
        <v>1173</v>
      </c>
    </row>
    <row r="11732" spans="1:3" x14ac:dyDescent="0.25">
      <c r="A11732" s="22"/>
      <c r="B11732" s="28" t="str">
        <f t="shared" si="373"/>
        <v/>
      </c>
      <c r="C11732" s="28">
        <f t="shared" si="374"/>
        <v>1173</v>
      </c>
    </row>
    <row r="11733" spans="1:3" x14ac:dyDescent="0.25">
      <c r="A11733" s="22"/>
      <c r="B11733" s="28" t="str">
        <f t="shared" si="373"/>
        <v/>
      </c>
      <c r="C11733" s="28">
        <f t="shared" si="374"/>
        <v>1173</v>
      </c>
    </row>
    <row r="11734" spans="1:3" x14ac:dyDescent="0.25">
      <c r="A11734" s="22"/>
      <c r="B11734" s="28" t="str">
        <f t="shared" si="373"/>
        <v/>
      </c>
      <c r="C11734" s="28">
        <f t="shared" si="374"/>
        <v>1173</v>
      </c>
    </row>
    <row r="11735" spans="1:3" x14ac:dyDescent="0.25">
      <c r="A11735" s="22"/>
      <c r="B11735" s="28" t="str">
        <f t="shared" si="373"/>
        <v/>
      </c>
      <c r="C11735" s="28">
        <f t="shared" si="374"/>
        <v>1173</v>
      </c>
    </row>
    <row r="11736" spans="1:3" x14ac:dyDescent="0.25">
      <c r="A11736" s="22"/>
      <c r="B11736" s="28" t="str">
        <f t="shared" si="373"/>
        <v/>
      </c>
      <c r="C11736" s="28">
        <f t="shared" si="374"/>
        <v>1173</v>
      </c>
    </row>
    <row r="11737" spans="1:3" x14ac:dyDescent="0.25">
      <c r="A11737" s="22"/>
      <c r="B11737" s="28" t="str">
        <f t="shared" si="373"/>
        <v/>
      </c>
      <c r="C11737" s="28">
        <f t="shared" si="374"/>
        <v>1174</v>
      </c>
    </row>
    <row r="11738" spans="1:3" x14ac:dyDescent="0.25">
      <c r="A11738" s="22"/>
      <c r="B11738" s="28" t="str">
        <f t="shared" si="373"/>
        <v/>
      </c>
      <c r="C11738" s="28">
        <f t="shared" si="374"/>
        <v>1174</v>
      </c>
    </row>
    <row r="11739" spans="1:3" x14ac:dyDescent="0.25">
      <c r="A11739" s="22"/>
      <c r="B11739" s="28" t="str">
        <f t="shared" si="373"/>
        <v/>
      </c>
      <c r="C11739" s="28">
        <f t="shared" si="374"/>
        <v>1174</v>
      </c>
    </row>
    <row r="11740" spans="1:3" x14ac:dyDescent="0.25">
      <c r="A11740" s="22"/>
      <c r="B11740" s="28" t="str">
        <f t="shared" si="373"/>
        <v/>
      </c>
      <c r="C11740" s="28">
        <f t="shared" si="374"/>
        <v>1174</v>
      </c>
    </row>
    <row r="11741" spans="1:3" x14ac:dyDescent="0.25">
      <c r="A11741" s="22"/>
      <c r="B11741" s="28" t="str">
        <f t="shared" ref="B11741:B11804" si="375">IF(C11741&lt; $D$4+1,MOD(((ROW(B11741)-ROW(B$7))),$C$5)+1,"")</f>
        <v/>
      </c>
      <c r="C11741" s="28">
        <f t="shared" si="374"/>
        <v>1174</v>
      </c>
    </row>
    <row r="11742" spans="1:3" x14ac:dyDescent="0.25">
      <c r="A11742" s="22"/>
      <c r="B11742" s="28" t="str">
        <f t="shared" si="375"/>
        <v/>
      </c>
      <c r="C11742" s="28">
        <f t="shared" si="374"/>
        <v>1174</v>
      </c>
    </row>
    <row r="11743" spans="1:3" x14ac:dyDescent="0.25">
      <c r="A11743" s="22"/>
      <c r="B11743" s="28" t="str">
        <f t="shared" si="375"/>
        <v/>
      </c>
      <c r="C11743" s="28">
        <f t="shared" si="374"/>
        <v>1174</v>
      </c>
    </row>
    <row r="11744" spans="1:3" x14ac:dyDescent="0.25">
      <c r="A11744" s="22"/>
      <c r="B11744" s="28" t="str">
        <f t="shared" si="375"/>
        <v/>
      </c>
      <c r="C11744" s="28">
        <f t="shared" si="374"/>
        <v>1174</v>
      </c>
    </row>
    <row r="11745" spans="1:3" x14ac:dyDescent="0.25">
      <c r="A11745" s="22"/>
      <c r="B11745" s="28" t="str">
        <f t="shared" si="375"/>
        <v/>
      </c>
      <c r="C11745" s="28">
        <f t="shared" si="374"/>
        <v>1174</v>
      </c>
    </row>
    <row r="11746" spans="1:3" x14ac:dyDescent="0.25">
      <c r="A11746" s="22"/>
      <c r="B11746" s="28" t="str">
        <f t="shared" si="375"/>
        <v/>
      </c>
      <c r="C11746" s="28">
        <f t="shared" si="374"/>
        <v>1174</v>
      </c>
    </row>
    <row r="11747" spans="1:3" x14ac:dyDescent="0.25">
      <c r="A11747" s="22"/>
      <c r="B11747" s="28" t="str">
        <f t="shared" si="375"/>
        <v/>
      </c>
      <c r="C11747" s="28">
        <f t="shared" si="374"/>
        <v>1175</v>
      </c>
    </row>
    <row r="11748" spans="1:3" x14ac:dyDescent="0.25">
      <c r="A11748" s="22"/>
      <c r="B11748" s="28" t="str">
        <f t="shared" si="375"/>
        <v/>
      </c>
      <c r="C11748" s="28">
        <f t="shared" si="374"/>
        <v>1175</v>
      </c>
    </row>
    <row r="11749" spans="1:3" x14ac:dyDescent="0.25">
      <c r="A11749" s="22"/>
      <c r="B11749" s="28" t="str">
        <f t="shared" si="375"/>
        <v/>
      </c>
      <c r="C11749" s="28">
        <f t="shared" si="374"/>
        <v>1175</v>
      </c>
    </row>
    <row r="11750" spans="1:3" x14ac:dyDescent="0.25">
      <c r="A11750" s="22"/>
      <c r="B11750" s="28" t="str">
        <f t="shared" si="375"/>
        <v/>
      </c>
      <c r="C11750" s="28">
        <f t="shared" si="374"/>
        <v>1175</v>
      </c>
    </row>
    <row r="11751" spans="1:3" x14ac:dyDescent="0.25">
      <c r="A11751" s="22"/>
      <c r="B11751" s="28" t="str">
        <f t="shared" si="375"/>
        <v/>
      </c>
      <c r="C11751" s="28">
        <f t="shared" si="374"/>
        <v>1175</v>
      </c>
    </row>
    <row r="11752" spans="1:3" x14ac:dyDescent="0.25">
      <c r="A11752" s="22"/>
      <c r="B11752" s="28" t="str">
        <f t="shared" si="375"/>
        <v/>
      </c>
      <c r="C11752" s="28">
        <f t="shared" si="374"/>
        <v>1175</v>
      </c>
    </row>
    <row r="11753" spans="1:3" x14ac:dyDescent="0.25">
      <c r="A11753" s="22"/>
      <c r="B11753" s="28" t="str">
        <f t="shared" si="375"/>
        <v/>
      </c>
      <c r="C11753" s="28">
        <f t="shared" si="374"/>
        <v>1175</v>
      </c>
    </row>
    <row r="11754" spans="1:3" x14ac:dyDescent="0.25">
      <c r="A11754" s="22"/>
      <c r="B11754" s="28" t="str">
        <f t="shared" si="375"/>
        <v/>
      </c>
      <c r="C11754" s="28">
        <f t="shared" si="374"/>
        <v>1175</v>
      </c>
    </row>
    <row r="11755" spans="1:3" x14ac:dyDescent="0.25">
      <c r="A11755" s="22"/>
      <c r="B11755" s="28" t="str">
        <f t="shared" si="375"/>
        <v/>
      </c>
      <c r="C11755" s="28">
        <f t="shared" si="374"/>
        <v>1175</v>
      </c>
    </row>
    <row r="11756" spans="1:3" x14ac:dyDescent="0.25">
      <c r="A11756" s="22"/>
      <c r="B11756" s="28" t="str">
        <f t="shared" si="375"/>
        <v/>
      </c>
      <c r="C11756" s="28">
        <f t="shared" si="374"/>
        <v>1175</v>
      </c>
    </row>
    <row r="11757" spans="1:3" x14ac:dyDescent="0.25">
      <c r="A11757" s="22"/>
      <c r="B11757" s="28" t="str">
        <f t="shared" si="375"/>
        <v/>
      </c>
      <c r="C11757" s="28">
        <f t="shared" si="374"/>
        <v>1176</v>
      </c>
    </row>
    <row r="11758" spans="1:3" x14ac:dyDescent="0.25">
      <c r="A11758" s="22"/>
      <c r="B11758" s="28" t="str">
        <f t="shared" si="375"/>
        <v/>
      </c>
      <c r="C11758" s="28">
        <f t="shared" si="374"/>
        <v>1176</v>
      </c>
    </row>
    <row r="11759" spans="1:3" x14ac:dyDescent="0.25">
      <c r="A11759" s="22"/>
      <c r="B11759" s="28" t="str">
        <f t="shared" si="375"/>
        <v/>
      </c>
      <c r="C11759" s="28">
        <f t="shared" ref="C11759:C11822" si="376">ROUNDDOWN(((ROW(C11759)-ROW(C$7))/C$5)+1,0)</f>
        <v>1176</v>
      </c>
    </row>
    <row r="11760" spans="1:3" x14ac:dyDescent="0.25">
      <c r="A11760" s="22"/>
      <c r="B11760" s="28" t="str">
        <f t="shared" si="375"/>
        <v/>
      </c>
      <c r="C11760" s="28">
        <f t="shared" si="376"/>
        <v>1176</v>
      </c>
    </row>
    <row r="11761" spans="1:3" x14ac:dyDescent="0.25">
      <c r="A11761" s="22"/>
      <c r="B11761" s="28" t="str">
        <f t="shared" si="375"/>
        <v/>
      </c>
      <c r="C11761" s="28">
        <f t="shared" si="376"/>
        <v>1176</v>
      </c>
    </row>
    <row r="11762" spans="1:3" x14ac:dyDescent="0.25">
      <c r="A11762" s="22"/>
      <c r="B11762" s="28" t="str">
        <f t="shared" si="375"/>
        <v/>
      </c>
      <c r="C11762" s="28">
        <f t="shared" si="376"/>
        <v>1176</v>
      </c>
    </row>
    <row r="11763" spans="1:3" x14ac:dyDescent="0.25">
      <c r="A11763" s="22"/>
      <c r="B11763" s="28" t="str">
        <f t="shared" si="375"/>
        <v/>
      </c>
      <c r="C11763" s="28">
        <f t="shared" si="376"/>
        <v>1176</v>
      </c>
    </row>
    <row r="11764" spans="1:3" x14ac:dyDescent="0.25">
      <c r="A11764" s="22"/>
      <c r="B11764" s="28" t="str">
        <f t="shared" si="375"/>
        <v/>
      </c>
      <c r="C11764" s="28">
        <f t="shared" si="376"/>
        <v>1176</v>
      </c>
    </row>
    <row r="11765" spans="1:3" x14ac:dyDescent="0.25">
      <c r="A11765" s="22"/>
      <c r="B11765" s="28" t="str">
        <f t="shared" si="375"/>
        <v/>
      </c>
      <c r="C11765" s="28">
        <f t="shared" si="376"/>
        <v>1176</v>
      </c>
    </row>
    <row r="11766" spans="1:3" x14ac:dyDescent="0.25">
      <c r="A11766" s="22"/>
      <c r="B11766" s="28" t="str">
        <f t="shared" si="375"/>
        <v/>
      </c>
      <c r="C11766" s="28">
        <f t="shared" si="376"/>
        <v>1176</v>
      </c>
    </row>
    <row r="11767" spans="1:3" x14ac:dyDescent="0.25">
      <c r="A11767" s="22"/>
      <c r="B11767" s="28" t="str">
        <f t="shared" si="375"/>
        <v/>
      </c>
      <c r="C11767" s="28">
        <f t="shared" si="376"/>
        <v>1177</v>
      </c>
    </row>
    <row r="11768" spans="1:3" x14ac:dyDescent="0.25">
      <c r="A11768" s="22"/>
      <c r="B11768" s="28" t="str">
        <f t="shared" si="375"/>
        <v/>
      </c>
      <c r="C11768" s="28">
        <f t="shared" si="376"/>
        <v>1177</v>
      </c>
    </row>
    <row r="11769" spans="1:3" x14ac:dyDescent="0.25">
      <c r="A11769" s="22"/>
      <c r="B11769" s="28" t="str">
        <f t="shared" si="375"/>
        <v/>
      </c>
      <c r="C11769" s="28">
        <f t="shared" si="376"/>
        <v>1177</v>
      </c>
    </row>
    <row r="11770" spans="1:3" x14ac:dyDescent="0.25">
      <c r="A11770" s="22"/>
      <c r="B11770" s="28" t="str">
        <f t="shared" si="375"/>
        <v/>
      </c>
      <c r="C11770" s="28">
        <f t="shared" si="376"/>
        <v>1177</v>
      </c>
    </row>
    <row r="11771" spans="1:3" x14ac:dyDescent="0.25">
      <c r="A11771" s="22"/>
      <c r="B11771" s="28" t="str">
        <f t="shared" si="375"/>
        <v/>
      </c>
      <c r="C11771" s="28">
        <f t="shared" si="376"/>
        <v>1177</v>
      </c>
    </row>
    <row r="11772" spans="1:3" x14ac:dyDescent="0.25">
      <c r="A11772" s="22"/>
      <c r="B11772" s="28" t="str">
        <f t="shared" si="375"/>
        <v/>
      </c>
      <c r="C11772" s="28">
        <f t="shared" si="376"/>
        <v>1177</v>
      </c>
    </row>
    <row r="11773" spans="1:3" x14ac:dyDescent="0.25">
      <c r="A11773" s="22"/>
      <c r="B11773" s="28" t="str">
        <f t="shared" si="375"/>
        <v/>
      </c>
      <c r="C11773" s="28">
        <f t="shared" si="376"/>
        <v>1177</v>
      </c>
    </row>
    <row r="11774" spans="1:3" x14ac:dyDescent="0.25">
      <c r="A11774" s="22"/>
      <c r="B11774" s="28" t="str">
        <f t="shared" si="375"/>
        <v/>
      </c>
      <c r="C11774" s="28">
        <f t="shared" si="376"/>
        <v>1177</v>
      </c>
    </row>
    <row r="11775" spans="1:3" x14ac:dyDescent="0.25">
      <c r="A11775" s="22"/>
      <c r="B11775" s="28" t="str">
        <f t="shared" si="375"/>
        <v/>
      </c>
      <c r="C11775" s="28">
        <f t="shared" si="376"/>
        <v>1177</v>
      </c>
    </row>
    <row r="11776" spans="1:3" x14ac:dyDescent="0.25">
      <c r="A11776" s="22"/>
      <c r="B11776" s="28" t="str">
        <f t="shared" si="375"/>
        <v/>
      </c>
      <c r="C11776" s="28">
        <f t="shared" si="376"/>
        <v>1177</v>
      </c>
    </row>
    <row r="11777" spans="1:3" x14ac:dyDescent="0.25">
      <c r="A11777" s="22"/>
      <c r="B11777" s="28" t="str">
        <f t="shared" si="375"/>
        <v/>
      </c>
      <c r="C11777" s="28">
        <f t="shared" si="376"/>
        <v>1178</v>
      </c>
    </row>
    <row r="11778" spans="1:3" x14ac:dyDescent="0.25">
      <c r="A11778" s="22"/>
      <c r="B11778" s="28" t="str">
        <f t="shared" si="375"/>
        <v/>
      </c>
      <c r="C11778" s="28">
        <f t="shared" si="376"/>
        <v>1178</v>
      </c>
    </row>
    <row r="11779" spans="1:3" x14ac:dyDescent="0.25">
      <c r="A11779" s="22"/>
      <c r="B11779" s="28" t="str">
        <f t="shared" si="375"/>
        <v/>
      </c>
      <c r="C11779" s="28">
        <f t="shared" si="376"/>
        <v>1178</v>
      </c>
    </row>
    <row r="11780" spans="1:3" x14ac:dyDescent="0.25">
      <c r="A11780" s="22"/>
      <c r="B11780" s="28" t="str">
        <f t="shared" si="375"/>
        <v/>
      </c>
      <c r="C11780" s="28">
        <f t="shared" si="376"/>
        <v>1178</v>
      </c>
    </row>
    <row r="11781" spans="1:3" x14ac:dyDescent="0.25">
      <c r="A11781" s="22"/>
      <c r="B11781" s="28" t="str">
        <f t="shared" si="375"/>
        <v/>
      </c>
      <c r="C11781" s="28">
        <f t="shared" si="376"/>
        <v>1178</v>
      </c>
    </row>
    <row r="11782" spans="1:3" x14ac:dyDescent="0.25">
      <c r="A11782" s="22"/>
      <c r="B11782" s="28" t="str">
        <f t="shared" si="375"/>
        <v/>
      </c>
      <c r="C11782" s="28">
        <f t="shared" si="376"/>
        <v>1178</v>
      </c>
    </row>
    <row r="11783" spans="1:3" x14ac:dyDescent="0.25">
      <c r="A11783" s="22"/>
      <c r="B11783" s="28" t="str">
        <f t="shared" si="375"/>
        <v/>
      </c>
      <c r="C11783" s="28">
        <f t="shared" si="376"/>
        <v>1178</v>
      </c>
    </row>
    <row r="11784" spans="1:3" x14ac:dyDescent="0.25">
      <c r="A11784" s="22"/>
      <c r="B11784" s="28" t="str">
        <f t="shared" si="375"/>
        <v/>
      </c>
      <c r="C11784" s="28">
        <f t="shared" si="376"/>
        <v>1178</v>
      </c>
    </row>
    <row r="11785" spans="1:3" x14ac:dyDescent="0.25">
      <c r="A11785" s="22"/>
      <c r="B11785" s="28" t="str">
        <f t="shared" si="375"/>
        <v/>
      </c>
      <c r="C11785" s="28">
        <f t="shared" si="376"/>
        <v>1178</v>
      </c>
    </row>
    <row r="11786" spans="1:3" x14ac:dyDescent="0.25">
      <c r="A11786" s="22"/>
      <c r="B11786" s="28" t="str">
        <f t="shared" si="375"/>
        <v/>
      </c>
      <c r="C11786" s="28">
        <f t="shared" si="376"/>
        <v>1178</v>
      </c>
    </row>
    <row r="11787" spans="1:3" x14ac:dyDescent="0.25">
      <c r="A11787" s="22"/>
      <c r="B11787" s="28" t="str">
        <f t="shared" si="375"/>
        <v/>
      </c>
      <c r="C11787" s="28">
        <f t="shared" si="376"/>
        <v>1179</v>
      </c>
    </row>
    <row r="11788" spans="1:3" x14ac:dyDescent="0.25">
      <c r="A11788" s="22"/>
      <c r="B11788" s="28" t="str">
        <f t="shared" si="375"/>
        <v/>
      </c>
      <c r="C11788" s="28">
        <f t="shared" si="376"/>
        <v>1179</v>
      </c>
    </row>
    <row r="11789" spans="1:3" x14ac:dyDescent="0.25">
      <c r="A11789" s="22"/>
      <c r="B11789" s="28" t="str">
        <f t="shared" si="375"/>
        <v/>
      </c>
      <c r="C11789" s="28">
        <f t="shared" si="376"/>
        <v>1179</v>
      </c>
    </row>
    <row r="11790" spans="1:3" x14ac:dyDescent="0.25">
      <c r="A11790" s="22"/>
      <c r="B11790" s="28" t="str">
        <f t="shared" si="375"/>
        <v/>
      </c>
      <c r="C11790" s="28">
        <f t="shared" si="376"/>
        <v>1179</v>
      </c>
    </row>
    <row r="11791" spans="1:3" x14ac:dyDescent="0.25">
      <c r="A11791" s="22"/>
      <c r="B11791" s="28" t="str">
        <f t="shared" si="375"/>
        <v/>
      </c>
      <c r="C11791" s="28">
        <f t="shared" si="376"/>
        <v>1179</v>
      </c>
    </row>
    <row r="11792" spans="1:3" x14ac:dyDescent="0.25">
      <c r="A11792" s="22"/>
      <c r="B11792" s="28" t="str">
        <f t="shared" si="375"/>
        <v/>
      </c>
      <c r="C11792" s="28">
        <f t="shared" si="376"/>
        <v>1179</v>
      </c>
    </row>
    <row r="11793" spans="1:3" x14ac:dyDescent="0.25">
      <c r="A11793" s="22"/>
      <c r="B11793" s="28" t="str">
        <f t="shared" si="375"/>
        <v/>
      </c>
      <c r="C11793" s="28">
        <f t="shared" si="376"/>
        <v>1179</v>
      </c>
    </row>
    <row r="11794" spans="1:3" x14ac:dyDescent="0.25">
      <c r="A11794" s="22"/>
      <c r="B11794" s="28" t="str">
        <f t="shared" si="375"/>
        <v/>
      </c>
      <c r="C11794" s="28">
        <f t="shared" si="376"/>
        <v>1179</v>
      </c>
    </row>
    <row r="11795" spans="1:3" x14ac:dyDescent="0.25">
      <c r="A11795" s="22"/>
      <c r="B11795" s="28" t="str">
        <f t="shared" si="375"/>
        <v/>
      </c>
      <c r="C11795" s="28">
        <f t="shared" si="376"/>
        <v>1179</v>
      </c>
    </row>
    <row r="11796" spans="1:3" x14ac:dyDescent="0.25">
      <c r="A11796" s="22"/>
      <c r="B11796" s="28" t="str">
        <f t="shared" si="375"/>
        <v/>
      </c>
      <c r="C11796" s="28">
        <f t="shared" si="376"/>
        <v>1179</v>
      </c>
    </row>
    <row r="11797" spans="1:3" x14ac:dyDescent="0.25">
      <c r="A11797" s="22"/>
      <c r="B11797" s="28" t="str">
        <f t="shared" si="375"/>
        <v/>
      </c>
      <c r="C11797" s="28">
        <f t="shared" si="376"/>
        <v>1180</v>
      </c>
    </row>
    <row r="11798" spans="1:3" x14ac:dyDescent="0.25">
      <c r="A11798" s="22"/>
      <c r="B11798" s="28" t="str">
        <f t="shared" si="375"/>
        <v/>
      </c>
      <c r="C11798" s="28">
        <f t="shared" si="376"/>
        <v>1180</v>
      </c>
    </row>
    <row r="11799" spans="1:3" x14ac:dyDescent="0.25">
      <c r="A11799" s="22"/>
      <c r="B11799" s="28" t="str">
        <f t="shared" si="375"/>
        <v/>
      </c>
      <c r="C11799" s="28">
        <f t="shared" si="376"/>
        <v>1180</v>
      </c>
    </row>
    <row r="11800" spans="1:3" x14ac:dyDescent="0.25">
      <c r="A11800" s="22"/>
      <c r="B11800" s="28" t="str">
        <f t="shared" si="375"/>
        <v/>
      </c>
      <c r="C11800" s="28">
        <f t="shared" si="376"/>
        <v>1180</v>
      </c>
    </row>
    <row r="11801" spans="1:3" x14ac:dyDescent="0.25">
      <c r="A11801" s="22"/>
      <c r="B11801" s="28" t="str">
        <f t="shared" si="375"/>
        <v/>
      </c>
      <c r="C11801" s="28">
        <f t="shared" si="376"/>
        <v>1180</v>
      </c>
    </row>
    <row r="11802" spans="1:3" x14ac:dyDescent="0.25">
      <c r="A11802" s="22"/>
      <c r="B11802" s="28" t="str">
        <f t="shared" si="375"/>
        <v/>
      </c>
      <c r="C11802" s="28">
        <f t="shared" si="376"/>
        <v>1180</v>
      </c>
    </row>
    <row r="11803" spans="1:3" x14ac:dyDescent="0.25">
      <c r="A11803" s="22"/>
      <c r="B11803" s="28" t="str">
        <f t="shared" si="375"/>
        <v/>
      </c>
      <c r="C11803" s="28">
        <f t="shared" si="376"/>
        <v>1180</v>
      </c>
    </row>
    <row r="11804" spans="1:3" x14ac:dyDescent="0.25">
      <c r="A11804" s="22"/>
      <c r="B11804" s="28" t="str">
        <f t="shared" si="375"/>
        <v/>
      </c>
      <c r="C11804" s="28">
        <f t="shared" si="376"/>
        <v>1180</v>
      </c>
    </row>
    <row r="11805" spans="1:3" x14ac:dyDescent="0.25">
      <c r="A11805" s="22"/>
      <c r="B11805" s="28" t="str">
        <f t="shared" ref="B11805:B11868" si="377">IF(C11805&lt; $D$4+1,MOD(((ROW(B11805)-ROW(B$7))),$C$5)+1,"")</f>
        <v/>
      </c>
      <c r="C11805" s="28">
        <f t="shared" si="376"/>
        <v>1180</v>
      </c>
    </row>
    <row r="11806" spans="1:3" x14ac:dyDescent="0.25">
      <c r="A11806" s="22"/>
      <c r="B11806" s="28" t="str">
        <f t="shared" si="377"/>
        <v/>
      </c>
      <c r="C11806" s="28">
        <f t="shared" si="376"/>
        <v>1180</v>
      </c>
    </row>
    <row r="11807" spans="1:3" x14ac:dyDescent="0.25">
      <c r="A11807" s="22"/>
      <c r="B11807" s="28" t="str">
        <f t="shared" si="377"/>
        <v/>
      </c>
      <c r="C11807" s="28">
        <f t="shared" si="376"/>
        <v>1181</v>
      </c>
    </row>
    <row r="11808" spans="1:3" x14ac:dyDescent="0.25">
      <c r="A11808" s="22"/>
      <c r="B11808" s="28" t="str">
        <f t="shared" si="377"/>
        <v/>
      </c>
      <c r="C11808" s="28">
        <f t="shared" si="376"/>
        <v>1181</v>
      </c>
    </row>
    <row r="11809" spans="1:3" x14ac:dyDescent="0.25">
      <c r="A11809" s="22"/>
      <c r="B11809" s="28" t="str">
        <f t="shared" si="377"/>
        <v/>
      </c>
      <c r="C11809" s="28">
        <f t="shared" si="376"/>
        <v>1181</v>
      </c>
    </row>
    <row r="11810" spans="1:3" x14ac:dyDescent="0.25">
      <c r="A11810" s="22"/>
      <c r="B11810" s="28" t="str">
        <f t="shared" si="377"/>
        <v/>
      </c>
      <c r="C11810" s="28">
        <f t="shared" si="376"/>
        <v>1181</v>
      </c>
    </row>
    <row r="11811" spans="1:3" x14ac:dyDescent="0.25">
      <c r="A11811" s="22"/>
      <c r="B11811" s="28" t="str">
        <f t="shared" si="377"/>
        <v/>
      </c>
      <c r="C11811" s="28">
        <f t="shared" si="376"/>
        <v>1181</v>
      </c>
    </row>
    <row r="11812" spans="1:3" x14ac:dyDescent="0.25">
      <c r="A11812" s="22"/>
      <c r="B11812" s="28" t="str">
        <f t="shared" si="377"/>
        <v/>
      </c>
      <c r="C11812" s="28">
        <f t="shared" si="376"/>
        <v>1181</v>
      </c>
    </row>
    <row r="11813" spans="1:3" x14ac:dyDescent="0.25">
      <c r="A11813" s="22"/>
      <c r="B11813" s="28" t="str">
        <f t="shared" si="377"/>
        <v/>
      </c>
      <c r="C11813" s="28">
        <f t="shared" si="376"/>
        <v>1181</v>
      </c>
    </row>
    <row r="11814" spans="1:3" x14ac:dyDescent="0.25">
      <c r="A11814" s="22"/>
      <c r="B11814" s="28" t="str">
        <f t="shared" si="377"/>
        <v/>
      </c>
      <c r="C11814" s="28">
        <f t="shared" si="376"/>
        <v>1181</v>
      </c>
    </row>
    <row r="11815" spans="1:3" x14ac:dyDescent="0.25">
      <c r="A11815" s="22"/>
      <c r="B11815" s="28" t="str">
        <f t="shared" si="377"/>
        <v/>
      </c>
      <c r="C11815" s="28">
        <f t="shared" si="376"/>
        <v>1181</v>
      </c>
    </row>
    <row r="11816" spans="1:3" x14ac:dyDescent="0.25">
      <c r="A11816" s="22"/>
      <c r="B11816" s="28" t="str">
        <f t="shared" si="377"/>
        <v/>
      </c>
      <c r="C11816" s="28">
        <f t="shared" si="376"/>
        <v>1181</v>
      </c>
    </row>
    <row r="11817" spans="1:3" x14ac:dyDescent="0.25">
      <c r="A11817" s="22"/>
      <c r="B11817" s="28" t="str">
        <f t="shared" si="377"/>
        <v/>
      </c>
      <c r="C11817" s="28">
        <f t="shared" si="376"/>
        <v>1182</v>
      </c>
    </row>
    <row r="11818" spans="1:3" x14ac:dyDescent="0.25">
      <c r="A11818" s="22"/>
      <c r="B11818" s="28" t="str">
        <f t="shared" si="377"/>
        <v/>
      </c>
      <c r="C11818" s="28">
        <f t="shared" si="376"/>
        <v>1182</v>
      </c>
    </row>
    <row r="11819" spans="1:3" x14ac:dyDescent="0.25">
      <c r="A11819" s="22"/>
      <c r="B11819" s="28" t="str">
        <f t="shared" si="377"/>
        <v/>
      </c>
      <c r="C11819" s="28">
        <f t="shared" si="376"/>
        <v>1182</v>
      </c>
    </row>
    <row r="11820" spans="1:3" x14ac:dyDescent="0.25">
      <c r="A11820" s="22"/>
      <c r="B11820" s="28" t="str">
        <f t="shared" si="377"/>
        <v/>
      </c>
      <c r="C11820" s="28">
        <f t="shared" si="376"/>
        <v>1182</v>
      </c>
    </row>
    <row r="11821" spans="1:3" x14ac:dyDescent="0.25">
      <c r="A11821" s="22"/>
      <c r="B11821" s="28" t="str">
        <f t="shared" si="377"/>
        <v/>
      </c>
      <c r="C11821" s="28">
        <f t="shared" si="376"/>
        <v>1182</v>
      </c>
    </row>
    <row r="11822" spans="1:3" x14ac:dyDescent="0.25">
      <c r="A11822" s="22"/>
      <c r="B11822" s="28" t="str">
        <f t="shared" si="377"/>
        <v/>
      </c>
      <c r="C11822" s="28">
        <f t="shared" si="376"/>
        <v>1182</v>
      </c>
    </row>
    <row r="11823" spans="1:3" x14ac:dyDescent="0.25">
      <c r="A11823" s="22"/>
      <c r="B11823" s="28" t="str">
        <f t="shared" si="377"/>
        <v/>
      </c>
      <c r="C11823" s="28">
        <f t="shared" ref="C11823:C11886" si="378">ROUNDDOWN(((ROW(C11823)-ROW(C$7))/C$5)+1,0)</f>
        <v>1182</v>
      </c>
    </row>
    <row r="11824" spans="1:3" x14ac:dyDescent="0.25">
      <c r="A11824" s="22"/>
      <c r="B11824" s="28" t="str">
        <f t="shared" si="377"/>
        <v/>
      </c>
      <c r="C11824" s="28">
        <f t="shared" si="378"/>
        <v>1182</v>
      </c>
    </row>
    <row r="11825" spans="1:3" x14ac:dyDescent="0.25">
      <c r="A11825" s="22"/>
      <c r="B11825" s="28" t="str">
        <f t="shared" si="377"/>
        <v/>
      </c>
      <c r="C11825" s="28">
        <f t="shared" si="378"/>
        <v>1182</v>
      </c>
    </row>
    <row r="11826" spans="1:3" x14ac:dyDescent="0.25">
      <c r="A11826" s="22"/>
      <c r="B11826" s="28" t="str">
        <f t="shared" si="377"/>
        <v/>
      </c>
      <c r="C11826" s="28">
        <f t="shared" si="378"/>
        <v>1182</v>
      </c>
    </row>
    <row r="11827" spans="1:3" x14ac:dyDescent="0.25">
      <c r="A11827" s="22"/>
      <c r="B11827" s="28" t="str">
        <f t="shared" si="377"/>
        <v/>
      </c>
      <c r="C11827" s="28">
        <f t="shared" si="378"/>
        <v>1183</v>
      </c>
    </row>
    <row r="11828" spans="1:3" x14ac:dyDescent="0.25">
      <c r="A11828" s="22"/>
      <c r="B11828" s="28" t="str">
        <f t="shared" si="377"/>
        <v/>
      </c>
      <c r="C11828" s="28">
        <f t="shared" si="378"/>
        <v>1183</v>
      </c>
    </row>
    <row r="11829" spans="1:3" x14ac:dyDescent="0.25">
      <c r="A11829" s="22"/>
      <c r="B11829" s="28" t="str">
        <f t="shared" si="377"/>
        <v/>
      </c>
      <c r="C11829" s="28">
        <f t="shared" si="378"/>
        <v>1183</v>
      </c>
    </row>
    <row r="11830" spans="1:3" x14ac:dyDescent="0.25">
      <c r="A11830" s="22"/>
      <c r="B11830" s="28" t="str">
        <f t="shared" si="377"/>
        <v/>
      </c>
      <c r="C11830" s="28">
        <f t="shared" si="378"/>
        <v>1183</v>
      </c>
    </row>
    <row r="11831" spans="1:3" x14ac:dyDescent="0.25">
      <c r="A11831" s="22"/>
      <c r="B11831" s="28" t="str">
        <f t="shared" si="377"/>
        <v/>
      </c>
      <c r="C11831" s="28">
        <f t="shared" si="378"/>
        <v>1183</v>
      </c>
    </row>
    <row r="11832" spans="1:3" x14ac:dyDescent="0.25">
      <c r="A11832" s="22"/>
      <c r="B11832" s="28" t="str">
        <f t="shared" si="377"/>
        <v/>
      </c>
      <c r="C11832" s="28">
        <f t="shared" si="378"/>
        <v>1183</v>
      </c>
    </row>
    <row r="11833" spans="1:3" x14ac:dyDescent="0.25">
      <c r="A11833" s="22"/>
      <c r="B11833" s="28" t="str">
        <f t="shared" si="377"/>
        <v/>
      </c>
      <c r="C11833" s="28">
        <f t="shared" si="378"/>
        <v>1183</v>
      </c>
    </row>
    <row r="11834" spans="1:3" x14ac:dyDescent="0.25">
      <c r="A11834" s="22"/>
      <c r="B11834" s="28" t="str">
        <f t="shared" si="377"/>
        <v/>
      </c>
      <c r="C11834" s="28">
        <f t="shared" si="378"/>
        <v>1183</v>
      </c>
    </row>
    <row r="11835" spans="1:3" x14ac:dyDescent="0.25">
      <c r="A11835" s="22"/>
      <c r="B11835" s="28" t="str">
        <f t="shared" si="377"/>
        <v/>
      </c>
      <c r="C11835" s="28">
        <f t="shared" si="378"/>
        <v>1183</v>
      </c>
    </row>
    <row r="11836" spans="1:3" x14ac:dyDescent="0.25">
      <c r="A11836" s="22"/>
      <c r="B11836" s="28" t="str">
        <f t="shared" si="377"/>
        <v/>
      </c>
      <c r="C11836" s="28">
        <f t="shared" si="378"/>
        <v>1183</v>
      </c>
    </row>
    <row r="11837" spans="1:3" x14ac:dyDescent="0.25">
      <c r="A11837" s="22"/>
      <c r="B11837" s="28" t="str">
        <f t="shared" si="377"/>
        <v/>
      </c>
      <c r="C11837" s="28">
        <f t="shared" si="378"/>
        <v>1184</v>
      </c>
    </row>
    <row r="11838" spans="1:3" x14ac:dyDescent="0.25">
      <c r="A11838" s="22"/>
      <c r="B11838" s="28" t="str">
        <f t="shared" si="377"/>
        <v/>
      </c>
      <c r="C11838" s="28">
        <f t="shared" si="378"/>
        <v>1184</v>
      </c>
    </row>
    <row r="11839" spans="1:3" x14ac:dyDescent="0.25">
      <c r="A11839" s="22"/>
      <c r="B11839" s="28" t="str">
        <f t="shared" si="377"/>
        <v/>
      </c>
      <c r="C11839" s="28">
        <f t="shared" si="378"/>
        <v>1184</v>
      </c>
    </row>
    <row r="11840" spans="1:3" x14ac:dyDescent="0.25">
      <c r="A11840" s="22"/>
      <c r="B11840" s="28" t="str">
        <f t="shared" si="377"/>
        <v/>
      </c>
      <c r="C11840" s="28">
        <f t="shared" si="378"/>
        <v>1184</v>
      </c>
    </row>
    <row r="11841" spans="1:3" x14ac:dyDescent="0.25">
      <c r="A11841" s="22"/>
      <c r="B11841" s="28" t="str">
        <f t="shared" si="377"/>
        <v/>
      </c>
      <c r="C11841" s="28">
        <f t="shared" si="378"/>
        <v>1184</v>
      </c>
    </row>
    <row r="11842" spans="1:3" x14ac:dyDescent="0.25">
      <c r="A11842" s="22"/>
      <c r="B11842" s="28" t="str">
        <f t="shared" si="377"/>
        <v/>
      </c>
      <c r="C11842" s="28">
        <f t="shared" si="378"/>
        <v>1184</v>
      </c>
    </row>
    <row r="11843" spans="1:3" x14ac:dyDescent="0.25">
      <c r="A11843" s="22"/>
      <c r="B11843" s="28" t="str">
        <f t="shared" si="377"/>
        <v/>
      </c>
      <c r="C11843" s="28">
        <f t="shared" si="378"/>
        <v>1184</v>
      </c>
    </row>
    <row r="11844" spans="1:3" x14ac:dyDescent="0.25">
      <c r="A11844" s="22"/>
      <c r="B11844" s="28" t="str">
        <f t="shared" si="377"/>
        <v/>
      </c>
      <c r="C11844" s="28">
        <f t="shared" si="378"/>
        <v>1184</v>
      </c>
    </row>
    <row r="11845" spans="1:3" x14ac:dyDescent="0.25">
      <c r="A11845" s="22"/>
      <c r="B11845" s="28" t="str">
        <f t="shared" si="377"/>
        <v/>
      </c>
      <c r="C11845" s="28">
        <f t="shared" si="378"/>
        <v>1184</v>
      </c>
    </row>
    <row r="11846" spans="1:3" x14ac:dyDescent="0.25">
      <c r="A11846" s="22"/>
      <c r="B11846" s="28" t="str">
        <f t="shared" si="377"/>
        <v/>
      </c>
      <c r="C11846" s="28">
        <f t="shared" si="378"/>
        <v>1184</v>
      </c>
    </row>
    <row r="11847" spans="1:3" x14ac:dyDescent="0.25">
      <c r="A11847" s="22"/>
      <c r="B11847" s="28" t="str">
        <f t="shared" si="377"/>
        <v/>
      </c>
      <c r="C11847" s="28">
        <f t="shared" si="378"/>
        <v>1185</v>
      </c>
    </row>
    <row r="11848" spans="1:3" x14ac:dyDescent="0.25">
      <c r="A11848" s="22"/>
      <c r="B11848" s="28" t="str">
        <f t="shared" si="377"/>
        <v/>
      </c>
      <c r="C11848" s="28">
        <f t="shared" si="378"/>
        <v>1185</v>
      </c>
    </row>
    <row r="11849" spans="1:3" x14ac:dyDescent="0.25">
      <c r="A11849" s="22"/>
      <c r="B11849" s="28" t="str">
        <f t="shared" si="377"/>
        <v/>
      </c>
      <c r="C11849" s="28">
        <f t="shared" si="378"/>
        <v>1185</v>
      </c>
    </row>
    <row r="11850" spans="1:3" x14ac:dyDescent="0.25">
      <c r="A11850" s="22"/>
      <c r="B11850" s="28" t="str">
        <f t="shared" si="377"/>
        <v/>
      </c>
      <c r="C11850" s="28">
        <f t="shared" si="378"/>
        <v>1185</v>
      </c>
    </row>
    <row r="11851" spans="1:3" x14ac:dyDescent="0.25">
      <c r="A11851" s="22"/>
      <c r="B11851" s="28" t="str">
        <f t="shared" si="377"/>
        <v/>
      </c>
      <c r="C11851" s="28">
        <f t="shared" si="378"/>
        <v>1185</v>
      </c>
    </row>
    <row r="11852" spans="1:3" x14ac:dyDescent="0.25">
      <c r="A11852" s="22"/>
      <c r="B11852" s="28" t="str">
        <f t="shared" si="377"/>
        <v/>
      </c>
      <c r="C11852" s="28">
        <f t="shared" si="378"/>
        <v>1185</v>
      </c>
    </row>
    <row r="11853" spans="1:3" x14ac:dyDescent="0.25">
      <c r="A11853" s="22"/>
      <c r="B11853" s="28" t="str">
        <f t="shared" si="377"/>
        <v/>
      </c>
      <c r="C11853" s="28">
        <f t="shared" si="378"/>
        <v>1185</v>
      </c>
    </row>
    <row r="11854" spans="1:3" x14ac:dyDescent="0.25">
      <c r="A11854" s="22"/>
      <c r="B11854" s="28" t="str">
        <f t="shared" si="377"/>
        <v/>
      </c>
      <c r="C11854" s="28">
        <f t="shared" si="378"/>
        <v>1185</v>
      </c>
    </row>
    <row r="11855" spans="1:3" x14ac:dyDescent="0.25">
      <c r="A11855" s="22"/>
      <c r="B11855" s="28" t="str">
        <f t="shared" si="377"/>
        <v/>
      </c>
      <c r="C11855" s="28">
        <f t="shared" si="378"/>
        <v>1185</v>
      </c>
    </row>
    <row r="11856" spans="1:3" x14ac:dyDescent="0.25">
      <c r="A11856" s="22"/>
      <c r="B11856" s="28" t="str">
        <f t="shared" si="377"/>
        <v/>
      </c>
      <c r="C11856" s="28">
        <f t="shared" si="378"/>
        <v>1185</v>
      </c>
    </row>
    <row r="11857" spans="1:3" x14ac:dyDescent="0.25">
      <c r="A11857" s="22"/>
      <c r="B11857" s="28" t="str">
        <f t="shared" si="377"/>
        <v/>
      </c>
      <c r="C11857" s="28">
        <f t="shared" si="378"/>
        <v>1186</v>
      </c>
    </row>
    <row r="11858" spans="1:3" x14ac:dyDescent="0.25">
      <c r="A11858" s="22"/>
      <c r="B11858" s="28" t="str">
        <f t="shared" si="377"/>
        <v/>
      </c>
      <c r="C11858" s="28">
        <f t="shared" si="378"/>
        <v>1186</v>
      </c>
    </row>
    <row r="11859" spans="1:3" x14ac:dyDescent="0.25">
      <c r="A11859" s="22"/>
      <c r="B11859" s="28" t="str">
        <f t="shared" si="377"/>
        <v/>
      </c>
      <c r="C11859" s="28">
        <f t="shared" si="378"/>
        <v>1186</v>
      </c>
    </row>
    <row r="11860" spans="1:3" x14ac:dyDescent="0.25">
      <c r="A11860" s="22"/>
      <c r="B11860" s="28" t="str">
        <f t="shared" si="377"/>
        <v/>
      </c>
      <c r="C11860" s="28">
        <f t="shared" si="378"/>
        <v>1186</v>
      </c>
    </row>
    <row r="11861" spans="1:3" x14ac:dyDescent="0.25">
      <c r="A11861" s="22"/>
      <c r="B11861" s="28" t="str">
        <f t="shared" si="377"/>
        <v/>
      </c>
      <c r="C11861" s="28">
        <f t="shared" si="378"/>
        <v>1186</v>
      </c>
    </row>
    <row r="11862" spans="1:3" x14ac:dyDescent="0.25">
      <c r="A11862" s="22"/>
      <c r="B11862" s="28" t="str">
        <f t="shared" si="377"/>
        <v/>
      </c>
      <c r="C11862" s="28">
        <f t="shared" si="378"/>
        <v>1186</v>
      </c>
    </row>
    <row r="11863" spans="1:3" x14ac:dyDescent="0.25">
      <c r="A11863" s="22"/>
      <c r="B11863" s="28" t="str">
        <f t="shared" si="377"/>
        <v/>
      </c>
      <c r="C11863" s="28">
        <f t="shared" si="378"/>
        <v>1186</v>
      </c>
    </row>
    <row r="11864" spans="1:3" x14ac:dyDescent="0.25">
      <c r="A11864" s="22"/>
      <c r="B11864" s="28" t="str">
        <f t="shared" si="377"/>
        <v/>
      </c>
      <c r="C11864" s="28">
        <f t="shared" si="378"/>
        <v>1186</v>
      </c>
    </row>
    <row r="11865" spans="1:3" x14ac:dyDescent="0.25">
      <c r="A11865" s="22"/>
      <c r="B11865" s="28" t="str">
        <f t="shared" si="377"/>
        <v/>
      </c>
      <c r="C11865" s="28">
        <f t="shared" si="378"/>
        <v>1186</v>
      </c>
    </row>
    <row r="11866" spans="1:3" x14ac:dyDescent="0.25">
      <c r="A11866" s="22"/>
      <c r="B11866" s="28" t="str">
        <f t="shared" si="377"/>
        <v/>
      </c>
      <c r="C11866" s="28">
        <f t="shared" si="378"/>
        <v>1186</v>
      </c>
    </row>
    <row r="11867" spans="1:3" x14ac:dyDescent="0.25">
      <c r="A11867" s="22"/>
      <c r="B11867" s="28" t="str">
        <f t="shared" si="377"/>
        <v/>
      </c>
      <c r="C11867" s="28">
        <f t="shared" si="378"/>
        <v>1187</v>
      </c>
    </row>
    <row r="11868" spans="1:3" x14ac:dyDescent="0.25">
      <c r="A11868" s="22"/>
      <c r="B11868" s="28" t="str">
        <f t="shared" si="377"/>
        <v/>
      </c>
      <c r="C11868" s="28">
        <f t="shared" si="378"/>
        <v>1187</v>
      </c>
    </row>
    <row r="11869" spans="1:3" x14ac:dyDescent="0.25">
      <c r="A11869" s="22"/>
      <c r="B11869" s="28" t="str">
        <f t="shared" ref="B11869:B11932" si="379">IF(C11869&lt; $D$4+1,MOD(((ROW(B11869)-ROW(B$7))),$C$5)+1,"")</f>
        <v/>
      </c>
      <c r="C11869" s="28">
        <f t="shared" si="378"/>
        <v>1187</v>
      </c>
    </row>
    <row r="11870" spans="1:3" x14ac:dyDescent="0.25">
      <c r="A11870" s="22"/>
      <c r="B11870" s="28" t="str">
        <f t="shared" si="379"/>
        <v/>
      </c>
      <c r="C11870" s="28">
        <f t="shared" si="378"/>
        <v>1187</v>
      </c>
    </row>
    <row r="11871" spans="1:3" x14ac:dyDescent="0.25">
      <c r="A11871" s="22"/>
      <c r="B11871" s="28" t="str">
        <f t="shared" si="379"/>
        <v/>
      </c>
      <c r="C11871" s="28">
        <f t="shared" si="378"/>
        <v>1187</v>
      </c>
    </row>
    <row r="11872" spans="1:3" x14ac:dyDescent="0.25">
      <c r="A11872" s="22"/>
      <c r="B11872" s="28" t="str">
        <f t="shared" si="379"/>
        <v/>
      </c>
      <c r="C11872" s="28">
        <f t="shared" si="378"/>
        <v>1187</v>
      </c>
    </row>
    <row r="11873" spans="1:3" x14ac:dyDescent="0.25">
      <c r="A11873" s="22"/>
      <c r="B11873" s="28" t="str">
        <f t="shared" si="379"/>
        <v/>
      </c>
      <c r="C11873" s="28">
        <f t="shared" si="378"/>
        <v>1187</v>
      </c>
    </row>
    <row r="11874" spans="1:3" x14ac:dyDescent="0.25">
      <c r="A11874" s="22"/>
      <c r="B11874" s="28" t="str">
        <f t="shared" si="379"/>
        <v/>
      </c>
      <c r="C11874" s="28">
        <f t="shared" si="378"/>
        <v>1187</v>
      </c>
    </row>
    <row r="11875" spans="1:3" x14ac:dyDescent="0.25">
      <c r="A11875" s="22"/>
      <c r="B11875" s="28" t="str">
        <f t="shared" si="379"/>
        <v/>
      </c>
      <c r="C11875" s="28">
        <f t="shared" si="378"/>
        <v>1187</v>
      </c>
    </row>
    <row r="11876" spans="1:3" x14ac:dyDescent="0.25">
      <c r="A11876" s="22"/>
      <c r="B11876" s="28" t="str">
        <f t="shared" si="379"/>
        <v/>
      </c>
      <c r="C11876" s="28">
        <f t="shared" si="378"/>
        <v>1187</v>
      </c>
    </row>
    <row r="11877" spans="1:3" x14ac:dyDescent="0.25">
      <c r="A11877" s="22"/>
      <c r="B11877" s="28" t="str">
        <f t="shared" si="379"/>
        <v/>
      </c>
      <c r="C11877" s="28">
        <f t="shared" si="378"/>
        <v>1188</v>
      </c>
    </row>
    <row r="11878" spans="1:3" x14ac:dyDescent="0.25">
      <c r="A11878" s="22"/>
      <c r="B11878" s="28" t="str">
        <f t="shared" si="379"/>
        <v/>
      </c>
      <c r="C11878" s="28">
        <f t="shared" si="378"/>
        <v>1188</v>
      </c>
    </row>
    <row r="11879" spans="1:3" x14ac:dyDescent="0.25">
      <c r="A11879" s="22"/>
      <c r="B11879" s="28" t="str">
        <f t="shared" si="379"/>
        <v/>
      </c>
      <c r="C11879" s="28">
        <f t="shared" si="378"/>
        <v>1188</v>
      </c>
    </row>
    <row r="11880" spans="1:3" x14ac:dyDescent="0.25">
      <c r="A11880" s="22"/>
      <c r="B11880" s="28" t="str">
        <f t="shared" si="379"/>
        <v/>
      </c>
      <c r="C11880" s="28">
        <f t="shared" si="378"/>
        <v>1188</v>
      </c>
    </row>
    <row r="11881" spans="1:3" x14ac:dyDescent="0.25">
      <c r="A11881" s="22"/>
      <c r="B11881" s="28" t="str">
        <f t="shared" si="379"/>
        <v/>
      </c>
      <c r="C11881" s="28">
        <f t="shared" si="378"/>
        <v>1188</v>
      </c>
    </row>
    <row r="11882" spans="1:3" x14ac:dyDescent="0.25">
      <c r="A11882" s="22"/>
      <c r="B11882" s="28" t="str">
        <f t="shared" si="379"/>
        <v/>
      </c>
      <c r="C11882" s="28">
        <f t="shared" si="378"/>
        <v>1188</v>
      </c>
    </row>
    <row r="11883" spans="1:3" x14ac:dyDescent="0.25">
      <c r="A11883" s="22"/>
      <c r="B11883" s="28" t="str">
        <f t="shared" si="379"/>
        <v/>
      </c>
      <c r="C11883" s="28">
        <f t="shared" si="378"/>
        <v>1188</v>
      </c>
    </row>
    <row r="11884" spans="1:3" x14ac:dyDescent="0.25">
      <c r="A11884" s="22"/>
      <c r="B11884" s="28" t="str">
        <f t="shared" si="379"/>
        <v/>
      </c>
      <c r="C11884" s="28">
        <f t="shared" si="378"/>
        <v>1188</v>
      </c>
    </row>
    <row r="11885" spans="1:3" x14ac:dyDescent="0.25">
      <c r="A11885" s="22"/>
      <c r="B11885" s="28" t="str">
        <f t="shared" si="379"/>
        <v/>
      </c>
      <c r="C11885" s="28">
        <f t="shared" si="378"/>
        <v>1188</v>
      </c>
    </row>
    <row r="11886" spans="1:3" x14ac:dyDescent="0.25">
      <c r="A11886" s="22"/>
      <c r="B11886" s="28" t="str">
        <f t="shared" si="379"/>
        <v/>
      </c>
      <c r="C11886" s="28">
        <f t="shared" si="378"/>
        <v>1188</v>
      </c>
    </row>
    <row r="11887" spans="1:3" x14ac:dyDescent="0.25">
      <c r="A11887" s="22"/>
      <c r="B11887" s="28" t="str">
        <f t="shared" si="379"/>
        <v/>
      </c>
      <c r="C11887" s="28">
        <f t="shared" ref="C11887:C11950" si="380">ROUNDDOWN(((ROW(C11887)-ROW(C$7))/C$5)+1,0)</f>
        <v>1189</v>
      </c>
    </row>
    <row r="11888" spans="1:3" x14ac:dyDescent="0.25">
      <c r="A11888" s="22"/>
      <c r="B11888" s="28" t="str">
        <f t="shared" si="379"/>
        <v/>
      </c>
      <c r="C11888" s="28">
        <f t="shared" si="380"/>
        <v>1189</v>
      </c>
    </row>
    <row r="11889" spans="1:3" x14ac:dyDescent="0.25">
      <c r="A11889" s="22"/>
      <c r="B11889" s="28" t="str">
        <f t="shared" si="379"/>
        <v/>
      </c>
      <c r="C11889" s="28">
        <f t="shared" si="380"/>
        <v>1189</v>
      </c>
    </row>
    <row r="11890" spans="1:3" x14ac:dyDescent="0.25">
      <c r="A11890" s="22"/>
      <c r="B11890" s="28" t="str">
        <f t="shared" si="379"/>
        <v/>
      </c>
      <c r="C11890" s="28">
        <f t="shared" si="380"/>
        <v>1189</v>
      </c>
    </row>
    <row r="11891" spans="1:3" x14ac:dyDescent="0.25">
      <c r="A11891" s="22"/>
      <c r="B11891" s="28" t="str">
        <f t="shared" si="379"/>
        <v/>
      </c>
      <c r="C11891" s="28">
        <f t="shared" si="380"/>
        <v>1189</v>
      </c>
    </row>
    <row r="11892" spans="1:3" x14ac:dyDescent="0.25">
      <c r="A11892" s="22"/>
      <c r="B11892" s="28" t="str">
        <f t="shared" si="379"/>
        <v/>
      </c>
      <c r="C11892" s="28">
        <f t="shared" si="380"/>
        <v>1189</v>
      </c>
    </row>
    <row r="11893" spans="1:3" x14ac:dyDescent="0.25">
      <c r="A11893" s="22"/>
      <c r="B11893" s="28" t="str">
        <f t="shared" si="379"/>
        <v/>
      </c>
      <c r="C11893" s="28">
        <f t="shared" si="380"/>
        <v>1189</v>
      </c>
    </row>
    <row r="11894" spans="1:3" x14ac:dyDescent="0.25">
      <c r="A11894" s="22"/>
      <c r="B11894" s="28" t="str">
        <f t="shared" si="379"/>
        <v/>
      </c>
      <c r="C11894" s="28">
        <f t="shared" si="380"/>
        <v>1189</v>
      </c>
    </row>
    <row r="11895" spans="1:3" x14ac:dyDescent="0.25">
      <c r="A11895" s="22"/>
      <c r="B11895" s="28" t="str">
        <f t="shared" si="379"/>
        <v/>
      </c>
      <c r="C11895" s="28">
        <f t="shared" si="380"/>
        <v>1189</v>
      </c>
    </row>
    <row r="11896" spans="1:3" x14ac:dyDescent="0.25">
      <c r="A11896" s="22"/>
      <c r="B11896" s="28" t="str">
        <f t="shared" si="379"/>
        <v/>
      </c>
      <c r="C11896" s="28">
        <f t="shared" si="380"/>
        <v>1189</v>
      </c>
    </row>
    <row r="11897" spans="1:3" x14ac:dyDescent="0.25">
      <c r="A11897" s="22"/>
      <c r="B11897" s="28" t="str">
        <f t="shared" si="379"/>
        <v/>
      </c>
      <c r="C11897" s="28">
        <f t="shared" si="380"/>
        <v>1190</v>
      </c>
    </row>
    <row r="11898" spans="1:3" x14ac:dyDescent="0.25">
      <c r="A11898" s="22"/>
      <c r="B11898" s="28" t="str">
        <f t="shared" si="379"/>
        <v/>
      </c>
      <c r="C11898" s="28">
        <f t="shared" si="380"/>
        <v>1190</v>
      </c>
    </row>
    <row r="11899" spans="1:3" x14ac:dyDescent="0.25">
      <c r="A11899" s="22"/>
      <c r="B11899" s="28" t="str">
        <f t="shared" si="379"/>
        <v/>
      </c>
      <c r="C11899" s="28">
        <f t="shared" si="380"/>
        <v>1190</v>
      </c>
    </row>
    <row r="11900" spans="1:3" x14ac:dyDescent="0.25">
      <c r="A11900" s="22"/>
      <c r="B11900" s="28" t="str">
        <f t="shared" si="379"/>
        <v/>
      </c>
      <c r="C11900" s="28">
        <f t="shared" si="380"/>
        <v>1190</v>
      </c>
    </row>
    <row r="11901" spans="1:3" x14ac:dyDescent="0.25">
      <c r="A11901" s="22"/>
      <c r="B11901" s="28" t="str">
        <f t="shared" si="379"/>
        <v/>
      </c>
      <c r="C11901" s="28">
        <f t="shared" si="380"/>
        <v>1190</v>
      </c>
    </row>
    <row r="11902" spans="1:3" x14ac:dyDescent="0.25">
      <c r="A11902" s="22"/>
      <c r="B11902" s="28" t="str">
        <f t="shared" si="379"/>
        <v/>
      </c>
      <c r="C11902" s="28">
        <f t="shared" si="380"/>
        <v>1190</v>
      </c>
    </row>
    <row r="11903" spans="1:3" x14ac:dyDescent="0.25">
      <c r="A11903" s="22"/>
      <c r="B11903" s="28" t="str">
        <f t="shared" si="379"/>
        <v/>
      </c>
      <c r="C11903" s="28">
        <f t="shared" si="380"/>
        <v>1190</v>
      </c>
    </row>
    <row r="11904" spans="1:3" x14ac:dyDescent="0.25">
      <c r="A11904" s="22"/>
      <c r="B11904" s="28" t="str">
        <f t="shared" si="379"/>
        <v/>
      </c>
      <c r="C11904" s="28">
        <f t="shared" si="380"/>
        <v>1190</v>
      </c>
    </row>
    <row r="11905" spans="1:3" x14ac:dyDescent="0.25">
      <c r="A11905" s="22"/>
      <c r="B11905" s="28" t="str">
        <f t="shared" si="379"/>
        <v/>
      </c>
      <c r="C11905" s="28">
        <f t="shared" si="380"/>
        <v>1190</v>
      </c>
    </row>
    <row r="11906" spans="1:3" x14ac:dyDescent="0.25">
      <c r="A11906" s="22"/>
      <c r="B11906" s="28" t="str">
        <f t="shared" si="379"/>
        <v/>
      </c>
      <c r="C11906" s="28">
        <f t="shared" si="380"/>
        <v>1190</v>
      </c>
    </row>
    <row r="11907" spans="1:3" x14ac:dyDescent="0.25">
      <c r="A11907" s="22"/>
      <c r="B11907" s="28" t="str">
        <f t="shared" si="379"/>
        <v/>
      </c>
      <c r="C11907" s="28">
        <f t="shared" si="380"/>
        <v>1191</v>
      </c>
    </row>
    <row r="11908" spans="1:3" x14ac:dyDescent="0.25">
      <c r="A11908" s="22"/>
      <c r="B11908" s="28" t="str">
        <f t="shared" si="379"/>
        <v/>
      </c>
      <c r="C11908" s="28">
        <f t="shared" si="380"/>
        <v>1191</v>
      </c>
    </row>
    <row r="11909" spans="1:3" x14ac:dyDescent="0.25">
      <c r="A11909" s="22"/>
      <c r="B11909" s="28" t="str">
        <f t="shared" si="379"/>
        <v/>
      </c>
      <c r="C11909" s="28">
        <f t="shared" si="380"/>
        <v>1191</v>
      </c>
    </row>
    <row r="11910" spans="1:3" x14ac:dyDescent="0.25">
      <c r="A11910" s="22"/>
      <c r="B11910" s="28" t="str">
        <f t="shared" si="379"/>
        <v/>
      </c>
      <c r="C11910" s="28">
        <f t="shared" si="380"/>
        <v>1191</v>
      </c>
    </row>
    <row r="11911" spans="1:3" x14ac:dyDescent="0.25">
      <c r="A11911" s="22"/>
      <c r="B11911" s="28" t="str">
        <f t="shared" si="379"/>
        <v/>
      </c>
      <c r="C11911" s="28">
        <f t="shared" si="380"/>
        <v>1191</v>
      </c>
    </row>
    <row r="11912" spans="1:3" x14ac:dyDescent="0.25">
      <c r="A11912" s="22"/>
      <c r="B11912" s="28" t="str">
        <f t="shared" si="379"/>
        <v/>
      </c>
      <c r="C11912" s="28">
        <f t="shared" si="380"/>
        <v>1191</v>
      </c>
    </row>
    <row r="11913" spans="1:3" x14ac:dyDescent="0.25">
      <c r="A11913" s="22"/>
      <c r="B11913" s="28" t="str">
        <f t="shared" si="379"/>
        <v/>
      </c>
      <c r="C11913" s="28">
        <f t="shared" si="380"/>
        <v>1191</v>
      </c>
    </row>
    <row r="11914" spans="1:3" x14ac:dyDescent="0.25">
      <c r="A11914" s="22"/>
      <c r="B11914" s="28" t="str">
        <f t="shared" si="379"/>
        <v/>
      </c>
      <c r="C11914" s="28">
        <f t="shared" si="380"/>
        <v>1191</v>
      </c>
    </row>
    <row r="11915" spans="1:3" x14ac:dyDescent="0.25">
      <c r="A11915" s="22"/>
      <c r="B11915" s="28" t="str">
        <f t="shared" si="379"/>
        <v/>
      </c>
      <c r="C11915" s="28">
        <f t="shared" si="380"/>
        <v>1191</v>
      </c>
    </row>
    <row r="11916" spans="1:3" x14ac:dyDescent="0.25">
      <c r="A11916" s="22"/>
      <c r="B11916" s="28" t="str">
        <f t="shared" si="379"/>
        <v/>
      </c>
      <c r="C11916" s="28">
        <f t="shared" si="380"/>
        <v>1191</v>
      </c>
    </row>
    <row r="11917" spans="1:3" x14ac:dyDescent="0.25">
      <c r="A11917" s="22"/>
      <c r="B11917" s="28" t="str">
        <f t="shared" si="379"/>
        <v/>
      </c>
      <c r="C11917" s="28">
        <f t="shared" si="380"/>
        <v>1192</v>
      </c>
    </row>
    <row r="11918" spans="1:3" x14ac:dyDescent="0.25">
      <c r="A11918" s="22"/>
      <c r="B11918" s="28" t="str">
        <f t="shared" si="379"/>
        <v/>
      </c>
      <c r="C11918" s="28">
        <f t="shared" si="380"/>
        <v>1192</v>
      </c>
    </row>
    <row r="11919" spans="1:3" x14ac:dyDescent="0.25">
      <c r="A11919" s="22"/>
      <c r="B11919" s="28" t="str">
        <f t="shared" si="379"/>
        <v/>
      </c>
      <c r="C11919" s="28">
        <f t="shared" si="380"/>
        <v>1192</v>
      </c>
    </row>
    <row r="11920" spans="1:3" x14ac:dyDescent="0.25">
      <c r="A11920" s="22"/>
      <c r="B11920" s="28" t="str">
        <f t="shared" si="379"/>
        <v/>
      </c>
      <c r="C11920" s="28">
        <f t="shared" si="380"/>
        <v>1192</v>
      </c>
    </row>
    <row r="11921" spans="1:3" x14ac:dyDescent="0.25">
      <c r="A11921" s="22"/>
      <c r="B11921" s="28" t="str">
        <f t="shared" si="379"/>
        <v/>
      </c>
      <c r="C11921" s="28">
        <f t="shared" si="380"/>
        <v>1192</v>
      </c>
    </row>
    <row r="11922" spans="1:3" x14ac:dyDescent="0.25">
      <c r="A11922" s="22"/>
      <c r="B11922" s="28" t="str">
        <f t="shared" si="379"/>
        <v/>
      </c>
      <c r="C11922" s="28">
        <f t="shared" si="380"/>
        <v>1192</v>
      </c>
    </row>
    <row r="11923" spans="1:3" x14ac:dyDescent="0.25">
      <c r="A11923" s="22"/>
      <c r="B11923" s="28" t="str">
        <f t="shared" si="379"/>
        <v/>
      </c>
      <c r="C11923" s="28">
        <f t="shared" si="380"/>
        <v>1192</v>
      </c>
    </row>
    <row r="11924" spans="1:3" x14ac:dyDescent="0.25">
      <c r="A11924" s="22"/>
      <c r="B11924" s="28" t="str">
        <f t="shared" si="379"/>
        <v/>
      </c>
      <c r="C11924" s="28">
        <f t="shared" si="380"/>
        <v>1192</v>
      </c>
    </row>
    <row r="11925" spans="1:3" x14ac:dyDescent="0.25">
      <c r="A11925" s="22"/>
      <c r="B11925" s="28" t="str">
        <f t="shared" si="379"/>
        <v/>
      </c>
      <c r="C11925" s="28">
        <f t="shared" si="380"/>
        <v>1192</v>
      </c>
    </row>
    <row r="11926" spans="1:3" x14ac:dyDescent="0.25">
      <c r="A11926" s="22"/>
      <c r="B11926" s="28" t="str">
        <f t="shared" si="379"/>
        <v/>
      </c>
      <c r="C11926" s="28">
        <f t="shared" si="380"/>
        <v>1192</v>
      </c>
    </row>
    <row r="11927" spans="1:3" x14ac:dyDescent="0.25">
      <c r="A11927" s="22"/>
      <c r="B11927" s="28" t="str">
        <f t="shared" si="379"/>
        <v/>
      </c>
      <c r="C11927" s="28">
        <f t="shared" si="380"/>
        <v>1193</v>
      </c>
    </row>
    <row r="11928" spans="1:3" x14ac:dyDescent="0.25">
      <c r="A11928" s="22"/>
      <c r="B11928" s="28" t="str">
        <f t="shared" si="379"/>
        <v/>
      </c>
      <c r="C11928" s="28">
        <f t="shared" si="380"/>
        <v>1193</v>
      </c>
    </row>
    <row r="11929" spans="1:3" x14ac:dyDescent="0.25">
      <c r="A11929" s="22"/>
      <c r="B11929" s="28" t="str">
        <f t="shared" si="379"/>
        <v/>
      </c>
      <c r="C11929" s="28">
        <f t="shared" si="380"/>
        <v>1193</v>
      </c>
    </row>
    <row r="11930" spans="1:3" x14ac:dyDescent="0.25">
      <c r="A11930" s="22"/>
      <c r="B11930" s="28" t="str">
        <f t="shared" si="379"/>
        <v/>
      </c>
      <c r="C11930" s="28">
        <f t="shared" si="380"/>
        <v>1193</v>
      </c>
    </row>
    <row r="11931" spans="1:3" x14ac:dyDescent="0.25">
      <c r="A11931" s="22"/>
      <c r="B11931" s="28" t="str">
        <f t="shared" si="379"/>
        <v/>
      </c>
      <c r="C11931" s="28">
        <f t="shared" si="380"/>
        <v>1193</v>
      </c>
    </row>
    <row r="11932" spans="1:3" x14ac:dyDescent="0.25">
      <c r="A11932" s="22"/>
      <c r="B11932" s="28" t="str">
        <f t="shared" si="379"/>
        <v/>
      </c>
      <c r="C11932" s="28">
        <f t="shared" si="380"/>
        <v>1193</v>
      </c>
    </row>
    <row r="11933" spans="1:3" x14ac:dyDescent="0.25">
      <c r="A11933" s="22"/>
      <c r="B11933" s="28" t="str">
        <f t="shared" ref="B11933:B11996" si="381">IF(C11933&lt; $D$4+1,MOD(((ROW(B11933)-ROW(B$7))),$C$5)+1,"")</f>
        <v/>
      </c>
      <c r="C11933" s="28">
        <f t="shared" si="380"/>
        <v>1193</v>
      </c>
    </row>
    <row r="11934" spans="1:3" x14ac:dyDescent="0.25">
      <c r="A11934" s="22"/>
      <c r="B11934" s="28" t="str">
        <f t="shared" si="381"/>
        <v/>
      </c>
      <c r="C11934" s="28">
        <f t="shared" si="380"/>
        <v>1193</v>
      </c>
    </row>
    <row r="11935" spans="1:3" x14ac:dyDescent="0.25">
      <c r="A11935" s="22"/>
      <c r="B11935" s="28" t="str">
        <f t="shared" si="381"/>
        <v/>
      </c>
      <c r="C11935" s="28">
        <f t="shared" si="380"/>
        <v>1193</v>
      </c>
    </row>
    <row r="11936" spans="1:3" x14ac:dyDescent="0.25">
      <c r="A11936" s="22"/>
      <c r="B11936" s="28" t="str">
        <f t="shared" si="381"/>
        <v/>
      </c>
      <c r="C11936" s="28">
        <f t="shared" si="380"/>
        <v>1193</v>
      </c>
    </row>
    <row r="11937" spans="1:3" x14ac:dyDescent="0.25">
      <c r="A11937" s="22"/>
      <c r="B11937" s="28" t="str">
        <f t="shared" si="381"/>
        <v/>
      </c>
      <c r="C11937" s="28">
        <f t="shared" si="380"/>
        <v>1194</v>
      </c>
    </row>
    <row r="11938" spans="1:3" x14ac:dyDescent="0.25">
      <c r="A11938" s="22"/>
      <c r="B11938" s="28" t="str">
        <f t="shared" si="381"/>
        <v/>
      </c>
      <c r="C11938" s="28">
        <f t="shared" si="380"/>
        <v>1194</v>
      </c>
    </row>
    <row r="11939" spans="1:3" x14ac:dyDescent="0.25">
      <c r="A11939" s="22"/>
      <c r="B11939" s="28" t="str">
        <f t="shared" si="381"/>
        <v/>
      </c>
      <c r="C11939" s="28">
        <f t="shared" si="380"/>
        <v>1194</v>
      </c>
    </row>
    <row r="11940" spans="1:3" x14ac:dyDescent="0.25">
      <c r="A11940" s="22"/>
      <c r="B11940" s="28" t="str">
        <f t="shared" si="381"/>
        <v/>
      </c>
      <c r="C11940" s="28">
        <f t="shared" si="380"/>
        <v>1194</v>
      </c>
    </row>
    <row r="11941" spans="1:3" x14ac:dyDescent="0.25">
      <c r="A11941" s="22"/>
      <c r="B11941" s="28" t="str">
        <f t="shared" si="381"/>
        <v/>
      </c>
      <c r="C11941" s="28">
        <f t="shared" si="380"/>
        <v>1194</v>
      </c>
    </row>
    <row r="11942" spans="1:3" x14ac:dyDescent="0.25">
      <c r="A11942" s="22"/>
      <c r="B11942" s="28" t="str">
        <f t="shared" si="381"/>
        <v/>
      </c>
      <c r="C11942" s="28">
        <f t="shared" si="380"/>
        <v>1194</v>
      </c>
    </row>
    <row r="11943" spans="1:3" x14ac:dyDescent="0.25">
      <c r="A11943" s="22"/>
      <c r="B11943" s="28" t="str">
        <f t="shared" si="381"/>
        <v/>
      </c>
      <c r="C11943" s="28">
        <f t="shared" si="380"/>
        <v>1194</v>
      </c>
    </row>
    <row r="11944" spans="1:3" x14ac:dyDescent="0.25">
      <c r="A11944" s="22"/>
      <c r="B11944" s="28" t="str">
        <f t="shared" si="381"/>
        <v/>
      </c>
      <c r="C11944" s="28">
        <f t="shared" si="380"/>
        <v>1194</v>
      </c>
    </row>
    <row r="11945" spans="1:3" x14ac:dyDescent="0.25">
      <c r="A11945" s="22"/>
      <c r="B11945" s="28" t="str">
        <f t="shared" si="381"/>
        <v/>
      </c>
      <c r="C11945" s="28">
        <f t="shared" si="380"/>
        <v>1194</v>
      </c>
    </row>
    <row r="11946" spans="1:3" x14ac:dyDescent="0.25">
      <c r="A11946" s="22"/>
      <c r="B11946" s="28" t="str">
        <f t="shared" si="381"/>
        <v/>
      </c>
      <c r="C11946" s="28">
        <f t="shared" si="380"/>
        <v>1194</v>
      </c>
    </row>
    <row r="11947" spans="1:3" x14ac:dyDescent="0.25">
      <c r="A11947" s="22"/>
      <c r="B11947" s="28" t="str">
        <f t="shared" si="381"/>
        <v/>
      </c>
      <c r="C11947" s="28">
        <f t="shared" si="380"/>
        <v>1195</v>
      </c>
    </row>
    <row r="11948" spans="1:3" x14ac:dyDescent="0.25">
      <c r="A11948" s="22"/>
      <c r="B11948" s="28" t="str">
        <f t="shared" si="381"/>
        <v/>
      </c>
      <c r="C11948" s="28">
        <f t="shared" si="380"/>
        <v>1195</v>
      </c>
    </row>
    <row r="11949" spans="1:3" x14ac:dyDescent="0.25">
      <c r="A11949" s="22"/>
      <c r="B11949" s="28" t="str">
        <f t="shared" si="381"/>
        <v/>
      </c>
      <c r="C11949" s="28">
        <f t="shared" si="380"/>
        <v>1195</v>
      </c>
    </row>
    <row r="11950" spans="1:3" x14ac:dyDescent="0.25">
      <c r="A11950" s="22"/>
      <c r="B11950" s="28" t="str">
        <f t="shared" si="381"/>
        <v/>
      </c>
      <c r="C11950" s="28">
        <f t="shared" si="380"/>
        <v>1195</v>
      </c>
    </row>
    <row r="11951" spans="1:3" x14ac:dyDescent="0.25">
      <c r="A11951" s="22"/>
      <c r="B11951" s="28" t="str">
        <f t="shared" si="381"/>
        <v/>
      </c>
      <c r="C11951" s="28">
        <f t="shared" ref="C11951:C12014" si="382">ROUNDDOWN(((ROW(C11951)-ROW(C$7))/C$5)+1,0)</f>
        <v>1195</v>
      </c>
    </row>
    <row r="11952" spans="1:3" x14ac:dyDescent="0.25">
      <c r="A11952" s="22"/>
      <c r="B11952" s="28" t="str">
        <f t="shared" si="381"/>
        <v/>
      </c>
      <c r="C11952" s="28">
        <f t="shared" si="382"/>
        <v>1195</v>
      </c>
    </row>
    <row r="11953" spans="1:3" x14ac:dyDescent="0.25">
      <c r="A11953" s="22"/>
      <c r="B11953" s="28" t="str">
        <f t="shared" si="381"/>
        <v/>
      </c>
      <c r="C11953" s="28">
        <f t="shared" si="382"/>
        <v>1195</v>
      </c>
    </row>
    <row r="11954" spans="1:3" x14ac:dyDescent="0.25">
      <c r="A11954" s="22"/>
      <c r="B11954" s="28" t="str">
        <f t="shared" si="381"/>
        <v/>
      </c>
      <c r="C11954" s="28">
        <f t="shared" si="382"/>
        <v>1195</v>
      </c>
    </row>
    <row r="11955" spans="1:3" x14ac:dyDescent="0.25">
      <c r="A11955" s="22"/>
      <c r="B11955" s="28" t="str">
        <f t="shared" si="381"/>
        <v/>
      </c>
      <c r="C11955" s="28">
        <f t="shared" si="382"/>
        <v>1195</v>
      </c>
    </row>
    <row r="11956" spans="1:3" x14ac:dyDescent="0.25">
      <c r="A11956" s="22"/>
      <c r="B11956" s="28" t="str">
        <f t="shared" si="381"/>
        <v/>
      </c>
      <c r="C11956" s="28">
        <f t="shared" si="382"/>
        <v>1195</v>
      </c>
    </row>
    <row r="11957" spans="1:3" x14ac:dyDescent="0.25">
      <c r="A11957" s="22"/>
      <c r="B11957" s="28" t="str">
        <f t="shared" si="381"/>
        <v/>
      </c>
      <c r="C11957" s="28">
        <f t="shared" si="382"/>
        <v>1196</v>
      </c>
    </row>
    <row r="11958" spans="1:3" x14ac:dyDescent="0.25">
      <c r="A11958" s="22"/>
      <c r="B11958" s="28" t="str">
        <f t="shared" si="381"/>
        <v/>
      </c>
      <c r="C11958" s="28">
        <f t="shared" si="382"/>
        <v>1196</v>
      </c>
    </row>
    <row r="11959" spans="1:3" x14ac:dyDescent="0.25">
      <c r="A11959" s="22"/>
      <c r="B11959" s="28" t="str">
        <f t="shared" si="381"/>
        <v/>
      </c>
      <c r="C11959" s="28">
        <f t="shared" si="382"/>
        <v>1196</v>
      </c>
    </row>
    <row r="11960" spans="1:3" x14ac:dyDescent="0.25">
      <c r="A11960" s="22"/>
      <c r="B11960" s="28" t="str">
        <f t="shared" si="381"/>
        <v/>
      </c>
      <c r="C11960" s="28">
        <f t="shared" si="382"/>
        <v>1196</v>
      </c>
    </row>
    <row r="11961" spans="1:3" x14ac:dyDescent="0.25">
      <c r="A11961" s="22"/>
      <c r="B11961" s="28" t="str">
        <f t="shared" si="381"/>
        <v/>
      </c>
      <c r="C11961" s="28">
        <f t="shared" si="382"/>
        <v>1196</v>
      </c>
    </row>
    <row r="11962" spans="1:3" x14ac:dyDescent="0.25">
      <c r="A11962" s="22"/>
      <c r="B11962" s="28" t="str">
        <f t="shared" si="381"/>
        <v/>
      </c>
      <c r="C11962" s="28">
        <f t="shared" si="382"/>
        <v>1196</v>
      </c>
    </row>
    <row r="11963" spans="1:3" x14ac:dyDescent="0.25">
      <c r="A11963" s="22"/>
      <c r="B11963" s="28" t="str">
        <f t="shared" si="381"/>
        <v/>
      </c>
      <c r="C11963" s="28">
        <f t="shared" si="382"/>
        <v>1196</v>
      </c>
    </row>
    <row r="11964" spans="1:3" x14ac:dyDescent="0.25">
      <c r="A11964" s="22"/>
      <c r="B11964" s="28" t="str">
        <f t="shared" si="381"/>
        <v/>
      </c>
      <c r="C11964" s="28">
        <f t="shared" si="382"/>
        <v>1196</v>
      </c>
    </row>
    <row r="11965" spans="1:3" x14ac:dyDescent="0.25">
      <c r="A11965" s="22"/>
      <c r="B11965" s="28" t="str">
        <f t="shared" si="381"/>
        <v/>
      </c>
      <c r="C11965" s="28">
        <f t="shared" si="382"/>
        <v>1196</v>
      </c>
    </row>
    <row r="11966" spans="1:3" x14ac:dyDescent="0.25">
      <c r="A11966" s="22"/>
      <c r="B11966" s="28" t="str">
        <f t="shared" si="381"/>
        <v/>
      </c>
      <c r="C11966" s="28">
        <f t="shared" si="382"/>
        <v>1196</v>
      </c>
    </row>
    <row r="11967" spans="1:3" x14ac:dyDescent="0.25">
      <c r="A11967" s="22"/>
      <c r="B11967" s="28" t="str">
        <f t="shared" si="381"/>
        <v/>
      </c>
      <c r="C11967" s="28">
        <f t="shared" si="382"/>
        <v>1197</v>
      </c>
    </row>
    <row r="11968" spans="1:3" x14ac:dyDescent="0.25">
      <c r="A11968" s="22"/>
      <c r="B11968" s="28" t="str">
        <f t="shared" si="381"/>
        <v/>
      </c>
      <c r="C11968" s="28">
        <f t="shared" si="382"/>
        <v>1197</v>
      </c>
    </row>
    <row r="11969" spans="1:3" x14ac:dyDescent="0.25">
      <c r="A11969" s="22"/>
      <c r="B11969" s="28" t="str">
        <f t="shared" si="381"/>
        <v/>
      </c>
      <c r="C11969" s="28">
        <f t="shared" si="382"/>
        <v>1197</v>
      </c>
    </row>
    <row r="11970" spans="1:3" x14ac:dyDescent="0.25">
      <c r="A11970" s="22"/>
      <c r="B11970" s="28" t="str">
        <f t="shared" si="381"/>
        <v/>
      </c>
      <c r="C11970" s="28">
        <f t="shared" si="382"/>
        <v>1197</v>
      </c>
    </row>
    <row r="11971" spans="1:3" x14ac:dyDescent="0.25">
      <c r="A11971" s="22"/>
      <c r="B11971" s="28" t="str">
        <f t="shared" si="381"/>
        <v/>
      </c>
      <c r="C11971" s="28">
        <f t="shared" si="382"/>
        <v>1197</v>
      </c>
    </row>
    <row r="11972" spans="1:3" x14ac:dyDescent="0.25">
      <c r="A11972" s="22"/>
      <c r="B11972" s="28" t="str">
        <f t="shared" si="381"/>
        <v/>
      </c>
      <c r="C11972" s="28">
        <f t="shared" si="382"/>
        <v>1197</v>
      </c>
    </row>
    <row r="11973" spans="1:3" x14ac:dyDescent="0.25">
      <c r="A11973" s="22"/>
      <c r="B11973" s="28" t="str">
        <f t="shared" si="381"/>
        <v/>
      </c>
      <c r="C11973" s="28">
        <f t="shared" si="382"/>
        <v>1197</v>
      </c>
    </row>
    <row r="11974" spans="1:3" x14ac:dyDescent="0.25">
      <c r="A11974" s="22"/>
      <c r="B11974" s="28" t="str">
        <f t="shared" si="381"/>
        <v/>
      </c>
      <c r="C11974" s="28">
        <f t="shared" si="382"/>
        <v>1197</v>
      </c>
    </row>
    <row r="11975" spans="1:3" x14ac:dyDescent="0.25">
      <c r="A11975" s="22"/>
      <c r="B11975" s="28" t="str">
        <f t="shared" si="381"/>
        <v/>
      </c>
      <c r="C11975" s="28">
        <f t="shared" si="382"/>
        <v>1197</v>
      </c>
    </row>
    <row r="11976" spans="1:3" x14ac:dyDescent="0.25">
      <c r="A11976" s="22"/>
      <c r="B11976" s="28" t="str">
        <f t="shared" si="381"/>
        <v/>
      </c>
      <c r="C11976" s="28">
        <f t="shared" si="382"/>
        <v>1197</v>
      </c>
    </row>
    <row r="11977" spans="1:3" x14ac:dyDescent="0.25">
      <c r="A11977" s="22"/>
      <c r="B11977" s="28" t="str">
        <f t="shared" si="381"/>
        <v/>
      </c>
      <c r="C11977" s="28">
        <f t="shared" si="382"/>
        <v>1198</v>
      </c>
    </row>
    <row r="11978" spans="1:3" x14ac:dyDescent="0.25">
      <c r="A11978" s="22"/>
      <c r="B11978" s="28" t="str">
        <f t="shared" si="381"/>
        <v/>
      </c>
      <c r="C11978" s="28">
        <f t="shared" si="382"/>
        <v>1198</v>
      </c>
    </row>
    <row r="11979" spans="1:3" x14ac:dyDescent="0.25">
      <c r="A11979" s="22"/>
      <c r="B11979" s="28" t="str">
        <f t="shared" si="381"/>
        <v/>
      </c>
      <c r="C11979" s="28">
        <f t="shared" si="382"/>
        <v>1198</v>
      </c>
    </row>
    <row r="11980" spans="1:3" x14ac:dyDescent="0.25">
      <c r="A11980" s="22"/>
      <c r="B11980" s="28" t="str">
        <f t="shared" si="381"/>
        <v/>
      </c>
      <c r="C11980" s="28">
        <f t="shared" si="382"/>
        <v>1198</v>
      </c>
    </row>
    <row r="11981" spans="1:3" x14ac:dyDescent="0.25">
      <c r="A11981" s="22"/>
      <c r="B11981" s="28" t="str">
        <f t="shared" si="381"/>
        <v/>
      </c>
      <c r="C11981" s="28">
        <f t="shared" si="382"/>
        <v>1198</v>
      </c>
    </row>
    <row r="11982" spans="1:3" x14ac:dyDescent="0.25">
      <c r="A11982" s="22"/>
      <c r="B11982" s="28" t="str">
        <f t="shared" si="381"/>
        <v/>
      </c>
      <c r="C11982" s="28">
        <f t="shared" si="382"/>
        <v>1198</v>
      </c>
    </row>
    <row r="11983" spans="1:3" x14ac:dyDescent="0.25">
      <c r="A11983" s="22"/>
      <c r="B11983" s="28" t="str">
        <f t="shared" si="381"/>
        <v/>
      </c>
      <c r="C11983" s="28">
        <f t="shared" si="382"/>
        <v>1198</v>
      </c>
    </row>
    <row r="11984" spans="1:3" x14ac:dyDescent="0.25">
      <c r="A11984" s="22"/>
      <c r="B11984" s="28" t="str">
        <f t="shared" si="381"/>
        <v/>
      </c>
      <c r="C11984" s="28">
        <f t="shared" si="382"/>
        <v>1198</v>
      </c>
    </row>
    <row r="11985" spans="1:3" x14ac:dyDescent="0.25">
      <c r="A11985" s="22"/>
      <c r="B11985" s="28" t="str">
        <f t="shared" si="381"/>
        <v/>
      </c>
      <c r="C11985" s="28">
        <f t="shared" si="382"/>
        <v>1198</v>
      </c>
    </row>
    <row r="11986" spans="1:3" x14ac:dyDescent="0.25">
      <c r="A11986" s="22"/>
      <c r="B11986" s="28" t="str">
        <f t="shared" si="381"/>
        <v/>
      </c>
      <c r="C11986" s="28">
        <f t="shared" si="382"/>
        <v>1198</v>
      </c>
    </row>
    <row r="11987" spans="1:3" x14ac:dyDescent="0.25">
      <c r="A11987" s="22"/>
      <c r="B11987" s="28" t="str">
        <f t="shared" si="381"/>
        <v/>
      </c>
      <c r="C11987" s="28">
        <f t="shared" si="382"/>
        <v>1199</v>
      </c>
    </row>
    <row r="11988" spans="1:3" x14ac:dyDescent="0.25">
      <c r="A11988" s="22"/>
      <c r="B11988" s="28" t="str">
        <f t="shared" si="381"/>
        <v/>
      </c>
      <c r="C11988" s="28">
        <f t="shared" si="382"/>
        <v>1199</v>
      </c>
    </row>
    <row r="11989" spans="1:3" x14ac:dyDescent="0.25">
      <c r="A11989" s="22"/>
      <c r="B11989" s="28" t="str">
        <f t="shared" si="381"/>
        <v/>
      </c>
      <c r="C11989" s="28">
        <f t="shared" si="382"/>
        <v>1199</v>
      </c>
    </row>
    <row r="11990" spans="1:3" x14ac:dyDescent="0.25">
      <c r="A11990" s="22"/>
      <c r="B11990" s="28" t="str">
        <f t="shared" si="381"/>
        <v/>
      </c>
      <c r="C11990" s="28">
        <f t="shared" si="382"/>
        <v>1199</v>
      </c>
    </row>
    <row r="11991" spans="1:3" x14ac:dyDescent="0.25">
      <c r="A11991" s="22"/>
      <c r="B11991" s="28" t="str">
        <f t="shared" si="381"/>
        <v/>
      </c>
      <c r="C11991" s="28">
        <f t="shared" si="382"/>
        <v>1199</v>
      </c>
    </row>
    <row r="11992" spans="1:3" x14ac:dyDescent="0.25">
      <c r="A11992" s="22"/>
      <c r="B11992" s="28" t="str">
        <f t="shared" si="381"/>
        <v/>
      </c>
      <c r="C11992" s="28">
        <f t="shared" si="382"/>
        <v>1199</v>
      </c>
    </row>
    <row r="11993" spans="1:3" x14ac:dyDescent="0.25">
      <c r="A11993" s="22"/>
      <c r="B11993" s="28" t="str">
        <f t="shared" si="381"/>
        <v/>
      </c>
      <c r="C11993" s="28">
        <f t="shared" si="382"/>
        <v>1199</v>
      </c>
    </row>
    <row r="11994" spans="1:3" x14ac:dyDescent="0.25">
      <c r="A11994" s="22"/>
      <c r="B11994" s="28" t="str">
        <f t="shared" si="381"/>
        <v/>
      </c>
      <c r="C11994" s="28">
        <f t="shared" si="382"/>
        <v>1199</v>
      </c>
    </row>
    <row r="11995" spans="1:3" x14ac:dyDescent="0.25">
      <c r="A11995" s="22"/>
      <c r="B11995" s="28" t="str">
        <f t="shared" si="381"/>
        <v/>
      </c>
      <c r="C11995" s="28">
        <f t="shared" si="382"/>
        <v>1199</v>
      </c>
    </row>
    <row r="11996" spans="1:3" x14ac:dyDescent="0.25">
      <c r="A11996" s="22"/>
      <c r="B11996" s="28" t="str">
        <f t="shared" si="381"/>
        <v/>
      </c>
      <c r="C11996" s="28">
        <f t="shared" si="382"/>
        <v>1199</v>
      </c>
    </row>
    <row r="11997" spans="1:3" x14ac:dyDescent="0.25">
      <c r="A11997" s="22"/>
      <c r="B11997" s="28" t="str">
        <f t="shared" ref="B11997:B12060" si="383">IF(C11997&lt; $D$4+1,MOD(((ROW(B11997)-ROW(B$7))),$C$5)+1,"")</f>
        <v/>
      </c>
      <c r="C11997" s="28">
        <f t="shared" si="382"/>
        <v>1200</v>
      </c>
    </row>
    <row r="11998" spans="1:3" x14ac:dyDescent="0.25">
      <c r="A11998" s="22"/>
      <c r="B11998" s="28" t="str">
        <f t="shared" si="383"/>
        <v/>
      </c>
      <c r="C11998" s="28">
        <f t="shared" si="382"/>
        <v>1200</v>
      </c>
    </row>
    <row r="11999" spans="1:3" x14ac:dyDescent="0.25">
      <c r="A11999" s="22"/>
      <c r="B11999" s="28" t="str">
        <f t="shared" si="383"/>
        <v/>
      </c>
      <c r="C11999" s="28">
        <f t="shared" si="382"/>
        <v>1200</v>
      </c>
    </row>
    <row r="12000" spans="1:3" x14ac:dyDescent="0.25">
      <c r="A12000" s="22"/>
      <c r="B12000" s="28" t="str">
        <f t="shared" si="383"/>
        <v/>
      </c>
      <c r="C12000" s="28">
        <f t="shared" si="382"/>
        <v>1200</v>
      </c>
    </row>
    <row r="12001" spans="1:3" x14ac:dyDescent="0.25">
      <c r="A12001" s="22"/>
      <c r="B12001" s="28" t="str">
        <f t="shared" si="383"/>
        <v/>
      </c>
      <c r="C12001" s="28">
        <f t="shared" si="382"/>
        <v>1200</v>
      </c>
    </row>
    <row r="12002" spans="1:3" x14ac:dyDescent="0.25">
      <c r="A12002" s="22"/>
      <c r="B12002" s="28" t="str">
        <f t="shared" si="383"/>
        <v/>
      </c>
      <c r="C12002" s="28">
        <f t="shared" si="382"/>
        <v>1200</v>
      </c>
    </row>
    <row r="12003" spans="1:3" x14ac:dyDescent="0.25">
      <c r="A12003" s="22"/>
      <c r="B12003" s="28" t="str">
        <f t="shared" si="383"/>
        <v/>
      </c>
      <c r="C12003" s="28">
        <f t="shared" si="382"/>
        <v>1200</v>
      </c>
    </row>
    <row r="12004" spans="1:3" x14ac:dyDescent="0.25">
      <c r="A12004" s="22"/>
      <c r="B12004" s="28" t="str">
        <f t="shared" si="383"/>
        <v/>
      </c>
      <c r="C12004" s="28">
        <f t="shared" si="382"/>
        <v>1200</v>
      </c>
    </row>
    <row r="12005" spans="1:3" x14ac:dyDescent="0.25">
      <c r="A12005" s="22"/>
      <c r="B12005" s="28" t="str">
        <f t="shared" si="383"/>
        <v/>
      </c>
      <c r="C12005" s="28">
        <f t="shared" si="382"/>
        <v>1200</v>
      </c>
    </row>
    <row r="12006" spans="1:3" x14ac:dyDescent="0.25">
      <c r="A12006" s="22"/>
      <c r="B12006" s="28" t="str">
        <f t="shared" si="383"/>
        <v/>
      </c>
      <c r="C12006" s="28">
        <f t="shared" si="382"/>
        <v>1200</v>
      </c>
    </row>
    <row r="12007" spans="1:3" x14ac:dyDescent="0.25">
      <c r="A12007" s="22"/>
      <c r="B12007" s="28" t="str">
        <f t="shared" si="383"/>
        <v/>
      </c>
      <c r="C12007" s="28">
        <f t="shared" si="382"/>
        <v>1201</v>
      </c>
    </row>
    <row r="12008" spans="1:3" x14ac:dyDescent="0.25">
      <c r="A12008" s="22"/>
      <c r="B12008" s="28" t="str">
        <f t="shared" si="383"/>
        <v/>
      </c>
      <c r="C12008" s="28">
        <f t="shared" si="382"/>
        <v>1201</v>
      </c>
    </row>
    <row r="12009" spans="1:3" x14ac:dyDescent="0.25">
      <c r="A12009" s="22"/>
      <c r="B12009" s="28" t="str">
        <f t="shared" si="383"/>
        <v/>
      </c>
      <c r="C12009" s="28">
        <f t="shared" si="382"/>
        <v>1201</v>
      </c>
    </row>
    <row r="12010" spans="1:3" x14ac:dyDescent="0.25">
      <c r="A12010" s="22"/>
      <c r="B12010" s="28" t="str">
        <f t="shared" si="383"/>
        <v/>
      </c>
      <c r="C12010" s="28">
        <f t="shared" si="382"/>
        <v>1201</v>
      </c>
    </row>
    <row r="12011" spans="1:3" x14ac:dyDescent="0.25">
      <c r="A12011" s="22"/>
      <c r="B12011" s="28" t="str">
        <f t="shared" si="383"/>
        <v/>
      </c>
      <c r="C12011" s="28">
        <f t="shared" si="382"/>
        <v>1201</v>
      </c>
    </row>
    <row r="12012" spans="1:3" x14ac:dyDescent="0.25">
      <c r="A12012" s="22"/>
      <c r="B12012" s="28" t="str">
        <f t="shared" si="383"/>
        <v/>
      </c>
      <c r="C12012" s="28">
        <f t="shared" si="382"/>
        <v>1201</v>
      </c>
    </row>
    <row r="12013" spans="1:3" x14ac:dyDescent="0.25">
      <c r="A12013" s="22"/>
      <c r="B12013" s="28" t="str">
        <f t="shared" si="383"/>
        <v/>
      </c>
      <c r="C12013" s="28">
        <f t="shared" si="382"/>
        <v>1201</v>
      </c>
    </row>
    <row r="12014" spans="1:3" x14ac:dyDescent="0.25">
      <c r="A12014" s="22"/>
      <c r="B12014" s="28" t="str">
        <f t="shared" si="383"/>
        <v/>
      </c>
      <c r="C12014" s="28">
        <f t="shared" si="382"/>
        <v>1201</v>
      </c>
    </row>
    <row r="12015" spans="1:3" x14ac:dyDescent="0.25">
      <c r="A12015" s="22"/>
      <c r="B12015" s="28" t="str">
        <f t="shared" si="383"/>
        <v/>
      </c>
      <c r="C12015" s="28">
        <f t="shared" ref="C12015:C12078" si="384">ROUNDDOWN(((ROW(C12015)-ROW(C$7))/C$5)+1,0)</f>
        <v>1201</v>
      </c>
    </row>
    <row r="12016" spans="1:3" x14ac:dyDescent="0.25">
      <c r="A12016" s="22"/>
      <c r="B12016" s="28" t="str">
        <f t="shared" si="383"/>
        <v/>
      </c>
      <c r="C12016" s="28">
        <f t="shared" si="384"/>
        <v>1201</v>
      </c>
    </row>
    <row r="12017" spans="1:3" x14ac:dyDescent="0.25">
      <c r="A12017" s="22"/>
      <c r="B12017" s="28" t="str">
        <f t="shared" si="383"/>
        <v/>
      </c>
      <c r="C12017" s="28">
        <f t="shared" si="384"/>
        <v>1202</v>
      </c>
    </row>
    <row r="12018" spans="1:3" x14ac:dyDescent="0.25">
      <c r="A12018" s="22"/>
      <c r="B12018" s="28" t="str">
        <f t="shared" si="383"/>
        <v/>
      </c>
      <c r="C12018" s="28">
        <f t="shared" si="384"/>
        <v>1202</v>
      </c>
    </row>
    <row r="12019" spans="1:3" x14ac:dyDescent="0.25">
      <c r="A12019" s="22"/>
      <c r="B12019" s="28" t="str">
        <f t="shared" si="383"/>
        <v/>
      </c>
      <c r="C12019" s="28">
        <f t="shared" si="384"/>
        <v>1202</v>
      </c>
    </row>
    <row r="12020" spans="1:3" x14ac:dyDescent="0.25">
      <c r="A12020" s="22"/>
      <c r="B12020" s="28" t="str">
        <f t="shared" si="383"/>
        <v/>
      </c>
      <c r="C12020" s="28">
        <f t="shared" si="384"/>
        <v>1202</v>
      </c>
    </row>
    <row r="12021" spans="1:3" x14ac:dyDescent="0.25">
      <c r="A12021" s="22"/>
      <c r="B12021" s="28" t="str">
        <f t="shared" si="383"/>
        <v/>
      </c>
      <c r="C12021" s="28">
        <f t="shared" si="384"/>
        <v>1202</v>
      </c>
    </row>
    <row r="12022" spans="1:3" x14ac:dyDescent="0.25">
      <c r="A12022" s="22"/>
      <c r="B12022" s="28" t="str">
        <f t="shared" si="383"/>
        <v/>
      </c>
      <c r="C12022" s="28">
        <f t="shared" si="384"/>
        <v>1202</v>
      </c>
    </row>
    <row r="12023" spans="1:3" x14ac:dyDescent="0.25">
      <c r="A12023" s="22"/>
      <c r="B12023" s="28" t="str">
        <f t="shared" si="383"/>
        <v/>
      </c>
      <c r="C12023" s="28">
        <f t="shared" si="384"/>
        <v>1202</v>
      </c>
    </row>
    <row r="12024" spans="1:3" x14ac:dyDescent="0.25">
      <c r="A12024" s="22"/>
      <c r="B12024" s="28" t="str">
        <f t="shared" si="383"/>
        <v/>
      </c>
      <c r="C12024" s="28">
        <f t="shared" si="384"/>
        <v>1202</v>
      </c>
    </row>
    <row r="12025" spans="1:3" x14ac:dyDescent="0.25">
      <c r="A12025" s="22"/>
      <c r="B12025" s="28" t="str">
        <f t="shared" si="383"/>
        <v/>
      </c>
      <c r="C12025" s="28">
        <f t="shared" si="384"/>
        <v>1202</v>
      </c>
    </row>
    <row r="12026" spans="1:3" x14ac:dyDescent="0.25">
      <c r="A12026" s="22"/>
      <c r="B12026" s="28" t="str">
        <f t="shared" si="383"/>
        <v/>
      </c>
      <c r="C12026" s="28">
        <f t="shared" si="384"/>
        <v>1202</v>
      </c>
    </row>
    <row r="12027" spans="1:3" x14ac:dyDescent="0.25">
      <c r="A12027" s="22"/>
      <c r="B12027" s="28" t="str">
        <f t="shared" si="383"/>
        <v/>
      </c>
      <c r="C12027" s="28">
        <f t="shared" si="384"/>
        <v>1203</v>
      </c>
    </row>
    <row r="12028" spans="1:3" x14ac:dyDescent="0.25">
      <c r="A12028" s="22"/>
      <c r="B12028" s="28" t="str">
        <f t="shared" si="383"/>
        <v/>
      </c>
      <c r="C12028" s="28">
        <f t="shared" si="384"/>
        <v>1203</v>
      </c>
    </row>
    <row r="12029" spans="1:3" x14ac:dyDescent="0.25">
      <c r="A12029" s="22"/>
      <c r="B12029" s="28" t="str">
        <f t="shared" si="383"/>
        <v/>
      </c>
      <c r="C12029" s="28">
        <f t="shared" si="384"/>
        <v>1203</v>
      </c>
    </row>
    <row r="12030" spans="1:3" x14ac:dyDescent="0.25">
      <c r="A12030" s="22"/>
      <c r="B12030" s="28" t="str">
        <f t="shared" si="383"/>
        <v/>
      </c>
      <c r="C12030" s="28">
        <f t="shared" si="384"/>
        <v>1203</v>
      </c>
    </row>
    <row r="12031" spans="1:3" x14ac:dyDescent="0.25">
      <c r="A12031" s="22"/>
      <c r="B12031" s="28" t="str">
        <f t="shared" si="383"/>
        <v/>
      </c>
      <c r="C12031" s="28">
        <f t="shared" si="384"/>
        <v>1203</v>
      </c>
    </row>
    <row r="12032" spans="1:3" x14ac:dyDescent="0.25">
      <c r="A12032" s="22"/>
      <c r="B12032" s="28" t="str">
        <f t="shared" si="383"/>
        <v/>
      </c>
      <c r="C12032" s="28">
        <f t="shared" si="384"/>
        <v>1203</v>
      </c>
    </row>
    <row r="12033" spans="1:3" x14ac:dyDescent="0.25">
      <c r="A12033" s="22"/>
      <c r="B12033" s="28" t="str">
        <f t="shared" si="383"/>
        <v/>
      </c>
      <c r="C12033" s="28">
        <f t="shared" si="384"/>
        <v>1203</v>
      </c>
    </row>
    <row r="12034" spans="1:3" x14ac:dyDescent="0.25">
      <c r="A12034" s="22"/>
      <c r="B12034" s="28" t="str">
        <f t="shared" si="383"/>
        <v/>
      </c>
      <c r="C12034" s="28">
        <f t="shared" si="384"/>
        <v>1203</v>
      </c>
    </row>
    <row r="12035" spans="1:3" x14ac:dyDescent="0.25">
      <c r="A12035" s="22"/>
      <c r="B12035" s="28" t="str">
        <f t="shared" si="383"/>
        <v/>
      </c>
      <c r="C12035" s="28">
        <f t="shared" si="384"/>
        <v>1203</v>
      </c>
    </row>
    <row r="12036" spans="1:3" x14ac:dyDescent="0.25">
      <c r="A12036" s="22"/>
      <c r="B12036" s="28" t="str">
        <f t="shared" si="383"/>
        <v/>
      </c>
      <c r="C12036" s="28">
        <f t="shared" si="384"/>
        <v>1203</v>
      </c>
    </row>
    <row r="12037" spans="1:3" x14ac:dyDescent="0.25">
      <c r="A12037" s="22"/>
      <c r="B12037" s="28" t="str">
        <f t="shared" si="383"/>
        <v/>
      </c>
      <c r="C12037" s="28">
        <f t="shared" si="384"/>
        <v>1204</v>
      </c>
    </row>
    <row r="12038" spans="1:3" x14ac:dyDescent="0.25">
      <c r="A12038" s="22"/>
      <c r="B12038" s="28" t="str">
        <f t="shared" si="383"/>
        <v/>
      </c>
      <c r="C12038" s="28">
        <f t="shared" si="384"/>
        <v>1204</v>
      </c>
    </row>
    <row r="12039" spans="1:3" x14ac:dyDescent="0.25">
      <c r="A12039" s="22"/>
      <c r="B12039" s="28" t="str">
        <f t="shared" si="383"/>
        <v/>
      </c>
      <c r="C12039" s="28">
        <f t="shared" si="384"/>
        <v>1204</v>
      </c>
    </row>
    <row r="12040" spans="1:3" x14ac:dyDescent="0.25">
      <c r="A12040" s="22"/>
      <c r="B12040" s="28" t="str">
        <f t="shared" si="383"/>
        <v/>
      </c>
      <c r="C12040" s="28">
        <f t="shared" si="384"/>
        <v>1204</v>
      </c>
    </row>
    <row r="12041" spans="1:3" x14ac:dyDescent="0.25">
      <c r="A12041" s="22"/>
      <c r="B12041" s="28" t="str">
        <f t="shared" si="383"/>
        <v/>
      </c>
      <c r="C12041" s="28">
        <f t="shared" si="384"/>
        <v>1204</v>
      </c>
    </row>
    <row r="12042" spans="1:3" x14ac:dyDescent="0.25">
      <c r="A12042" s="22"/>
      <c r="B12042" s="28" t="str">
        <f t="shared" si="383"/>
        <v/>
      </c>
      <c r="C12042" s="28">
        <f t="shared" si="384"/>
        <v>1204</v>
      </c>
    </row>
    <row r="12043" spans="1:3" x14ac:dyDescent="0.25">
      <c r="A12043" s="22"/>
      <c r="B12043" s="28" t="str">
        <f t="shared" si="383"/>
        <v/>
      </c>
      <c r="C12043" s="28">
        <f t="shared" si="384"/>
        <v>1204</v>
      </c>
    </row>
    <row r="12044" spans="1:3" x14ac:dyDescent="0.25">
      <c r="A12044" s="22"/>
      <c r="B12044" s="28" t="str">
        <f t="shared" si="383"/>
        <v/>
      </c>
      <c r="C12044" s="28">
        <f t="shared" si="384"/>
        <v>1204</v>
      </c>
    </row>
    <row r="12045" spans="1:3" x14ac:dyDescent="0.25">
      <c r="A12045" s="22"/>
      <c r="B12045" s="28" t="str">
        <f t="shared" si="383"/>
        <v/>
      </c>
      <c r="C12045" s="28">
        <f t="shared" si="384"/>
        <v>1204</v>
      </c>
    </row>
    <row r="12046" spans="1:3" x14ac:dyDescent="0.25">
      <c r="A12046" s="22"/>
      <c r="B12046" s="28" t="str">
        <f t="shared" si="383"/>
        <v/>
      </c>
      <c r="C12046" s="28">
        <f t="shared" si="384"/>
        <v>1204</v>
      </c>
    </row>
    <row r="12047" spans="1:3" x14ac:dyDescent="0.25">
      <c r="A12047" s="22"/>
      <c r="B12047" s="28" t="str">
        <f t="shared" si="383"/>
        <v/>
      </c>
      <c r="C12047" s="28">
        <f t="shared" si="384"/>
        <v>1205</v>
      </c>
    </row>
    <row r="12048" spans="1:3" x14ac:dyDescent="0.25">
      <c r="A12048" s="22"/>
      <c r="B12048" s="28" t="str">
        <f t="shared" si="383"/>
        <v/>
      </c>
      <c r="C12048" s="28">
        <f t="shared" si="384"/>
        <v>1205</v>
      </c>
    </row>
    <row r="12049" spans="1:3" x14ac:dyDescent="0.25">
      <c r="A12049" s="22"/>
      <c r="B12049" s="28" t="str">
        <f t="shared" si="383"/>
        <v/>
      </c>
      <c r="C12049" s="28">
        <f t="shared" si="384"/>
        <v>1205</v>
      </c>
    </row>
    <row r="12050" spans="1:3" x14ac:dyDescent="0.25">
      <c r="A12050" s="22"/>
      <c r="B12050" s="28" t="str">
        <f t="shared" si="383"/>
        <v/>
      </c>
      <c r="C12050" s="28">
        <f t="shared" si="384"/>
        <v>1205</v>
      </c>
    </row>
    <row r="12051" spans="1:3" x14ac:dyDescent="0.25">
      <c r="A12051" s="22"/>
      <c r="B12051" s="28" t="str">
        <f t="shared" si="383"/>
        <v/>
      </c>
      <c r="C12051" s="28">
        <f t="shared" si="384"/>
        <v>1205</v>
      </c>
    </row>
    <row r="12052" spans="1:3" x14ac:dyDescent="0.25">
      <c r="A12052" s="22"/>
      <c r="B12052" s="28" t="str">
        <f t="shared" si="383"/>
        <v/>
      </c>
      <c r="C12052" s="28">
        <f t="shared" si="384"/>
        <v>1205</v>
      </c>
    </row>
    <row r="12053" spans="1:3" x14ac:dyDescent="0.25">
      <c r="A12053" s="22"/>
      <c r="B12053" s="28" t="str">
        <f t="shared" si="383"/>
        <v/>
      </c>
      <c r="C12053" s="28">
        <f t="shared" si="384"/>
        <v>1205</v>
      </c>
    </row>
    <row r="12054" spans="1:3" x14ac:dyDescent="0.25">
      <c r="A12054" s="22"/>
      <c r="B12054" s="28" t="str">
        <f t="shared" si="383"/>
        <v/>
      </c>
      <c r="C12054" s="28">
        <f t="shared" si="384"/>
        <v>1205</v>
      </c>
    </row>
    <row r="12055" spans="1:3" x14ac:dyDescent="0.25">
      <c r="A12055" s="22"/>
      <c r="B12055" s="28" t="str">
        <f t="shared" si="383"/>
        <v/>
      </c>
      <c r="C12055" s="28">
        <f t="shared" si="384"/>
        <v>1205</v>
      </c>
    </row>
    <row r="12056" spans="1:3" x14ac:dyDescent="0.25">
      <c r="A12056" s="22"/>
      <c r="B12056" s="28" t="str">
        <f t="shared" si="383"/>
        <v/>
      </c>
      <c r="C12056" s="28">
        <f t="shared" si="384"/>
        <v>1205</v>
      </c>
    </row>
    <row r="12057" spans="1:3" x14ac:dyDescent="0.25">
      <c r="A12057" s="22"/>
      <c r="B12057" s="28" t="str">
        <f t="shared" si="383"/>
        <v/>
      </c>
      <c r="C12057" s="28">
        <f t="shared" si="384"/>
        <v>1206</v>
      </c>
    </row>
    <row r="12058" spans="1:3" x14ac:dyDescent="0.25">
      <c r="A12058" s="22"/>
      <c r="B12058" s="28" t="str">
        <f t="shared" si="383"/>
        <v/>
      </c>
      <c r="C12058" s="28">
        <f t="shared" si="384"/>
        <v>1206</v>
      </c>
    </row>
    <row r="12059" spans="1:3" x14ac:dyDescent="0.25">
      <c r="A12059" s="22"/>
      <c r="B12059" s="28" t="str">
        <f t="shared" si="383"/>
        <v/>
      </c>
      <c r="C12059" s="28">
        <f t="shared" si="384"/>
        <v>1206</v>
      </c>
    </row>
    <row r="12060" spans="1:3" x14ac:dyDescent="0.25">
      <c r="A12060" s="22"/>
      <c r="B12060" s="28" t="str">
        <f t="shared" si="383"/>
        <v/>
      </c>
      <c r="C12060" s="28">
        <f t="shared" si="384"/>
        <v>1206</v>
      </c>
    </row>
    <row r="12061" spans="1:3" x14ac:dyDescent="0.25">
      <c r="A12061" s="22"/>
      <c r="B12061" s="28" t="str">
        <f t="shared" ref="B12061:B12124" si="385">IF(C12061&lt; $D$4+1,MOD(((ROW(B12061)-ROW(B$7))),$C$5)+1,"")</f>
        <v/>
      </c>
      <c r="C12061" s="28">
        <f t="shared" si="384"/>
        <v>1206</v>
      </c>
    </row>
    <row r="12062" spans="1:3" x14ac:dyDescent="0.25">
      <c r="A12062" s="22"/>
      <c r="B12062" s="28" t="str">
        <f t="shared" si="385"/>
        <v/>
      </c>
      <c r="C12062" s="28">
        <f t="shared" si="384"/>
        <v>1206</v>
      </c>
    </row>
    <row r="12063" spans="1:3" x14ac:dyDescent="0.25">
      <c r="A12063" s="22"/>
      <c r="B12063" s="28" t="str">
        <f t="shared" si="385"/>
        <v/>
      </c>
      <c r="C12063" s="28">
        <f t="shared" si="384"/>
        <v>1206</v>
      </c>
    </row>
    <row r="12064" spans="1:3" x14ac:dyDescent="0.25">
      <c r="A12064" s="22"/>
      <c r="B12064" s="28" t="str">
        <f t="shared" si="385"/>
        <v/>
      </c>
      <c r="C12064" s="28">
        <f t="shared" si="384"/>
        <v>1206</v>
      </c>
    </row>
    <row r="12065" spans="1:3" x14ac:dyDescent="0.25">
      <c r="A12065" s="22"/>
      <c r="B12065" s="28" t="str">
        <f t="shared" si="385"/>
        <v/>
      </c>
      <c r="C12065" s="28">
        <f t="shared" si="384"/>
        <v>1206</v>
      </c>
    </row>
    <row r="12066" spans="1:3" x14ac:dyDescent="0.25">
      <c r="A12066" s="22"/>
      <c r="B12066" s="28" t="str">
        <f t="shared" si="385"/>
        <v/>
      </c>
      <c r="C12066" s="28">
        <f t="shared" si="384"/>
        <v>1206</v>
      </c>
    </row>
    <row r="12067" spans="1:3" x14ac:dyDescent="0.25">
      <c r="A12067" s="22"/>
      <c r="B12067" s="28" t="str">
        <f t="shared" si="385"/>
        <v/>
      </c>
      <c r="C12067" s="28">
        <f t="shared" si="384"/>
        <v>1207</v>
      </c>
    </row>
    <row r="12068" spans="1:3" x14ac:dyDescent="0.25">
      <c r="A12068" s="22"/>
      <c r="B12068" s="28" t="str">
        <f t="shared" si="385"/>
        <v/>
      </c>
      <c r="C12068" s="28">
        <f t="shared" si="384"/>
        <v>1207</v>
      </c>
    </row>
    <row r="12069" spans="1:3" x14ac:dyDescent="0.25">
      <c r="A12069" s="22"/>
      <c r="B12069" s="28" t="str">
        <f t="shared" si="385"/>
        <v/>
      </c>
      <c r="C12069" s="28">
        <f t="shared" si="384"/>
        <v>1207</v>
      </c>
    </row>
    <row r="12070" spans="1:3" x14ac:dyDescent="0.25">
      <c r="A12070" s="22"/>
      <c r="B12070" s="28" t="str">
        <f t="shared" si="385"/>
        <v/>
      </c>
      <c r="C12070" s="28">
        <f t="shared" si="384"/>
        <v>1207</v>
      </c>
    </row>
    <row r="12071" spans="1:3" x14ac:dyDescent="0.25">
      <c r="A12071" s="22"/>
      <c r="B12071" s="28" t="str">
        <f t="shared" si="385"/>
        <v/>
      </c>
      <c r="C12071" s="28">
        <f t="shared" si="384"/>
        <v>1207</v>
      </c>
    </row>
    <row r="12072" spans="1:3" x14ac:dyDescent="0.25">
      <c r="A12072" s="22"/>
      <c r="B12072" s="28" t="str">
        <f t="shared" si="385"/>
        <v/>
      </c>
      <c r="C12072" s="28">
        <f t="shared" si="384"/>
        <v>1207</v>
      </c>
    </row>
    <row r="12073" spans="1:3" x14ac:dyDescent="0.25">
      <c r="A12073" s="22"/>
      <c r="B12073" s="28" t="str">
        <f t="shared" si="385"/>
        <v/>
      </c>
      <c r="C12073" s="28">
        <f t="shared" si="384"/>
        <v>1207</v>
      </c>
    </row>
    <row r="12074" spans="1:3" x14ac:dyDescent="0.25">
      <c r="A12074" s="22"/>
      <c r="B12074" s="28" t="str">
        <f t="shared" si="385"/>
        <v/>
      </c>
      <c r="C12074" s="28">
        <f t="shared" si="384"/>
        <v>1207</v>
      </c>
    </row>
    <row r="12075" spans="1:3" x14ac:dyDescent="0.25">
      <c r="A12075" s="22"/>
      <c r="B12075" s="28" t="str">
        <f t="shared" si="385"/>
        <v/>
      </c>
      <c r="C12075" s="28">
        <f t="shared" si="384"/>
        <v>1207</v>
      </c>
    </row>
    <row r="12076" spans="1:3" x14ac:dyDescent="0.25">
      <c r="A12076" s="22"/>
      <c r="B12076" s="28" t="str">
        <f t="shared" si="385"/>
        <v/>
      </c>
      <c r="C12076" s="28">
        <f t="shared" si="384"/>
        <v>1207</v>
      </c>
    </row>
    <row r="12077" spans="1:3" x14ac:dyDescent="0.25">
      <c r="A12077" s="22"/>
      <c r="B12077" s="28" t="str">
        <f t="shared" si="385"/>
        <v/>
      </c>
      <c r="C12077" s="28">
        <f t="shared" si="384"/>
        <v>1208</v>
      </c>
    </row>
    <row r="12078" spans="1:3" x14ac:dyDescent="0.25">
      <c r="A12078" s="22"/>
      <c r="B12078" s="28" t="str">
        <f t="shared" si="385"/>
        <v/>
      </c>
      <c r="C12078" s="28">
        <f t="shared" si="384"/>
        <v>1208</v>
      </c>
    </row>
    <row r="12079" spans="1:3" x14ac:dyDescent="0.25">
      <c r="A12079" s="22"/>
      <c r="B12079" s="28" t="str">
        <f t="shared" si="385"/>
        <v/>
      </c>
      <c r="C12079" s="28">
        <f t="shared" ref="C12079:C12142" si="386">ROUNDDOWN(((ROW(C12079)-ROW(C$7))/C$5)+1,0)</f>
        <v>1208</v>
      </c>
    </row>
    <row r="12080" spans="1:3" x14ac:dyDescent="0.25">
      <c r="A12080" s="22"/>
      <c r="B12080" s="28" t="str">
        <f t="shared" si="385"/>
        <v/>
      </c>
      <c r="C12080" s="28">
        <f t="shared" si="386"/>
        <v>1208</v>
      </c>
    </row>
    <row r="12081" spans="1:3" x14ac:dyDescent="0.25">
      <c r="A12081" s="22"/>
      <c r="B12081" s="28" t="str">
        <f t="shared" si="385"/>
        <v/>
      </c>
      <c r="C12081" s="28">
        <f t="shared" si="386"/>
        <v>1208</v>
      </c>
    </row>
    <row r="12082" spans="1:3" x14ac:dyDescent="0.25">
      <c r="A12082" s="22"/>
      <c r="B12082" s="28" t="str">
        <f t="shared" si="385"/>
        <v/>
      </c>
      <c r="C12082" s="28">
        <f t="shared" si="386"/>
        <v>1208</v>
      </c>
    </row>
    <row r="12083" spans="1:3" x14ac:dyDescent="0.25">
      <c r="A12083" s="22"/>
      <c r="B12083" s="28" t="str">
        <f t="shared" si="385"/>
        <v/>
      </c>
      <c r="C12083" s="28">
        <f t="shared" si="386"/>
        <v>1208</v>
      </c>
    </row>
    <row r="12084" spans="1:3" x14ac:dyDescent="0.25">
      <c r="A12084" s="22"/>
      <c r="B12084" s="28" t="str">
        <f t="shared" si="385"/>
        <v/>
      </c>
      <c r="C12084" s="28">
        <f t="shared" si="386"/>
        <v>1208</v>
      </c>
    </row>
    <row r="12085" spans="1:3" x14ac:dyDescent="0.25">
      <c r="A12085" s="22"/>
      <c r="B12085" s="28" t="str">
        <f t="shared" si="385"/>
        <v/>
      </c>
      <c r="C12085" s="28">
        <f t="shared" si="386"/>
        <v>1208</v>
      </c>
    </row>
    <row r="12086" spans="1:3" x14ac:dyDescent="0.25">
      <c r="A12086" s="22"/>
      <c r="B12086" s="28" t="str">
        <f t="shared" si="385"/>
        <v/>
      </c>
      <c r="C12086" s="28">
        <f t="shared" si="386"/>
        <v>1208</v>
      </c>
    </row>
    <row r="12087" spans="1:3" x14ac:dyDescent="0.25">
      <c r="A12087" s="22"/>
      <c r="B12087" s="28" t="str">
        <f t="shared" si="385"/>
        <v/>
      </c>
      <c r="C12087" s="28">
        <f t="shared" si="386"/>
        <v>1209</v>
      </c>
    </row>
    <row r="12088" spans="1:3" x14ac:dyDescent="0.25">
      <c r="A12088" s="22"/>
      <c r="B12088" s="28" t="str">
        <f t="shared" si="385"/>
        <v/>
      </c>
      <c r="C12088" s="28">
        <f t="shared" si="386"/>
        <v>1209</v>
      </c>
    </row>
    <row r="12089" spans="1:3" x14ac:dyDescent="0.25">
      <c r="A12089" s="22"/>
      <c r="B12089" s="28" t="str">
        <f t="shared" si="385"/>
        <v/>
      </c>
      <c r="C12089" s="28">
        <f t="shared" si="386"/>
        <v>1209</v>
      </c>
    </row>
    <row r="12090" spans="1:3" x14ac:dyDescent="0.25">
      <c r="A12090" s="22"/>
      <c r="B12090" s="28" t="str">
        <f t="shared" si="385"/>
        <v/>
      </c>
      <c r="C12090" s="28">
        <f t="shared" si="386"/>
        <v>1209</v>
      </c>
    </row>
    <row r="12091" spans="1:3" x14ac:dyDescent="0.25">
      <c r="A12091" s="22"/>
      <c r="B12091" s="28" t="str">
        <f t="shared" si="385"/>
        <v/>
      </c>
      <c r="C12091" s="28">
        <f t="shared" si="386"/>
        <v>1209</v>
      </c>
    </row>
    <row r="12092" spans="1:3" x14ac:dyDescent="0.25">
      <c r="A12092" s="22"/>
      <c r="B12092" s="28" t="str">
        <f t="shared" si="385"/>
        <v/>
      </c>
      <c r="C12092" s="28">
        <f t="shared" si="386"/>
        <v>1209</v>
      </c>
    </row>
    <row r="12093" spans="1:3" x14ac:dyDescent="0.25">
      <c r="A12093" s="22"/>
      <c r="B12093" s="28" t="str">
        <f t="shared" si="385"/>
        <v/>
      </c>
      <c r="C12093" s="28">
        <f t="shared" si="386"/>
        <v>1209</v>
      </c>
    </row>
    <row r="12094" spans="1:3" x14ac:dyDescent="0.25">
      <c r="A12094" s="22"/>
      <c r="B12094" s="28" t="str">
        <f t="shared" si="385"/>
        <v/>
      </c>
      <c r="C12094" s="28">
        <f t="shared" si="386"/>
        <v>1209</v>
      </c>
    </row>
    <row r="12095" spans="1:3" x14ac:dyDescent="0.25">
      <c r="A12095" s="22"/>
      <c r="B12095" s="28" t="str">
        <f t="shared" si="385"/>
        <v/>
      </c>
      <c r="C12095" s="28">
        <f t="shared" si="386"/>
        <v>1209</v>
      </c>
    </row>
    <row r="12096" spans="1:3" x14ac:dyDescent="0.25">
      <c r="A12096" s="22"/>
      <c r="B12096" s="28" t="str">
        <f t="shared" si="385"/>
        <v/>
      </c>
      <c r="C12096" s="28">
        <f t="shared" si="386"/>
        <v>1209</v>
      </c>
    </row>
    <row r="12097" spans="1:3" x14ac:dyDescent="0.25">
      <c r="A12097" s="22"/>
      <c r="B12097" s="28" t="str">
        <f t="shared" si="385"/>
        <v/>
      </c>
      <c r="C12097" s="28">
        <f t="shared" si="386"/>
        <v>1210</v>
      </c>
    </row>
    <row r="12098" spans="1:3" x14ac:dyDescent="0.25">
      <c r="A12098" s="22"/>
      <c r="B12098" s="28" t="str">
        <f t="shared" si="385"/>
        <v/>
      </c>
      <c r="C12098" s="28">
        <f t="shared" si="386"/>
        <v>1210</v>
      </c>
    </row>
    <row r="12099" spans="1:3" x14ac:dyDescent="0.25">
      <c r="A12099" s="22"/>
      <c r="B12099" s="28" t="str">
        <f t="shared" si="385"/>
        <v/>
      </c>
      <c r="C12099" s="28">
        <f t="shared" si="386"/>
        <v>1210</v>
      </c>
    </row>
    <row r="12100" spans="1:3" x14ac:dyDescent="0.25">
      <c r="A12100" s="22"/>
      <c r="B12100" s="28" t="str">
        <f t="shared" si="385"/>
        <v/>
      </c>
      <c r="C12100" s="28">
        <f t="shared" si="386"/>
        <v>1210</v>
      </c>
    </row>
    <row r="12101" spans="1:3" x14ac:dyDescent="0.25">
      <c r="A12101" s="22"/>
      <c r="B12101" s="28" t="str">
        <f t="shared" si="385"/>
        <v/>
      </c>
      <c r="C12101" s="28">
        <f t="shared" si="386"/>
        <v>1210</v>
      </c>
    </row>
    <row r="12102" spans="1:3" x14ac:dyDescent="0.25">
      <c r="A12102" s="22"/>
      <c r="B12102" s="28" t="str">
        <f t="shared" si="385"/>
        <v/>
      </c>
      <c r="C12102" s="28">
        <f t="shared" si="386"/>
        <v>1210</v>
      </c>
    </row>
    <row r="12103" spans="1:3" x14ac:dyDescent="0.25">
      <c r="A12103" s="22"/>
      <c r="B12103" s="28" t="str">
        <f t="shared" si="385"/>
        <v/>
      </c>
      <c r="C12103" s="28">
        <f t="shared" si="386"/>
        <v>1210</v>
      </c>
    </row>
    <row r="12104" spans="1:3" x14ac:dyDescent="0.25">
      <c r="A12104" s="22"/>
      <c r="B12104" s="28" t="str">
        <f t="shared" si="385"/>
        <v/>
      </c>
      <c r="C12104" s="28">
        <f t="shared" si="386"/>
        <v>1210</v>
      </c>
    </row>
    <row r="12105" spans="1:3" x14ac:dyDescent="0.25">
      <c r="A12105" s="22"/>
      <c r="B12105" s="28" t="str">
        <f t="shared" si="385"/>
        <v/>
      </c>
      <c r="C12105" s="28">
        <f t="shared" si="386"/>
        <v>1210</v>
      </c>
    </row>
    <row r="12106" spans="1:3" x14ac:dyDescent="0.25">
      <c r="A12106" s="22"/>
      <c r="B12106" s="28" t="str">
        <f t="shared" si="385"/>
        <v/>
      </c>
      <c r="C12106" s="28">
        <f t="shared" si="386"/>
        <v>1210</v>
      </c>
    </row>
    <row r="12107" spans="1:3" x14ac:dyDescent="0.25">
      <c r="A12107" s="22"/>
      <c r="B12107" s="28" t="str">
        <f t="shared" si="385"/>
        <v/>
      </c>
      <c r="C12107" s="28">
        <f t="shared" si="386"/>
        <v>1211</v>
      </c>
    </row>
    <row r="12108" spans="1:3" x14ac:dyDescent="0.25">
      <c r="A12108" s="22"/>
      <c r="B12108" s="28" t="str">
        <f t="shared" si="385"/>
        <v/>
      </c>
      <c r="C12108" s="28">
        <f t="shared" si="386"/>
        <v>1211</v>
      </c>
    </row>
    <row r="12109" spans="1:3" x14ac:dyDescent="0.25">
      <c r="A12109" s="22"/>
      <c r="B12109" s="28" t="str">
        <f t="shared" si="385"/>
        <v/>
      </c>
      <c r="C12109" s="28">
        <f t="shared" si="386"/>
        <v>1211</v>
      </c>
    </row>
    <row r="12110" spans="1:3" x14ac:dyDescent="0.25">
      <c r="A12110" s="22"/>
      <c r="B12110" s="28" t="str">
        <f t="shared" si="385"/>
        <v/>
      </c>
      <c r="C12110" s="28">
        <f t="shared" si="386"/>
        <v>1211</v>
      </c>
    </row>
    <row r="12111" spans="1:3" x14ac:dyDescent="0.25">
      <c r="A12111" s="22"/>
      <c r="B12111" s="28" t="str">
        <f t="shared" si="385"/>
        <v/>
      </c>
      <c r="C12111" s="28">
        <f t="shared" si="386"/>
        <v>1211</v>
      </c>
    </row>
    <row r="12112" spans="1:3" x14ac:dyDescent="0.25">
      <c r="A12112" s="22"/>
      <c r="B12112" s="28" t="str">
        <f t="shared" si="385"/>
        <v/>
      </c>
      <c r="C12112" s="28">
        <f t="shared" si="386"/>
        <v>1211</v>
      </c>
    </row>
    <row r="12113" spans="1:3" x14ac:dyDescent="0.25">
      <c r="A12113" s="22"/>
      <c r="B12113" s="28" t="str">
        <f t="shared" si="385"/>
        <v/>
      </c>
      <c r="C12113" s="28">
        <f t="shared" si="386"/>
        <v>1211</v>
      </c>
    </row>
    <row r="12114" spans="1:3" x14ac:dyDescent="0.25">
      <c r="A12114" s="22"/>
      <c r="B12114" s="28" t="str">
        <f t="shared" si="385"/>
        <v/>
      </c>
      <c r="C12114" s="28">
        <f t="shared" si="386"/>
        <v>1211</v>
      </c>
    </row>
    <row r="12115" spans="1:3" x14ac:dyDescent="0.25">
      <c r="A12115" s="22"/>
      <c r="B12115" s="28" t="str">
        <f t="shared" si="385"/>
        <v/>
      </c>
      <c r="C12115" s="28">
        <f t="shared" si="386"/>
        <v>1211</v>
      </c>
    </row>
    <row r="12116" spans="1:3" x14ac:dyDescent="0.25">
      <c r="A12116" s="22"/>
      <c r="B12116" s="28" t="str">
        <f t="shared" si="385"/>
        <v/>
      </c>
      <c r="C12116" s="28">
        <f t="shared" si="386"/>
        <v>1211</v>
      </c>
    </row>
    <row r="12117" spans="1:3" x14ac:dyDescent="0.25">
      <c r="A12117" s="22"/>
      <c r="B12117" s="28" t="str">
        <f t="shared" si="385"/>
        <v/>
      </c>
      <c r="C12117" s="28">
        <f t="shared" si="386"/>
        <v>1212</v>
      </c>
    </row>
    <row r="12118" spans="1:3" x14ac:dyDescent="0.25">
      <c r="A12118" s="22"/>
      <c r="B12118" s="28" t="str">
        <f t="shared" si="385"/>
        <v/>
      </c>
      <c r="C12118" s="28">
        <f t="shared" si="386"/>
        <v>1212</v>
      </c>
    </row>
    <row r="12119" spans="1:3" x14ac:dyDescent="0.25">
      <c r="A12119" s="22"/>
      <c r="B12119" s="28" t="str">
        <f t="shared" si="385"/>
        <v/>
      </c>
      <c r="C12119" s="28">
        <f t="shared" si="386"/>
        <v>1212</v>
      </c>
    </row>
    <row r="12120" spans="1:3" x14ac:dyDescent="0.25">
      <c r="A12120" s="22"/>
      <c r="B12120" s="28" t="str">
        <f t="shared" si="385"/>
        <v/>
      </c>
      <c r="C12120" s="28">
        <f t="shared" si="386"/>
        <v>1212</v>
      </c>
    </row>
    <row r="12121" spans="1:3" x14ac:dyDescent="0.25">
      <c r="A12121" s="22"/>
      <c r="B12121" s="28" t="str">
        <f t="shared" si="385"/>
        <v/>
      </c>
      <c r="C12121" s="28">
        <f t="shared" si="386"/>
        <v>1212</v>
      </c>
    </row>
    <row r="12122" spans="1:3" x14ac:dyDescent="0.25">
      <c r="A12122" s="22"/>
      <c r="B12122" s="28" t="str">
        <f t="shared" si="385"/>
        <v/>
      </c>
      <c r="C12122" s="28">
        <f t="shared" si="386"/>
        <v>1212</v>
      </c>
    </row>
    <row r="12123" spans="1:3" x14ac:dyDescent="0.25">
      <c r="A12123" s="22"/>
      <c r="B12123" s="28" t="str">
        <f t="shared" si="385"/>
        <v/>
      </c>
      <c r="C12123" s="28">
        <f t="shared" si="386"/>
        <v>1212</v>
      </c>
    </row>
    <row r="12124" spans="1:3" x14ac:dyDescent="0.25">
      <c r="A12124" s="22"/>
      <c r="B12124" s="28" t="str">
        <f t="shared" si="385"/>
        <v/>
      </c>
      <c r="C12124" s="28">
        <f t="shared" si="386"/>
        <v>1212</v>
      </c>
    </row>
    <row r="12125" spans="1:3" x14ac:dyDescent="0.25">
      <c r="A12125" s="22"/>
      <c r="B12125" s="28" t="str">
        <f t="shared" ref="B12125:B12188" si="387">IF(C12125&lt; $D$4+1,MOD(((ROW(B12125)-ROW(B$7))),$C$5)+1,"")</f>
        <v/>
      </c>
      <c r="C12125" s="28">
        <f t="shared" si="386"/>
        <v>1212</v>
      </c>
    </row>
    <row r="12126" spans="1:3" x14ac:dyDescent="0.25">
      <c r="A12126" s="22"/>
      <c r="B12126" s="28" t="str">
        <f t="shared" si="387"/>
        <v/>
      </c>
      <c r="C12126" s="28">
        <f t="shared" si="386"/>
        <v>1212</v>
      </c>
    </row>
    <row r="12127" spans="1:3" x14ac:dyDescent="0.25">
      <c r="A12127" s="22"/>
      <c r="B12127" s="28" t="str">
        <f t="shared" si="387"/>
        <v/>
      </c>
      <c r="C12127" s="28">
        <f t="shared" si="386"/>
        <v>1213</v>
      </c>
    </row>
    <row r="12128" spans="1:3" x14ac:dyDescent="0.25">
      <c r="A12128" s="22"/>
      <c r="B12128" s="28" t="str">
        <f t="shared" si="387"/>
        <v/>
      </c>
      <c r="C12128" s="28">
        <f t="shared" si="386"/>
        <v>1213</v>
      </c>
    </row>
    <row r="12129" spans="1:3" x14ac:dyDescent="0.25">
      <c r="A12129" s="22"/>
      <c r="B12129" s="28" t="str">
        <f t="shared" si="387"/>
        <v/>
      </c>
      <c r="C12129" s="28">
        <f t="shared" si="386"/>
        <v>1213</v>
      </c>
    </row>
    <row r="12130" spans="1:3" x14ac:dyDescent="0.25">
      <c r="A12130" s="22"/>
      <c r="B12130" s="28" t="str">
        <f t="shared" si="387"/>
        <v/>
      </c>
      <c r="C12130" s="28">
        <f t="shared" si="386"/>
        <v>1213</v>
      </c>
    </row>
    <row r="12131" spans="1:3" x14ac:dyDescent="0.25">
      <c r="A12131" s="22"/>
      <c r="B12131" s="28" t="str">
        <f t="shared" si="387"/>
        <v/>
      </c>
      <c r="C12131" s="28">
        <f t="shared" si="386"/>
        <v>1213</v>
      </c>
    </row>
    <row r="12132" spans="1:3" x14ac:dyDescent="0.25">
      <c r="A12132" s="22"/>
      <c r="B12132" s="28" t="str">
        <f t="shared" si="387"/>
        <v/>
      </c>
      <c r="C12132" s="28">
        <f t="shared" si="386"/>
        <v>1213</v>
      </c>
    </row>
    <row r="12133" spans="1:3" x14ac:dyDescent="0.25">
      <c r="A12133" s="22"/>
      <c r="B12133" s="28" t="str">
        <f t="shared" si="387"/>
        <v/>
      </c>
      <c r="C12133" s="28">
        <f t="shared" si="386"/>
        <v>1213</v>
      </c>
    </row>
    <row r="12134" spans="1:3" x14ac:dyDescent="0.25">
      <c r="A12134" s="22"/>
      <c r="B12134" s="28" t="str">
        <f t="shared" si="387"/>
        <v/>
      </c>
      <c r="C12134" s="28">
        <f t="shared" si="386"/>
        <v>1213</v>
      </c>
    </row>
    <row r="12135" spans="1:3" x14ac:dyDescent="0.25">
      <c r="A12135" s="22"/>
      <c r="B12135" s="28" t="str">
        <f t="shared" si="387"/>
        <v/>
      </c>
      <c r="C12135" s="28">
        <f t="shared" si="386"/>
        <v>1213</v>
      </c>
    </row>
    <row r="12136" spans="1:3" x14ac:dyDescent="0.25">
      <c r="A12136" s="22"/>
      <c r="B12136" s="28" t="str">
        <f t="shared" si="387"/>
        <v/>
      </c>
      <c r="C12136" s="28">
        <f t="shared" si="386"/>
        <v>1213</v>
      </c>
    </row>
    <row r="12137" spans="1:3" x14ac:dyDescent="0.25">
      <c r="A12137" s="22"/>
      <c r="B12137" s="28" t="str">
        <f t="shared" si="387"/>
        <v/>
      </c>
      <c r="C12137" s="28">
        <f t="shared" si="386"/>
        <v>1214</v>
      </c>
    </row>
    <row r="12138" spans="1:3" x14ac:dyDescent="0.25">
      <c r="A12138" s="22"/>
      <c r="B12138" s="28" t="str">
        <f t="shared" si="387"/>
        <v/>
      </c>
      <c r="C12138" s="28">
        <f t="shared" si="386"/>
        <v>1214</v>
      </c>
    </row>
    <row r="12139" spans="1:3" x14ac:dyDescent="0.25">
      <c r="A12139" s="22"/>
      <c r="B12139" s="28" t="str">
        <f t="shared" si="387"/>
        <v/>
      </c>
      <c r="C12139" s="28">
        <f t="shared" si="386"/>
        <v>1214</v>
      </c>
    </row>
    <row r="12140" spans="1:3" x14ac:dyDescent="0.25">
      <c r="A12140" s="22"/>
      <c r="B12140" s="28" t="str">
        <f t="shared" si="387"/>
        <v/>
      </c>
      <c r="C12140" s="28">
        <f t="shared" si="386"/>
        <v>1214</v>
      </c>
    </row>
    <row r="12141" spans="1:3" x14ac:dyDescent="0.25">
      <c r="A12141" s="22"/>
      <c r="B12141" s="28" t="str">
        <f t="shared" si="387"/>
        <v/>
      </c>
      <c r="C12141" s="28">
        <f t="shared" si="386"/>
        <v>1214</v>
      </c>
    </row>
    <row r="12142" spans="1:3" x14ac:dyDescent="0.25">
      <c r="A12142" s="22"/>
      <c r="B12142" s="28" t="str">
        <f t="shared" si="387"/>
        <v/>
      </c>
      <c r="C12142" s="28">
        <f t="shared" si="386"/>
        <v>1214</v>
      </c>
    </row>
    <row r="12143" spans="1:3" x14ac:dyDescent="0.25">
      <c r="A12143" s="22"/>
      <c r="B12143" s="28" t="str">
        <f t="shared" si="387"/>
        <v/>
      </c>
      <c r="C12143" s="28">
        <f t="shared" ref="C12143:C12206" si="388">ROUNDDOWN(((ROW(C12143)-ROW(C$7))/C$5)+1,0)</f>
        <v>1214</v>
      </c>
    </row>
    <row r="12144" spans="1:3" x14ac:dyDescent="0.25">
      <c r="A12144" s="22"/>
      <c r="B12144" s="28" t="str">
        <f t="shared" si="387"/>
        <v/>
      </c>
      <c r="C12144" s="28">
        <f t="shared" si="388"/>
        <v>1214</v>
      </c>
    </row>
    <row r="12145" spans="1:3" x14ac:dyDescent="0.25">
      <c r="A12145" s="22"/>
      <c r="B12145" s="28" t="str">
        <f t="shared" si="387"/>
        <v/>
      </c>
      <c r="C12145" s="28">
        <f t="shared" si="388"/>
        <v>1214</v>
      </c>
    </row>
    <row r="12146" spans="1:3" x14ac:dyDescent="0.25">
      <c r="A12146" s="22"/>
      <c r="B12146" s="28" t="str">
        <f t="shared" si="387"/>
        <v/>
      </c>
      <c r="C12146" s="28">
        <f t="shared" si="388"/>
        <v>1214</v>
      </c>
    </row>
    <row r="12147" spans="1:3" x14ac:dyDescent="0.25">
      <c r="A12147" s="22"/>
      <c r="B12147" s="28" t="str">
        <f t="shared" si="387"/>
        <v/>
      </c>
      <c r="C12147" s="28">
        <f t="shared" si="388"/>
        <v>1215</v>
      </c>
    </row>
    <row r="12148" spans="1:3" x14ac:dyDescent="0.25">
      <c r="A12148" s="22"/>
      <c r="B12148" s="28" t="str">
        <f t="shared" si="387"/>
        <v/>
      </c>
      <c r="C12148" s="28">
        <f t="shared" si="388"/>
        <v>1215</v>
      </c>
    </row>
    <row r="12149" spans="1:3" x14ac:dyDescent="0.25">
      <c r="A12149" s="22"/>
      <c r="B12149" s="28" t="str">
        <f t="shared" si="387"/>
        <v/>
      </c>
      <c r="C12149" s="28">
        <f t="shared" si="388"/>
        <v>1215</v>
      </c>
    </row>
    <row r="12150" spans="1:3" x14ac:dyDescent="0.25">
      <c r="A12150" s="22"/>
      <c r="B12150" s="28" t="str">
        <f t="shared" si="387"/>
        <v/>
      </c>
      <c r="C12150" s="28">
        <f t="shared" si="388"/>
        <v>1215</v>
      </c>
    </row>
    <row r="12151" spans="1:3" x14ac:dyDescent="0.25">
      <c r="A12151" s="22"/>
      <c r="B12151" s="28" t="str">
        <f t="shared" si="387"/>
        <v/>
      </c>
      <c r="C12151" s="28">
        <f t="shared" si="388"/>
        <v>1215</v>
      </c>
    </row>
    <row r="12152" spans="1:3" x14ac:dyDescent="0.25">
      <c r="A12152" s="22"/>
      <c r="B12152" s="28" t="str">
        <f t="shared" si="387"/>
        <v/>
      </c>
      <c r="C12152" s="28">
        <f t="shared" si="388"/>
        <v>1215</v>
      </c>
    </row>
    <row r="12153" spans="1:3" x14ac:dyDescent="0.25">
      <c r="A12153" s="22"/>
      <c r="B12153" s="28" t="str">
        <f t="shared" si="387"/>
        <v/>
      </c>
      <c r="C12153" s="28">
        <f t="shared" si="388"/>
        <v>1215</v>
      </c>
    </row>
    <row r="12154" spans="1:3" x14ac:dyDescent="0.25">
      <c r="A12154" s="22"/>
      <c r="B12154" s="28" t="str">
        <f t="shared" si="387"/>
        <v/>
      </c>
      <c r="C12154" s="28">
        <f t="shared" si="388"/>
        <v>1215</v>
      </c>
    </row>
    <row r="12155" spans="1:3" x14ac:dyDescent="0.25">
      <c r="A12155" s="22"/>
      <c r="B12155" s="28" t="str">
        <f t="shared" si="387"/>
        <v/>
      </c>
      <c r="C12155" s="28">
        <f t="shared" si="388"/>
        <v>1215</v>
      </c>
    </row>
    <row r="12156" spans="1:3" x14ac:dyDescent="0.25">
      <c r="A12156" s="22"/>
      <c r="B12156" s="28" t="str">
        <f t="shared" si="387"/>
        <v/>
      </c>
      <c r="C12156" s="28">
        <f t="shared" si="388"/>
        <v>1215</v>
      </c>
    </row>
    <row r="12157" spans="1:3" x14ac:dyDescent="0.25">
      <c r="A12157" s="22"/>
      <c r="B12157" s="28" t="str">
        <f t="shared" si="387"/>
        <v/>
      </c>
      <c r="C12157" s="28">
        <f t="shared" si="388"/>
        <v>1216</v>
      </c>
    </row>
    <row r="12158" spans="1:3" x14ac:dyDescent="0.25">
      <c r="A12158" s="22"/>
      <c r="B12158" s="28" t="str">
        <f t="shared" si="387"/>
        <v/>
      </c>
      <c r="C12158" s="28">
        <f t="shared" si="388"/>
        <v>1216</v>
      </c>
    </row>
    <row r="12159" spans="1:3" x14ac:dyDescent="0.25">
      <c r="A12159" s="22"/>
      <c r="B12159" s="28" t="str">
        <f t="shared" si="387"/>
        <v/>
      </c>
      <c r="C12159" s="28">
        <f t="shared" si="388"/>
        <v>1216</v>
      </c>
    </row>
    <row r="12160" spans="1:3" x14ac:dyDescent="0.25">
      <c r="A12160" s="22"/>
      <c r="B12160" s="28" t="str">
        <f t="shared" si="387"/>
        <v/>
      </c>
      <c r="C12160" s="28">
        <f t="shared" si="388"/>
        <v>1216</v>
      </c>
    </row>
    <row r="12161" spans="1:3" x14ac:dyDescent="0.25">
      <c r="A12161" s="22"/>
      <c r="B12161" s="28" t="str">
        <f t="shared" si="387"/>
        <v/>
      </c>
      <c r="C12161" s="28">
        <f t="shared" si="388"/>
        <v>1216</v>
      </c>
    </row>
    <row r="12162" spans="1:3" x14ac:dyDescent="0.25">
      <c r="A12162" s="22"/>
      <c r="B12162" s="28" t="str">
        <f t="shared" si="387"/>
        <v/>
      </c>
      <c r="C12162" s="28">
        <f t="shared" si="388"/>
        <v>1216</v>
      </c>
    </row>
    <row r="12163" spans="1:3" x14ac:dyDescent="0.25">
      <c r="A12163" s="22"/>
      <c r="B12163" s="28" t="str">
        <f t="shared" si="387"/>
        <v/>
      </c>
      <c r="C12163" s="28">
        <f t="shared" si="388"/>
        <v>1216</v>
      </c>
    </row>
    <row r="12164" spans="1:3" x14ac:dyDescent="0.25">
      <c r="A12164" s="22"/>
      <c r="B12164" s="28" t="str">
        <f t="shared" si="387"/>
        <v/>
      </c>
      <c r="C12164" s="28">
        <f t="shared" si="388"/>
        <v>1216</v>
      </c>
    </row>
    <row r="12165" spans="1:3" x14ac:dyDescent="0.25">
      <c r="A12165" s="22"/>
      <c r="B12165" s="28" t="str">
        <f t="shared" si="387"/>
        <v/>
      </c>
      <c r="C12165" s="28">
        <f t="shared" si="388"/>
        <v>1216</v>
      </c>
    </row>
    <row r="12166" spans="1:3" x14ac:dyDescent="0.25">
      <c r="A12166" s="22"/>
      <c r="B12166" s="28" t="str">
        <f t="shared" si="387"/>
        <v/>
      </c>
      <c r="C12166" s="28">
        <f t="shared" si="388"/>
        <v>1216</v>
      </c>
    </row>
    <row r="12167" spans="1:3" x14ac:dyDescent="0.25">
      <c r="A12167" s="22"/>
      <c r="B12167" s="28" t="str">
        <f t="shared" si="387"/>
        <v/>
      </c>
      <c r="C12167" s="28">
        <f t="shared" si="388"/>
        <v>1217</v>
      </c>
    </row>
    <row r="12168" spans="1:3" x14ac:dyDescent="0.25">
      <c r="A12168" s="22"/>
      <c r="B12168" s="28" t="str">
        <f t="shared" si="387"/>
        <v/>
      </c>
      <c r="C12168" s="28">
        <f t="shared" si="388"/>
        <v>1217</v>
      </c>
    </row>
    <row r="12169" spans="1:3" x14ac:dyDescent="0.25">
      <c r="A12169" s="22"/>
      <c r="B12169" s="28" t="str">
        <f t="shared" si="387"/>
        <v/>
      </c>
      <c r="C12169" s="28">
        <f t="shared" si="388"/>
        <v>1217</v>
      </c>
    </row>
    <row r="12170" spans="1:3" x14ac:dyDescent="0.25">
      <c r="A12170" s="22"/>
      <c r="B12170" s="28" t="str">
        <f t="shared" si="387"/>
        <v/>
      </c>
      <c r="C12170" s="28">
        <f t="shared" si="388"/>
        <v>1217</v>
      </c>
    </row>
    <row r="12171" spans="1:3" x14ac:dyDescent="0.25">
      <c r="A12171" s="22"/>
      <c r="B12171" s="28" t="str">
        <f t="shared" si="387"/>
        <v/>
      </c>
      <c r="C12171" s="28">
        <f t="shared" si="388"/>
        <v>1217</v>
      </c>
    </row>
    <row r="12172" spans="1:3" x14ac:dyDescent="0.25">
      <c r="A12172" s="22"/>
      <c r="B12172" s="28" t="str">
        <f t="shared" si="387"/>
        <v/>
      </c>
      <c r="C12172" s="28">
        <f t="shared" si="388"/>
        <v>1217</v>
      </c>
    </row>
    <row r="12173" spans="1:3" x14ac:dyDescent="0.25">
      <c r="A12173" s="22"/>
      <c r="B12173" s="28" t="str">
        <f t="shared" si="387"/>
        <v/>
      </c>
      <c r="C12173" s="28">
        <f t="shared" si="388"/>
        <v>1217</v>
      </c>
    </row>
    <row r="12174" spans="1:3" x14ac:dyDescent="0.25">
      <c r="A12174" s="22"/>
      <c r="B12174" s="28" t="str">
        <f t="shared" si="387"/>
        <v/>
      </c>
      <c r="C12174" s="28">
        <f t="shared" si="388"/>
        <v>1217</v>
      </c>
    </row>
    <row r="12175" spans="1:3" x14ac:dyDescent="0.25">
      <c r="A12175" s="22"/>
      <c r="B12175" s="28" t="str">
        <f t="shared" si="387"/>
        <v/>
      </c>
      <c r="C12175" s="28">
        <f t="shared" si="388"/>
        <v>1217</v>
      </c>
    </row>
    <row r="12176" spans="1:3" x14ac:dyDescent="0.25">
      <c r="A12176" s="22"/>
      <c r="B12176" s="28" t="str">
        <f t="shared" si="387"/>
        <v/>
      </c>
      <c r="C12176" s="28">
        <f t="shared" si="388"/>
        <v>1217</v>
      </c>
    </row>
    <row r="12177" spans="1:3" x14ac:dyDescent="0.25">
      <c r="A12177" s="22"/>
      <c r="B12177" s="28" t="str">
        <f t="shared" si="387"/>
        <v/>
      </c>
      <c r="C12177" s="28">
        <f t="shared" si="388"/>
        <v>1218</v>
      </c>
    </row>
    <row r="12178" spans="1:3" x14ac:dyDescent="0.25">
      <c r="A12178" s="22"/>
      <c r="B12178" s="28" t="str">
        <f t="shared" si="387"/>
        <v/>
      </c>
      <c r="C12178" s="28">
        <f t="shared" si="388"/>
        <v>1218</v>
      </c>
    </row>
    <row r="12179" spans="1:3" x14ac:dyDescent="0.25">
      <c r="A12179" s="22"/>
      <c r="B12179" s="28" t="str">
        <f t="shared" si="387"/>
        <v/>
      </c>
      <c r="C12179" s="28">
        <f t="shared" si="388"/>
        <v>1218</v>
      </c>
    </row>
    <row r="12180" spans="1:3" x14ac:dyDescent="0.25">
      <c r="A12180" s="22"/>
      <c r="B12180" s="28" t="str">
        <f t="shared" si="387"/>
        <v/>
      </c>
      <c r="C12180" s="28">
        <f t="shared" si="388"/>
        <v>1218</v>
      </c>
    </row>
    <row r="12181" spans="1:3" x14ac:dyDescent="0.25">
      <c r="A12181" s="22"/>
      <c r="B12181" s="28" t="str">
        <f t="shared" si="387"/>
        <v/>
      </c>
      <c r="C12181" s="28">
        <f t="shared" si="388"/>
        <v>1218</v>
      </c>
    </row>
    <row r="12182" spans="1:3" x14ac:dyDescent="0.25">
      <c r="A12182" s="22"/>
      <c r="B12182" s="28" t="str">
        <f t="shared" si="387"/>
        <v/>
      </c>
      <c r="C12182" s="28">
        <f t="shared" si="388"/>
        <v>1218</v>
      </c>
    </row>
    <row r="12183" spans="1:3" x14ac:dyDescent="0.25">
      <c r="A12183" s="22"/>
      <c r="B12183" s="28" t="str">
        <f t="shared" si="387"/>
        <v/>
      </c>
      <c r="C12183" s="28">
        <f t="shared" si="388"/>
        <v>1218</v>
      </c>
    </row>
    <row r="12184" spans="1:3" x14ac:dyDescent="0.25">
      <c r="A12184" s="22"/>
      <c r="B12184" s="28" t="str">
        <f t="shared" si="387"/>
        <v/>
      </c>
      <c r="C12184" s="28">
        <f t="shared" si="388"/>
        <v>1218</v>
      </c>
    </row>
    <row r="12185" spans="1:3" x14ac:dyDescent="0.25">
      <c r="A12185" s="22"/>
      <c r="B12185" s="28" t="str">
        <f t="shared" si="387"/>
        <v/>
      </c>
      <c r="C12185" s="28">
        <f t="shared" si="388"/>
        <v>1218</v>
      </c>
    </row>
    <row r="12186" spans="1:3" x14ac:dyDescent="0.25">
      <c r="A12186" s="22"/>
      <c r="B12186" s="28" t="str">
        <f t="shared" si="387"/>
        <v/>
      </c>
      <c r="C12186" s="28">
        <f t="shared" si="388"/>
        <v>1218</v>
      </c>
    </row>
    <row r="12187" spans="1:3" x14ac:dyDescent="0.25">
      <c r="A12187" s="22"/>
      <c r="B12187" s="28" t="str">
        <f t="shared" si="387"/>
        <v/>
      </c>
      <c r="C12187" s="28">
        <f t="shared" si="388"/>
        <v>1219</v>
      </c>
    </row>
    <row r="12188" spans="1:3" x14ac:dyDescent="0.25">
      <c r="A12188" s="22"/>
      <c r="B12188" s="28" t="str">
        <f t="shared" si="387"/>
        <v/>
      </c>
      <c r="C12188" s="28">
        <f t="shared" si="388"/>
        <v>1219</v>
      </c>
    </row>
    <row r="12189" spans="1:3" x14ac:dyDescent="0.25">
      <c r="A12189" s="22"/>
      <c r="B12189" s="28" t="str">
        <f t="shared" ref="B12189:B12252" si="389">IF(C12189&lt; $D$4+1,MOD(((ROW(B12189)-ROW(B$7))),$C$5)+1,"")</f>
        <v/>
      </c>
      <c r="C12189" s="28">
        <f t="shared" si="388"/>
        <v>1219</v>
      </c>
    </row>
    <row r="12190" spans="1:3" x14ac:dyDescent="0.25">
      <c r="A12190" s="22"/>
      <c r="B12190" s="28" t="str">
        <f t="shared" si="389"/>
        <v/>
      </c>
      <c r="C12190" s="28">
        <f t="shared" si="388"/>
        <v>1219</v>
      </c>
    </row>
    <row r="12191" spans="1:3" x14ac:dyDescent="0.25">
      <c r="A12191" s="22"/>
      <c r="B12191" s="28" t="str">
        <f t="shared" si="389"/>
        <v/>
      </c>
      <c r="C12191" s="28">
        <f t="shared" si="388"/>
        <v>1219</v>
      </c>
    </row>
    <row r="12192" spans="1:3" x14ac:dyDescent="0.25">
      <c r="A12192" s="22"/>
      <c r="B12192" s="28" t="str">
        <f t="shared" si="389"/>
        <v/>
      </c>
      <c r="C12192" s="28">
        <f t="shared" si="388"/>
        <v>1219</v>
      </c>
    </row>
    <row r="12193" spans="1:3" x14ac:dyDescent="0.25">
      <c r="A12193" s="22"/>
      <c r="B12193" s="28" t="str">
        <f t="shared" si="389"/>
        <v/>
      </c>
      <c r="C12193" s="28">
        <f t="shared" si="388"/>
        <v>1219</v>
      </c>
    </row>
    <row r="12194" spans="1:3" x14ac:dyDescent="0.25">
      <c r="A12194" s="22"/>
      <c r="B12194" s="28" t="str">
        <f t="shared" si="389"/>
        <v/>
      </c>
      <c r="C12194" s="28">
        <f t="shared" si="388"/>
        <v>1219</v>
      </c>
    </row>
    <row r="12195" spans="1:3" x14ac:dyDescent="0.25">
      <c r="A12195" s="22"/>
      <c r="B12195" s="28" t="str">
        <f t="shared" si="389"/>
        <v/>
      </c>
      <c r="C12195" s="28">
        <f t="shared" si="388"/>
        <v>1219</v>
      </c>
    </row>
    <row r="12196" spans="1:3" x14ac:dyDescent="0.25">
      <c r="A12196" s="22"/>
      <c r="B12196" s="28" t="str">
        <f t="shared" si="389"/>
        <v/>
      </c>
      <c r="C12196" s="28">
        <f t="shared" si="388"/>
        <v>1219</v>
      </c>
    </row>
    <row r="12197" spans="1:3" x14ac:dyDescent="0.25">
      <c r="A12197" s="22"/>
      <c r="B12197" s="28" t="str">
        <f t="shared" si="389"/>
        <v/>
      </c>
      <c r="C12197" s="28">
        <f t="shared" si="388"/>
        <v>1220</v>
      </c>
    </row>
    <row r="12198" spans="1:3" x14ac:dyDescent="0.25">
      <c r="A12198" s="22"/>
      <c r="B12198" s="28" t="str">
        <f t="shared" si="389"/>
        <v/>
      </c>
      <c r="C12198" s="28">
        <f t="shared" si="388"/>
        <v>1220</v>
      </c>
    </row>
    <row r="12199" spans="1:3" x14ac:dyDescent="0.25">
      <c r="A12199" s="22"/>
      <c r="B12199" s="28" t="str">
        <f t="shared" si="389"/>
        <v/>
      </c>
      <c r="C12199" s="28">
        <f t="shared" si="388"/>
        <v>1220</v>
      </c>
    </row>
    <row r="12200" spans="1:3" x14ac:dyDescent="0.25">
      <c r="A12200" s="22"/>
      <c r="B12200" s="28" t="str">
        <f t="shared" si="389"/>
        <v/>
      </c>
      <c r="C12200" s="28">
        <f t="shared" si="388"/>
        <v>1220</v>
      </c>
    </row>
    <row r="12201" spans="1:3" x14ac:dyDescent="0.25">
      <c r="A12201" s="22"/>
      <c r="B12201" s="28" t="str">
        <f t="shared" si="389"/>
        <v/>
      </c>
      <c r="C12201" s="28">
        <f t="shared" si="388"/>
        <v>1220</v>
      </c>
    </row>
    <row r="12202" spans="1:3" x14ac:dyDescent="0.25">
      <c r="A12202" s="22"/>
      <c r="B12202" s="28" t="str">
        <f t="shared" si="389"/>
        <v/>
      </c>
      <c r="C12202" s="28">
        <f t="shared" si="388"/>
        <v>1220</v>
      </c>
    </row>
    <row r="12203" spans="1:3" x14ac:dyDescent="0.25">
      <c r="A12203" s="22"/>
      <c r="B12203" s="28" t="str">
        <f t="shared" si="389"/>
        <v/>
      </c>
      <c r="C12203" s="28">
        <f t="shared" si="388"/>
        <v>1220</v>
      </c>
    </row>
    <row r="12204" spans="1:3" x14ac:dyDescent="0.25">
      <c r="A12204" s="22"/>
      <c r="B12204" s="28" t="str">
        <f t="shared" si="389"/>
        <v/>
      </c>
      <c r="C12204" s="28">
        <f t="shared" si="388"/>
        <v>1220</v>
      </c>
    </row>
    <row r="12205" spans="1:3" x14ac:dyDescent="0.25">
      <c r="A12205" s="22"/>
      <c r="B12205" s="28" t="str">
        <f t="shared" si="389"/>
        <v/>
      </c>
      <c r="C12205" s="28">
        <f t="shared" si="388"/>
        <v>1220</v>
      </c>
    </row>
    <row r="12206" spans="1:3" x14ac:dyDescent="0.25">
      <c r="A12206" s="22"/>
      <c r="B12206" s="28" t="str">
        <f t="shared" si="389"/>
        <v/>
      </c>
      <c r="C12206" s="28">
        <f t="shared" si="388"/>
        <v>1220</v>
      </c>
    </row>
    <row r="12207" spans="1:3" x14ac:dyDescent="0.25">
      <c r="A12207" s="22"/>
      <c r="B12207" s="28" t="str">
        <f t="shared" si="389"/>
        <v/>
      </c>
      <c r="C12207" s="28">
        <f t="shared" ref="C12207:C12270" si="390">ROUNDDOWN(((ROW(C12207)-ROW(C$7))/C$5)+1,0)</f>
        <v>1221</v>
      </c>
    </row>
    <row r="12208" spans="1:3" x14ac:dyDescent="0.25">
      <c r="A12208" s="22"/>
      <c r="B12208" s="28" t="str">
        <f t="shared" si="389"/>
        <v/>
      </c>
      <c r="C12208" s="28">
        <f t="shared" si="390"/>
        <v>1221</v>
      </c>
    </row>
    <row r="12209" spans="1:3" x14ac:dyDescent="0.25">
      <c r="A12209" s="22"/>
      <c r="B12209" s="28" t="str">
        <f t="shared" si="389"/>
        <v/>
      </c>
      <c r="C12209" s="28">
        <f t="shared" si="390"/>
        <v>1221</v>
      </c>
    </row>
    <row r="12210" spans="1:3" x14ac:dyDescent="0.25">
      <c r="A12210" s="22"/>
      <c r="B12210" s="28" t="str">
        <f t="shared" si="389"/>
        <v/>
      </c>
      <c r="C12210" s="28">
        <f t="shared" si="390"/>
        <v>1221</v>
      </c>
    </row>
    <row r="12211" spans="1:3" x14ac:dyDescent="0.25">
      <c r="A12211" s="22"/>
      <c r="B12211" s="28" t="str">
        <f t="shared" si="389"/>
        <v/>
      </c>
      <c r="C12211" s="28">
        <f t="shared" si="390"/>
        <v>1221</v>
      </c>
    </row>
    <row r="12212" spans="1:3" x14ac:dyDescent="0.25">
      <c r="A12212" s="22"/>
      <c r="B12212" s="28" t="str">
        <f t="shared" si="389"/>
        <v/>
      </c>
      <c r="C12212" s="28">
        <f t="shared" si="390"/>
        <v>1221</v>
      </c>
    </row>
    <row r="12213" spans="1:3" x14ac:dyDescent="0.25">
      <c r="A12213" s="22"/>
      <c r="B12213" s="28" t="str">
        <f t="shared" si="389"/>
        <v/>
      </c>
      <c r="C12213" s="28">
        <f t="shared" si="390"/>
        <v>1221</v>
      </c>
    </row>
    <row r="12214" spans="1:3" x14ac:dyDescent="0.25">
      <c r="A12214" s="22"/>
      <c r="B12214" s="28" t="str">
        <f t="shared" si="389"/>
        <v/>
      </c>
      <c r="C12214" s="28">
        <f t="shared" si="390"/>
        <v>1221</v>
      </c>
    </row>
    <row r="12215" spans="1:3" x14ac:dyDescent="0.25">
      <c r="A12215" s="22"/>
      <c r="B12215" s="28" t="str">
        <f t="shared" si="389"/>
        <v/>
      </c>
      <c r="C12215" s="28">
        <f t="shared" si="390"/>
        <v>1221</v>
      </c>
    </row>
    <row r="12216" spans="1:3" x14ac:dyDescent="0.25">
      <c r="A12216" s="22"/>
      <c r="B12216" s="28" t="str">
        <f t="shared" si="389"/>
        <v/>
      </c>
      <c r="C12216" s="28">
        <f t="shared" si="390"/>
        <v>1221</v>
      </c>
    </row>
    <row r="12217" spans="1:3" x14ac:dyDescent="0.25">
      <c r="A12217" s="22"/>
      <c r="B12217" s="28" t="str">
        <f t="shared" si="389"/>
        <v/>
      </c>
      <c r="C12217" s="28">
        <f t="shared" si="390"/>
        <v>1222</v>
      </c>
    </row>
    <row r="12218" spans="1:3" x14ac:dyDescent="0.25">
      <c r="A12218" s="22"/>
      <c r="B12218" s="28" t="str">
        <f t="shared" si="389"/>
        <v/>
      </c>
      <c r="C12218" s="28">
        <f t="shared" si="390"/>
        <v>1222</v>
      </c>
    </row>
    <row r="12219" spans="1:3" x14ac:dyDescent="0.25">
      <c r="A12219" s="22"/>
      <c r="B12219" s="28" t="str">
        <f t="shared" si="389"/>
        <v/>
      </c>
      <c r="C12219" s="28">
        <f t="shared" si="390"/>
        <v>1222</v>
      </c>
    </row>
    <row r="12220" spans="1:3" x14ac:dyDescent="0.25">
      <c r="A12220" s="22"/>
      <c r="B12220" s="28" t="str">
        <f t="shared" si="389"/>
        <v/>
      </c>
      <c r="C12220" s="28">
        <f t="shared" si="390"/>
        <v>1222</v>
      </c>
    </row>
    <row r="12221" spans="1:3" x14ac:dyDescent="0.25">
      <c r="A12221" s="22"/>
      <c r="B12221" s="28" t="str">
        <f t="shared" si="389"/>
        <v/>
      </c>
      <c r="C12221" s="28">
        <f t="shared" si="390"/>
        <v>1222</v>
      </c>
    </row>
    <row r="12222" spans="1:3" x14ac:dyDescent="0.25">
      <c r="A12222" s="22"/>
      <c r="B12222" s="28" t="str">
        <f t="shared" si="389"/>
        <v/>
      </c>
      <c r="C12222" s="28">
        <f t="shared" si="390"/>
        <v>1222</v>
      </c>
    </row>
    <row r="12223" spans="1:3" x14ac:dyDescent="0.25">
      <c r="A12223" s="22"/>
      <c r="B12223" s="28" t="str">
        <f t="shared" si="389"/>
        <v/>
      </c>
      <c r="C12223" s="28">
        <f t="shared" si="390"/>
        <v>1222</v>
      </c>
    </row>
    <row r="12224" spans="1:3" x14ac:dyDescent="0.25">
      <c r="A12224" s="22"/>
      <c r="B12224" s="28" t="str">
        <f t="shared" si="389"/>
        <v/>
      </c>
      <c r="C12224" s="28">
        <f t="shared" si="390"/>
        <v>1222</v>
      </c>
    </row>
    <row r="12225" spans="1:3" x14ac:dyDescent="0.25">
      <c r="A12225" s="22"/>
      <c r="B12225" s="28" t="str">
        <f t="shared" si="389"/>
        <v/>
      </c>
      <c r="C12225" s="28">
        <f t="shared" si="390"/>
        <v>1222</v>
      </c>
    </row>
    <row r="12226" spans="1:3" x14ac:dyDescent="0.25">
      <c r="A12226" s="22"/>
      <c r="B12226" s="28" t="str">
        <f t="shared" si="389"/>
        <v/>
      </c>
      <c r="C12226" s="28">
        <f t="shared" si="390"/>
        <v>1222</v>
      </c>
    </row>
    <row r="12227" spans="1:3" x14ac:dyDescent="0.25">
      <c r="A12227" s="22"/>
      <c r="B12227" s="28" t="str">
        <f t="shared" si="389"/>
        <v/>
      </c>
      <c r="C12227" s="28">
        <f t="shared" si="390"/>
        <v>1223</v>
      </c>
    </row>
    <row r="12228" spans="1:3" x14ac:dyDescent="0.25">
      <c r="A12228" s="22"/>
      <c r="B12228" s="28" t="str">
        <f t="shared" si="389"/>
        <v/>
      </c>
      <c r="C12228" s="28">
        <f t="shared" si="390"/>
        <v>1223</v>
      </c>
    </row>
    <row r="12229" spans="1:3" x14ac:dyDescent="0.25">
      <c r="A12229" s="22"/>
      <c r="B12229" s="28" t="str">
        <f t="shared" si="389"/>
        <v/>
      </c>
      <c r="C12229" s="28">
        <f t="shared" si="390"/>
        <v>1223</v>
      </c>
    </row>
    <row r="12230" spans="1:3" x14ac:dyDescent="0.25">
      <c r="A12230" s="22"/>
      <c r="B12230" s="28" t="str">
        <f t="shared" si="389"/>
        <v/>
      </c>
      <c r="C12230" s="28">
        <f t="shared" si="390"/>
        <v>1223</v>
      </c>
    </row>
    <row r="12231" spans="1:3" x14ac:dyDescent="0.25">
      <c r="A12231" s="22"/>
      <c r="B12231" s="28" t="str">
        <f t="shared" si="389"/>
        <v/>
      </c>
      <c r="C12231" s="28">
        <f t="shared" si="390"/>
        <v>1223</v>
      </c>
    </row>
    <row r="12232" spans="1:3" x14ac:dyDescent="0.25">
      <c r="A12232" s="22"/>
      <c r="B12232" s="28" t="str">
        <f t="shared" si="389"/>
        <v/>
      </c>
      <c r="C12232" s="28">
        <f t="shared" si="390"/>
        <v>1223</v>
      </c>
    </row>
    <row r="12233" spans="1:3" x14ac:dyDescent="0.25">
      <c r="A12233" s="22"/>
      <c r="B12233" s="28" t="str">
        <f t="shared" si="389"/>
        <v/>
      </c>
      <c r="C12233" s="28">
        <f t="shared" si="390"/>
        <v>1223</v>
      </c>
    </row>
    <row r="12234" spans="1:3" x14ac:dyDescent="0.25">
      <c r="A12234" s="22"/>
      <c r="B12234" s="28" t="str">
        <f t="shared" si="389"/>
        <v/>
      </c>
      <c r="C12234" s="28">
        <f t="shared" si="390"/>
        <v>1223</v>
      </c>
    </row>
    <row r="12235" spans="1:3" x14ac:dyDescent="0.25">
      <c r="A12235" s="22"/>
      <c r="B12235" s="28" t="str">
        <f t="shared" si="389"/>
        <v/>
      </c>
      <c r="C12235" s="28">
        <f t="shared" si="390"/>
        <v>1223</v>
      </c>
    </row>
    <row r="12236" spans="1:3" x14ac:dyDescent="0.25">
      <c r="A12236" s="22"/>
      <c r="B12236" s="28" t="str">
        <f t="shared" si="389"/>
        <v/>
      </c>
      <c r="C12236" s="28">
        <f t="shared" si="390"/>
        <v>1223</v>
      </c>
    </row>
    <row r="12237" spans="1:3" x14ac:dyDescent="0.25">
      <c r="A12237" s="22"/>
      <c r="B12237" s="28" t="str">
        <f t="shared" si="389"/>
        <v/>
      </c>
      <c r="C12237" s="28">
        <f t="shared" si="390"/>
        <v>1224</v>
      </c>
    </row>
    <row r="12238" spans="1:3" x14ac:dyDescent="0.25">
      <c r="A12238" s="22"/>
      <c r="B12238" s="28" t="str">
        <f t="shared" si="389"/>
        <v/>
      </c>
      <c r="C12238" s="28">
        <f t="shared" si="390"/>
        <v>1224</v>
      </c>
    </row>
    <row r="12239" spans="1:3" x14ac:dyDescent="0.25">
      <c r="A12239" s="22"/>
      <c r="B12239" s="28" t="str">
        <f t="shared" si="389"/>
        <v/>
      </c>
      <c r="C12239" s="28">
        <f t="shared" si="390"/>
        <v>1224</v>
      </c>
    </row>
    <row r="12240" spans="1:3" x14ac:dyDescent="0.25">
      <c r="A12240" s="22"/>
      <c r="B12240" s="28" t="str">
        <f t="shared" si="389"/>
        <v/>
      </c>
      <c r="C12240" s="28">
        <f t="shared" si="390"/>
        <v>1224</v>
      </c>
    </row>
    <row r="12241" spans="1:3" x14ac:dyDescent="0.25">
      <c r="A12241" s="22"/>
      <c r="B12241" s="28" t="str">
        <f t="shared" si="389"/>
        <v/>
      </c>
      <c r="C12241" s="28">
        <f t="shared" si="390"/>
        <v>1224</v>
      </c>
    </row>
    <row r="12242" spans="1:3" x14ac:dyDescent="0.25">
      <c r="A12242" s="22"/>
      <c r="B12242" s="28" t="str">
        <f t="shared" si="389"/>
        <v/>
      </c>
      <c r="C12242" s="28">
        <f t="shared" si="390"/>
        <v>1224</v>
      </c>
    </row>
    <row r="12243" spans="1:3" x14ac:dyDescent="0.25">
      <c r="A12243" s="22"/>
      <c r="B12243" s="28" t="str">
        <f t="shared" si="389"/>
        <v/>
      </c>
      <c r="C12243" s="28">
        <f t="shared" si="390"/>
        <v>1224</v>
      </c>
    </row>
    <row r="12244" spans="1:3" x14ac:dyDescent="0.25">
      <c r="A12244" s="22"/>
      <c r="B12244" s="28" t="str">
        <f t="shared" si="389"/>
        <v/>
      </c>
      <c r="C12244" s="28">
        <f t="shared" si="390"/>
        <v>1224</v>
      </c>
    </row>
    <row r="12245" spans="1:3" x14ac:dyDescent="0.25">
      <c r="A12245" s="22"/>
      <c r="B12245" s="28" t="str">
        <f t="shared" si="389"/>
        <v/>
      </c>
      <c r="C12245" s="28">
        <f t="shared" si="390"/>
        <v>1224</v>
      </c>
    </row>
    <row r="12246" spans="1:3" x14ac:dyDescent="0.25">
      <c r="A12246" s="22"/>
      <c r="B12246" s="28" t="str">
        <f t="shared" si="389"/>
        <v/>
      </c>
      <c r="C12246" s="28">
        <f t="shared" si="390"/>
        <v>1224</v>
      </c>
    </row>
    <row r="12247" spans="1:3" x14ac:dyDescent="0.25">
      <c r="A12247" s="22"/>
      <c r="B12247" s="28" t="str">
        <f t="shared" si="389"/>
        <v/>
      </c>
      <c r="C12247" s="28">
        <f t="shared" si="390"/>
        <v>1225</v>
      </c>
    </row>
    <row r="12248" spans="1:3" x14ac:dyDescent="0.25">
      <c r="A12248" s="22"/>
      <c r="B12248" s="28" t="str">
        <f t="shared" si="389"/>
        <v/>
      </c>
      <c r="C12248" s="28">
        <f t="shared" si="390"/>
        <v>1225</v>
      </c>
    </row>
    <row r="12249" spans="1:3" x14ac:dyDescent="0.25">
      <c r="A12249" s="22"/>
      <c r="B12249" s="28" t="str">
        <f t="shared" si="389"/>
        <v/>
      </c>
      <c r="C12249" s="28">
        <f t="shared" si="390"/>
        <v>1225</v>
      </c>
    </row>
    <row r="12250" spans="1:3" x14ac:dyDescent="0.25">
      <c r="A12250" s="22"/>
      <c r="B12250" s="28" t="str">
        <f t="shared" si="389"/>
        <v/>
      </c>
      <c r="C12250" s="28">
        <f t="shared" si="390"/>
        <v>1225</v>
      </c>
    </row>
    <row r="12251" spans="1:3" x14ac:dyDescent="0.25">
      <c r="A12251" s="22"/>
      <c r="B12251" s="28" t="str">
        <f t="shared" si="389"/>
        <v/>
      </c>
      <c r="C12251" s="28">
        <f t="shared" si="390"/>
        <v>1225</v>
      </c>
    </row>
    <row r="12252" spans="1:3" x14ac:dyDescent="0.25">
      <c r="A12252" s="22"/>
      <c r="B12252" s="28" t="str">
        <f t="shared" si="389"/>
        <v/>
      </c>
      <c r="C12252" s="28">
        <f t="shared" si="390"/>
        <v>1225</v>
      </c>
    </row>
    <row r="12253" spans="1:3" x14ac:dyDescent="0.25">
      <c r="A12253" s="22"/>
      <c r="B12253" s="28" t="str">
        <f t="shared" ref="B12253:B12316" si="391">IF(C12253&lt; $D$4+1,MOD(((ROW(B12253)-ROW(B$7))),$C$5)+1,"")</f>
        <v/>
      </c>
      <c r="C12253" s="28">
        <f t="shared" si="390"/>
        <v>1225</v>
      </c>
    </row>
    <row r="12254" spans="1:3" x14ac:dyDescent="0.25">
      <c r="A12254" s="22"/>
      <c r="B12254" s="28" t="str">
        <f t="shared" si="391"/>
        <v/>
      </c>
      <c r="C12254" s="28">
        <f t="shared" si="390"/>
        <v>1225</v>
      </c>
    </row>
    <row r="12255" spans="1:3" x14ac:dyDescent="0.25">
      <c r="A12255" s="22"/>
      <c r="B12255" s="28" t="str">
        <f t="shared" si="391"/>
        <v/>
      </c>
      <c r="C12255" s="28">
        <f t="shared" si="390"/>
        <v>1225</v>
      </c>
    </row>
    <row r="12256" spans="1:3" x14ac:dyDescent="0.25">
      <c r="A12256" s="22"/>
      <c r="B12256" s="28" t="str">
        <f t="shared" si="391"/>
        <v/>
      </c>
      <c r="C12256" s="28">
        <f t="shared" si="390"/>
        <v>1225</v>
      </c>
    </row>
    <row r="12257" spans="1:3" x14ac:dyDescent="0.25">
      <c r="A12257" s="22"/>
      <c r="B12257" s="28" t="str">
        <f t="shared" si="391"/>
        <v/>
      </c>
      <c r="C12257" s="28">
        <f t="shared" si="390"/>
        <v>1226</v>
      </c>
    </row>
    <row r="12258" spans="1:3" x14ac:dyDescent="0.25">
      <c r="A12258" s="22"/>
      <c r="B12258" s="28" t="str">
        <f t="shared" si="391"/>
        <v/>
      </c>
      <c r="C12258" s="28">
        <f t="shared" si="390"/>
        <v>1226</v>
      </c>
    </row>
    <row r="12259" spans="1:3" x14ac:dyDescent="0.25">
      <c r="A12259" s="22"/>
      <c r="B12259" s="28" t="str">
        <f t="shared" si="391"/>
        <v/>
      </c>
      <c r="C12259" s="28">
        <f t="shared" si="390"/>
        <v>1226</v>
      </c>
    </row>
    <row r="12260" spans="1:3" x14ac:dyDescent="0.25">
      <c r="A12260" s="22"/>
      <c r="B12260" s="28" t="str">
        <f t="shared" si="391"/>
        <v/>
      </c>
      <c r="C12260" s="28">
        <f t="shared" si="390"/>
        <v>1226</v>
      </c>
    </row>
    <row r="12261" spans="1:3" x14ac:dyDescent="0.25">
      <c r="A12261" s="22"/>
      <c r="B12261" s="28" t="str">
        <f t="shared" si="391"/>
        <v/>
      </c>
      <c r="C12261" s="28">
        <f t="shared" si="390"/>
        <v>1226</v>
      </c>
    </row>
    <row r="12262" spans="1:3" x14ac:dyDescent="0.25">
      <c r="A12262" s="22"/>
      <c r="B12262" s="28" t="str">
        <f t="shared" si="391"/>
        <v/>
      </c>
      <c r="C12262" s="28">
        <f t="shared" si="390"/>
        <v>1226</v>
      </c>
    </row>
    <row r="12263" spans="1:3" x14ac:dyDescent="0.25">
      <c r="A12263" s="22"/>
      <c r="B12263" s="28" t="str">
        <f t="shared" si="391"/>
        <v/>
      </c>
      <c r="C12263" s="28">
        <f t="shared" si="390"/>
        <v>1226</v>
      </c>
    </row>
    <row r="12264" spans="1:3" x14ac:dyDescent="0.25">
      <c r="A12264" s="22"/>
      <c r="B12264" s="28" t="str">
        <f t="shared" si="391"/>
        <v/>
      </c>
      <c r="C12264" s="28">
        <f t="shared" si="390"/>
        <v>1226</v>
      </c>
    </row>
    <row r="12265" spans="1:3" x14ac:dyDescent="0.25">
      <c r="A12265" s="22"/>
      <c r="B12265" s="28" t="str">
        <f t="shared" si="391"/>
        <v/>
      </c>
      <c r="C12265" s="28">
        <f t="shared" si="390"/>
        <v>1226</v>
      </c>
    </row>
    <row r="12266" spans="1:3" x14ac:dyDescent="0.25">
      <c r="A12266" s="22"/>
      <c r="B12266" s="28" t="str">
        <f t="shared" si="391"/>
        <v/>
      </c>
      <c r="C12266" s="28">
        <f t="shared" si="390"/>
        <v>1226</v>
      </c>
    </row>
    <row r="12267" spans="1:3" x14ac:dyDescent="0.25">
      <c r="A12267" s="22"/>
      <c r="B12267" s="28" t="str">
        <f t="shared" si="391"/>
        <v/>
      </c>
      <c r="C12267" s="28">
        <f t="shared" si="390"/>
        <v>1227</v>
      </c>
    </row>
    <row r="12268" spans="1:3" x14ac:dyDescent="0.25">
      <c r="A12268" s="22"/>
      <c r="B12268" s="28" t="str">
        <f t="shared" si="391"/>
        <v/>
      </c>
      <c r="C12268" s="28">
        <f t="shared" si="390"/>
        <v>1227</v>
      </c>
    </row>
    <row r="12269" spans="1:3" x14ac:dyDescent="0.25">
      <c r="A12269" s="22"/>
      <c r="B12269" s="28" t="str">
        <f t="shared" si="391"/>
        <v/>
      </c>
      <c r="C12269" s="28">
        <f t="shared" si="390"/>
        <v>1227</v>
      </c>
    </row>
    <row r="12270" spans="1:3" x14ac:dyDescent="0.25">
      <c r="A12270" s="22"/>
      <c r="B12270" s="28" t="str">
        <f t="shared" si="391"/>
        <v/>
      </c>
      <c r="C12270" s="28">
        <f t="shared" si="390"/>
        <v>1227</v>
      </c>
    </row>
    <row r="12271" spans="1:3" x14ac:dyDescent="0.25">
      <c r="A12271" s="22"/>
      <c r="B12271" s="28" t="str">
        <f t="shared" si="391"/>
        <v/>
      </c>
      <c r="C12271" s="28">
        <f t="shared" ref="C12271:C12334" si="392">ROUNDDOWN(((ROW(C12271)-ROW(C$7))/C$5)+1,0)</f>
        <v>1227</v>
      </c>
    </row>
    <row r="12272" spans="1:3" x14ac:dyDescent="0.25">
      <c r="A12272" s="22"/>
      <c r="B12272" s="28" t="str">
        <f t="shared" si="391"/>
        <v/>
      </c>
      <c r="C12272" s="28">
        <f t="shared" si="392"/>
        <v>1227</v>
      </c>
    </row>
    <row r="12273" spans="1:3" x14ac:dyDescent="0.25">
      <c r="A12273" s="22"/>
      <c r="B12273" s="28" t="str">
        <f t="shared" si="391"/>
        <v/>
      </c>
      <c r="C12273" s="28">
        <f t="shared" si="392"/>
        <v>1227</v>
      </c>
    </row>
    <row r="12274" spans="1:3" x14ac:dyDescent="0.25">
      <c r="A12274" s="22"/>
      <c r="B12274" s="28" t="str">
        <f t="shared" si="391"/>
        <v/>
      </c>
      <c r="C12274" s="28">
        <f t="shared" si="392"/>
        <v>1227</v>
      </c>
    </row>
    <row r="12275" spans="1:3" x14ac:dyDescent="0.25">
      <c r="A12275" s="22"/>
      <c r="B12275" s="28" t="str">
        <f t="shared" si="391"/>
        <v/>
      </c>
      <c r="C12275" s="28">
        <f t="shared" si="392"/>
        <v>1227</v>
      </c>
    </row>
    <row r="12276" spans="1:3" x14ac:dyDescent="0.25">
      <c r="A12276" s="22"/>
      <c r="B12276" s="28" t="str">
        <f t="shared" si="391"/>
        <v/>
      </c>
      <c r="C12276" s="28">
        <f t="shared" si="392"/>
        <v>1227</v>
      </c>
    </row>
    <row r="12277" spans="1:3" x14ac:dyDescent="0.25">
      <c r="A12277" s="22"/>
      <c r="B12277" s="28" t="str">
        <f t="shared" si="391"/>
        <v/>
      </c>
      <c r="C12277" s="28">
        <f t="shared" si="392"/>
        <v>1228</v>
      </c>
    </row>
    <row r="12278" spans="1:3" x14ac:dyDescent="0.25">
      <c r="A12278" s="22"/>
      <c r="B12278" s="28" t="str">
        <f t="shared" si="391"/>
        <v/>
      </c>
      <c r="C12278" s="28">
        <f t="shared" si="392"/>
        <v>1228</v>
      </c>
    </row>
    <row r="12279" spans="1:3" x14ac:dyDescent="0.25">
      <c r="A12279" s="22"/>
      <c r="B12279" s="28" t="str">
        <f t="shared" si="391"/>
        <v/>
      </c>
      <c r="C12279" s="28">
        <f t="shared" si="392"/>
        <v>1228</v>
      </c>
    </row>
    <row r="12280" spans="1:3" x14ac:dyDescent="0.25">
      <c r="A12280" s="22"/>
      <c r="B12280" s="28" t="str">
        <f t="shared" si="391"/>
        <v/>
      </c>
      <c r="C12280" s="28">
        <f t="shared" si="392"/>
        <v>1228</v>
      </c>
    </row>
    <row r="12281" spans="1:3" x14ac:dyDescent="0.25">
      <c r="A12281" s="22"/>
      <c r="B12281" s="28" t="str">
        <f t="shared" si="391"/>
        <v/>
      </c>
      <c r="C12281" s="28">
        <f t="shared" si="392"/>
        <v>1228</v>
      </c>
    </row>
    <row r="12282" spans="1:3" x14ac:dyDescent="0.25">
      <c r="A12282" s="22"/>
      <c r="B12282" s="28" t="str">
        <f t="shared" si="391"/>
        <v/>
      </c>
      <c r="C12282" s="28">
        <f t="shared" si="392"/>
        <v>1228</v>
      </c>
    </row>
    <row r="12283" spans="1:3" x14ac:dyDescent="0.25">
      <c r="A12283" s="22"/>
      <c r="B12283" s="28" t="str">
        <f t="shared" si="391"/>
        <v/>
      </c>
      <c r="C12283" s="28">
        <f t="shared" si="392"/>
        <v>1228</v>
      </c>
    </row>
    <row r="12284" spans="1:3" x14ac:dyDescent="0.25">
      <c r="A12284" s="22"/>
      <c r="B12284" s="28" t="str">
        <f t="shared" si="391"/>
        <v/>
      </c>
      <c r="C12284" s="28">
        <f t="shared" si="392"/>
        <v>1228</v>
      </c>
    </row>
    <row r="12285" spans="1:3" x14ac:dyDescent="0.25">
      <c r="A12285" s="22"/>
      <c r="B12285" s="28" t="str">
        <f t="shared" si="391"/>
        <v/>
      </c>
      <c r="C12285" s="28">
        <f t="shared" si="392"/>
        <v>1228</v>
      </c>
    </row>
    <row r="12286" spans="1:3" x14ac:dyDescent="0.25">
      <c r="A12286" s="22"/>
      <c r="B12286" s="28" t="str">
        <f t="shared" si="391"/>
        <v/>
      </c>
      <c r="C12286" s="28">
        <f t="shared" si="392"/>
        <v>1228</v>
      </c>
    </row>
    <row r="12287" spans="1:3" x14ac:dyDescent="0.25">
      <c r="A12287" s="22"/>
      <c r="B12287" s="28" t="str">
        <f t="shared" si="391"/>
        <v/>
      </c>
      <c r="C12287" s="28">
        <f t="shared" si="392"/>
        <v>1229</v>
      </c>
    </row>
    <row r="12288" spans="1:3" x14ac:dyDescent="0.25">
      <c r="A12288" s="22"/>
      <c r="B12288" s="28" t="str">
        <f t="shared" si="391"/>
        <v/>
      </c>
      <c r="C12288" s="28">
        <f t="shared" si="392"/>
        <v>1229</v>
      </c>
    </row>
    <row r="12289" spans="1:3" x14ac:dyDescent="0.25">
      <c r="A12289" s="22"/>
      <c r="B12289" s="28" t="str">
        <f t="shared" si="391"/>
        <v/>
      </c>
      <c r="C12289" s="28">
        <f t="shared" si="392"/>
        <v>1229</v>
      </c>
    </row>
    <row r="12290" spans="1:3" x14ac:dyDescent="0.25">
      <c r="A12290" s="22"/>
      <c r="B12290" s="28" t="str">
        <f t="shared" si="391"/>
        <v/>
      </c>
      <c r="C12290" s="28">
        <f t="shared" si="392"/>
        <v>1229</v>
      </c>
    </row>
    <row r="12291" spans="1:3" x14ac:dyDescent="0.25">
      <c r="A12291" s="22"/>
      <c r="B12291" s="28" t="str">
        <f t="shared" si="391"/>
        <v/>
      </c>
      <c r="C12291" s="28">
        <f t="shared" si="392"/>
        <v>1229</v>
      </c>
    </row>
    <row r="12292" spans="1:3" x14ac:dyDescent="0.25">
      <c r="A12292" s="22"/>
      <c r="B12292" s="28" t="str">
        <f t="shared" si="391"/>
        <v/>
      </c>
      <c r="C12292" s="28">
        <f t="shared" si="392"/>
        <v>1229</v>
      </c>
    </row>
    <row r="12293" spans="1:3" x14ac:dyDescent="0.25">
      <c r="A12293" s="22"/>
      <c r="B12293" s="28" t="str">
        <f t="shared" si="391"/>
        <v/>
      </c>
      <c r="C12293" s="28">
        <f t="shared" si="392"/>
        <v>1229</v>
      </c>
    </row>
    <row r="12294" spans="1:3" x14ac:dyDescent="0.25">
      <c r="A12294" s="22"/>
      <c r="B12294" s="28" t="str">
        <f t="shared" si="391"/>
        <v/>
      </c>
      <c r="C12294" s="28">
        <f t="shared" si="392"/>
        <v>1229</v>
      </c>
    </row>
    <row r="12295" spans="1:3" x14ac:dyDescent="0.25">
      <c r="A12295" s="22"/>
      <c r="B12295" s="28" t="str">
        <f t="shared" si="391"/>
        <v/>
      </c>
      <c r="C12295" s="28">
        <f t="shared" si="392"/>
        <v>1229</v>
      </c>
    </row>
    <row r="12296" spans="1:3" x14ac:dyDescent="0.25">
      <c r="A12296" s="22"/>
      <c r="B12296" s="28" t="str">
        <f t="shared" si="391"/>
        <v/>
      </c>
      <c r="C12296" s="28">
        <f t="shared" si="392"/>
        <v>1229</v>
      </c>
    </row>
    <row r="12297" spans="1:3" x14ac:dyDescent="0.25">
      <c r="A12297" s="22"/>
      <c r="B12297" s="28" t="str">
        <f t="shared" si="391"/>
        <v/>
      </c>
      <c r="C12297" s="28">
        <f t="shared" si="392"/>
        <v>1230</v>
      </c>
    </row>
    <row r="12298" spans="1:3" x14ac:dyDescent="0.25">
      <c r="A12298" s="22"/>
      <c r="B12298" s="28" t="str">
        <f t="shared" si="391"/>
        <v/>
      </c>
      <c r="C12298" s="28">
        <f t="shared" si="392"/>
        <v>1230</v>
      </c>
    </row>
    <row r="12299" spans="1:3" x14ac:dyDescent="0.25">
      <c r="A12299" s="22"/>
      <c r="B12299" s="28" t="str">
        <f t="shared" si="391"/>
        <v/>
      </c>
      <c r="C12299" s="28">
        <f t="shared" si="392"/>
        <v>1230</v>
      </c>
    </row>
    <row r="12300" spans="1:3" x14ac:dyDescent="0.25">
      <c r="A12300" s="22"/>
      <c r="B12300" s="28" t="str">
        <f t="shared" si="391"/>
        <v/>
      </c>
      <c r="C12300" s="28">
        <f t="shared" si="392"/>
        <v>1230</v>
      </c>
    </row>
    <row r="12301" spans="1:3" x14ac:dyDescent="0.25">
      <c r="A12301" s="22"/>
      <c r="B12301" s="28" t="str">
        <f t="shared" si="391"/>
        <v/>
      </c>
      <c r="C12301" s="28">
        <f t="shared" si="392"/>
        <v>1230</v>
      </c>
    </row>
    <row r="12302" spans="1:3" x14ac:dyDescent="0.25">
      <c r="A12302" s="22"/>
      <c r="B12302" s="28" t="str">
        <f t="shared" si="391"/>
        <v/>
      </c>
      <c r="C12302" s="28">
        <f t="shared" si="392"/>
        <v>1230</v>
      </c>
    </row>
    <row r="12303" spans="1:3" x14ac:dyDescent="0.25">
      <c r="A12303" s="22"/>
      <c r="B12303" s="28" t="str">
        <f t="shared" si="391"/>
        <v/>
      </c>
      <c r="C12303" s="28">
        <f t="shared" si="392"/>
        <v>1230</v>
      </c>
    </row>
    <row r="12304" spans="1:3" x14ac:dyDescent="0.25">
      <c r="A12304" s="22"/>
      <c r="B12304" s="28" t="str">
        <f t="shared" si="391"/>
        <v/>
      </c>
      <c r="C12304" s="28">
        <f t="shared" si="392"/>
        <v>1230</v>
      </c>
    </row>
    <row r="12305" spans="1:3" x14ac:dyDescent="0.25">
      <c r="A12305" s="22"/>
      <c r="B12305" s="28" t="str">
        <f t="shared" si="391"/>
        <v/>
      </c>
      <c r="C12305" s="28">
        <f t="shared" si="392"/>
        <v>1230</v>
      </c>
    </row>
    <row r="12306" spans="1:3" x14ac:dyDescent="0.25">
      <c r="A12306" s="22"/>
      <c r="B12306" s="28" t="str">
        <f t="shared" si="391"/>
        <v/>
      </c>
      <c r="C12306" s="28">
        <f t="shared" si="392"/>
        <v>1230</v>
      </c>
    </row>
    <row r="12307" spans="1:3" x14ac:dyDescent="0.25">
      <c r="A12307" s="22"/>
      <c r="B12307" s="28" t="str">
        <f t="shared" si="391"/>
        <v/>
      </c>
      <c r="C12307" s="28">
        <f t="shared" si="392"/>
        <v>1231</v>
      </c>
    </row>
    <row r="12308" spans="1:3" x14ac:dyDescent="0.25">
      <c r="A12308" s="22"/>
      <c r="B12308" s="28" t="str">
        <f t="shared" si="391"/>
        <v/>
      </c>
      <c r="C12308" s="28">
        <f t="shared" si="392"/>
        <v>1231</v>
      </c>
    </row>
    <row r="12309" spans="1:3" x14ac:dyDescent="0.25">
      <c r="A12309" s="22"/>
      <c r="B12309" s="28" t="str">
        <f t="shared" si="391"/>
        <v/>
      </c>
      <c r="C12309" s="28">
        <f t="shared" si="392"/>
        <v>1231</v>
      </c>
    </row>
    <row r="12310" spans="1:3" x14ac:dyDescent="0.25">
      <c r="A12310" s="22"/>
      <c r="B12310" s="28" t="str">
        <f t="shared" si="391"/>
        <v/>
      </c>
      <c r="C12310" s="28">
        <f t="shared" si="392"/>
        <v>1231</v>
      </c>
    </row>
    <row r="12311" spans="1:3" x14ac:dyDescent="0.25">
      <c r="A12311" s="22"/>
      <c r="B12311" s="28" t="str">
        <f t="shared" si="391"/>
        <v/>
      </c>
      <c r="C12311" s="28">
        <f t="shared" si="392"/>
        <v>1231</v>
      </c>
    </row>
    <row r="12312" spans="1:3" x14ac:dyDescent="0.25">
      <c r="A12312" s="22"/>
      <c r="B12312" s="28" t="str">
        <f t="shared" si="391"/>
        <v/>
      </c>
      <c r="C12312" s="28">
        <f t="shared" si="392"/>
        <v>1231</v>
      </c>
    </row>
    <row r="12313" spans="1:3" x14ac:dyDescent="0.25">
      <c r="A12313" s="22"/>
      <c r="B12313" s="28" t="str">
        <f t="shared" si="391"/>
        <v/>
      </c>
      <c r="C12313" s="28">
        <f t="shared" si="392"/>
        <v>1231</v>
      </c>
    </row>
    <row r="12314" spans="1:3" x14ac:dyDescent="0.25">
      <c r="A12314" s="22"/>
      <c r="B12314" s="28" t="str">
        <f t="shared" si="391"/>
        <v/>
      </c>
      <c r="C12314" s="28">
        <f t="shared" si="392"/>
        <v>1231</v>
      </c>
    </row>
    <row r="12315" spans="1:3" x14ac:dyDescent="0.25">
      <c r="A12315" s="22"/>
      <c r="B12315" s="28" t="str">
        <f t="shared" si="391"/>
        <v/>
      </c>
      <c r="C12315" s="28">
        <f t="shared" si="392"/>
        <v>1231</v>
      </c>
    </row>
    <row r="12316" spans="1:3" x14ac:dyDescent="0.25">
      <c r="A12316" s="22"/>
      <c r="B12316" s="28" t="str">
        <f t="shared" si="391"/>
        <v/>
      </c>
      <c r="C12316" s="28">
        <f t="shared" si="392"/>
        <v>1231</v>
      </c>
    </row>
    <row r="12317" spans="1:3" x14ac:dyDescent="0.25">
      <c r="A12317" s="22"/>
      <c r="B12317" s="28" t="str">
        <f t="shared" ref="B12317:B12380" si="393">IF(C12317&lt; $D$4+1,MOD(((ROW(B12317)-ROW(B$7))),$C$5)+1,"")</f>
        <v/>
      </c>
      <c r="C12317" s="28">
        <f t="shared" si="392"/>
        <v>1232</v>
      </c>
    </row>
    <row r="12318" spans="1:3" x14ac:dyDescent="0.25">
      <c r="A12318" s="22"/>
      <c r="B12318" s="28" t="str">
        <f t="shared" si="393"/>
        <v/>
      </c>
      <c r="C12318" s="28">
        <f t="shared" si="392"/>
        <v>1232</v>
      </c>
    </row>
    <row r="12319" spans="1:3" x14ac:dyDescent="0.25">
      <c r="A12319" s="22"/>
      <c r="B12319" s="28" t="str">
        <f t="shared" si="393"/>
        <v/>
      </c>
      <c r="C12319" s="28">
        <f t="shared" si="392"/>
        <v>1232</v>
      </c>
    </row>
    <row r="12320" spans="1:3" x14ac:dyDescent="0.25">
      <c r="A12320" s="22"/>
      <c r="B12320" s="28" t="str">
        <f t="shared" si="393"/>
        <v/>
      </c>
      <c r="C12320" s="28">
        <f t="shared" si="392"/>
        <v>1232</v>
      </c>
    </row>
    <row r="12321" spans="1:3" x14ac:dyDescent="0.25">
      <c r="A12321" s="22"/>
      <c r="B12321" s="28" t="str">
        <f t="shared" si="393"/>
        <v/>
      </c>
      <c r="C12321" s="28">
        <f t="shared" si="392"/>
        <v>1232</v>
      </c>
    </row>
    <row r="12322" spans="1:3" x14ac:dyDescent="0.25">
      <c r="A12322" s="22"/>
      <c r="B12322" s="28" t="str">
        <f t="shared" si="393"/>
        <v/>
      </c>
      <c r="C12322" s="28">
        <f t="shared" si="392"/>
        <v>1232</v>
      </c>
    </row>
    <row r="12323" spans="1:3" x14ac:dyDescent="0.25">
      <c r="A12323" s="22"/>
      <c r="B12323" s="28" t="str">
        <f t="shared" si="393"/>
        <v/>
      </c>
      <c r="C12323" s="28">
        <f t="shared" si="392"/>
        <v>1232</v>
      </c>
    </row>
    <row r="12324" spans="1:3" x14ac:dyDescent="0.25">
      <c r="A12324" s="22"/>
      <c r="B12324" s="28" t="str">
        <f t="shared" si="393"/>
        <v/>
      </c>
      <c r="C12324" s="28">
        <f t="shared" si="392"/>
        <v>1232</v>
      </c>
    </row>
    <row r="12325" spans="1:3" x14ac:dyDescent="0.25">
      <c r="A12325" s="22"/>
      <c r="B12325" s="28" t="str">
        <f t="shared" si="393"/>
        <v/>
      </c>
      <c r="C12325" s="28">
        <f t="shared" si="392"/>
        <v>1232</v>
      </c>
    </row>
    <row r="12326" spans="1:3" x14ac:dyDescent="0.25">
      <c r="A12326" s="22"/>
      <c r="B12326" s="28" t="str">
        <f t="shared" si="393"/>
        <v/>
      </c>
      <c r="C12326" s="28">
        <f t="shared" si="392"/>
        <v>1232</v>
      </c>
    </row>
    <row r="12327" spans="1:3" x14ac:dyDescent="0.25">
      <c r="A12327" s="22"/>
      <c r="B12327" s="28" t="str">
        <f t="shared" si="393"/>
        <v/>
      </c>
      <c r="C12327" s="28">
        <f t="shared" si="392"/>
        <v>1233</v>
      </c>
    </row>
    <row r="12328" spans="1:3" x14ac:dyDescent="0.25">
      <c r="A12328" s="22"/>
      <c r="B12328" s="28" t="str">
        <f t="shared" si="393"/>
        <v/>
      </c>
      <c r="C12328" s="28">
        <f t="shared" si="392"/>
        <v>1233</v>
      </c>
    </row>
    <row r="12329" spans="1:3" x14ac:dyDescent="0.25">
      <c r="A12329" s="22"/>
      <c r="B12329" s="28" t="str">
        <f t="shared" si="393"/>
        <v/>
      </c>
      <c r="C12329" s="28">
        <f t="shared" si="392"/>
        <v>1233</v>
      </c>
    </row>
    <row r="12330" spans="1:3" x14ac:dyDescent="0.25">
      <c r="A12330" s="22"/>
      <c r="B12330" s="28" t="str">
        <f t="shared" si="393"/>
        <v/>
      </c>
      <c r="C12330" s="28">
        <f t="shared" si="392"/>
        <v>1233</v>
      </c>
    </row>
    <row r="12331" spans="1:3" x14ac:dyDescent="0.25">
      <c r="A12331" s="22"/>
      <c r="B12331" s="28" t="str">
        <f t="shared" si="393"/>
        <v/>
      </c>
      <c r="C12331" s="28">
        <f t="shared" si="392"/>
        <v>1233</v>
      </c>
    </row>
    <row r="12332" spans="1:3" x14ac:dyDescent="0.25">
      <c r="A12332" s="22"/>
      <c r="B12332" s="28" t="str">
        <f t="shared" si="393"/>
        <v/>
      </c>
      <c r="C12332" s="28">
        <f t="shared" si="392"/>
        <v>1233</v>
      </c>
    </row>
    <row r="12333" spans="1:3" x14ac:dyDescent="0.25">
      <c r="A12333" s="22"/>
      <c r="B12333" s="28" t="str">
        <f t="shared" si="393"/>
        <v/>
      </c>
      <c r="C12333" s="28">
        <f t="shared" si="392"/>
        <v>1233</v>
      </c>
    </row>
    <row r="12334" spans="1:3" x14ac:dyDescent="0.25">
      <c r="A12334" s="22"/>
      <c r="B12334" s="28" t="str">
        <f t="shared" si="393"/>
        <v/>
      </c>
      <c r="C12334" s="28">
        <f t="shared" si="392"/>
        <v>1233</v>
      </c>
    </row>
    <row r="12335" spans="1:3" x14ac:dyDescent="0.25">
      <c r="A12335" s="22"/>
      <c r="B12335" s="28" t="str">
        <f t="shared" si="393"/>
        <v/>
      </c>
      <c r="C12335" s="28">
        <f t="shared" ref="C12335:C12398" si="394">ROUNDDOWN(((ROW(C12335)-ROW(C$7))/C$5)+1,0)</f>
        <v>1233</v>
      </c>
    </row>
    <row r="12336" spans="1:3" x14ac:dyDescent="0.25">
      <c r="A12336" s="22"/>
      <c r="B12336" s="28" t="str">
        <f t="shared" si="393"/>
        <v/>
      </c>
      <c r="C12336" s="28">
        <f t="shared" si="394"/>
        <v>1233</v>
      </c>
    </row>
    <row r="12337" spans="1:3" x14ac:dyDescent="0.25">
      <c r="A12337" s="22"/>
      <c r="B12337" s="28" t="str">
        <f t="shared" si="393"/>
        <v/>
      </c>
      <c r="C12337" s="28">
        <f t="shared" si="394"/>
        <v>1234</v>
      </c>
    </row>
    <row r="12338" spans="1:3" x14ac:dyDescent="0.25">
      <c r="A12338" s="22"/>
      <c r="B12338" s="28" t="str">
        <f t="shared" si="393"/>
        <v/>
      </c>
      <c r="C12338" s="28">
        <f t="shared" si="394"/>
        <v>1234</v>
      </c>
    </row>
    <row r="12339" spans="1:3" x14ac:dyDescent="0.25">
      <c r="A12339" s="22"/>
      <c r="B12339" s="28" t="str">
        <f t="shared" si="393"/>
        <v/>
      </c>
      <c r="C12339" s="28">
        <f t="shared" si="394"/>
        <v>1234</v>
      </c>
    </row>
    <row r="12340" spans="1:3" x14ac:dyDescent="0.25">
      <c r="A12340" s="22"/>
      <c r="B12340" s="28" t="str">
        <f t="shared" si="393"/>
        <v/>
      </c>
      <c r="C12340" s="28">
        <f t="shared" si="394"/>
        <v>1234</v>
      </c>
    </row>
    <row r="12341" spans="1:3" x14ac:dyDescent="0.25">
      <c r="A12341" s="22"/>
      <c r="B12341" s="28" t="str">
        <f t="shared" si="393"/>
        <v/>
      </c>
      <c r="C12341" s="28">
        <f t="shared" si="394"/>
        <v>1234</v>
      </c>
    </row>
    <row r="12342" spans="1:3" x14ac:dyDescent="0.25">
      <c r="A12342" s="22"/>
      <c r="B12342" s="28" t="str">
        <f t="shared" si="393"/>
        <v/>
      </c>
      <c r="C12342" s="28">
        <f t="shared" si="394"/>
        <v>1234</v>
      </c>
    </row>
    <row r="12343" spans="1:3" x14ac:dyDescent="0.25">
      <c r="A12343" s="22"/>
      <c r="B12343" s="28" t="str">
        <f t="shared" si="393"/>
        <v/>
      </c>
      <c r="C12343" s="28">
        <f t="shared" si="394"/>
        <v>1234</v>
      </c>
    </row>
    <row r="12344" spans="1:3" x14ac:dyDescent="0.25">
      <c r="A12344" s="22"/>
      <c r="B12344" s="28" t="str">
        <f t="shared" si="393"/>
        <v/>
      </c>
      <c r="C12344" s="28">
        <f t="shared" si="394"/>
        <v>1234</v>
      </c>
    </row>
    <row r="12345" spans="1:3" x14ac:dyDescent="0.25">
      <c r="A12345" s="22"/>
      <c r="B12345" s="28" t="str">
        <f t="shared" si="393"/>
        <v/>
      </c>
      <c r="C12345" s="28">
        <f t="shared" si="394"/>
        <v>1234</v>
      </c>
    </row>
    <row r="12346" spans="1:3" x14ac:dyDescent="0.25">
      <c r="A12346" s="22"/>
      <c r="B12346" s="28" t="str">
        <f t="shared" si="393"/>
        <v/>
      </c>
      <c r="C12346" s="28">
        <f t="shared" si="394"/>
        <v>1234</v>
      </c>
    </row>
    <row r="12347" spans="1:3" x14ac:dyDescent="0.25">
      <c r="A12347" s="22"/>
      <c r="B12347" s="28" t="str">
        <f t="shared" si="393"/>
        <v/>
      </c>
      <c r="C12347" s="28">
        <f t="shared" si="394"/>
        <v>1235</v>
      </c>
    </row>
    <row r="12348" spans="1:3" x14ac:dyDescent="0.25">
      <c r="A12348" s="22"/>
      <c r="B12348" s="28" t="str">
        <f t="shared" si="393"/>
        <v/>
      </c>
      <c r="C12348" s="28">
        <f t="shared" si="394"/>
        <v>1235</v>
      </c>
    </row>
    <row r="12349" spans="1:3" x14ac:dyDescent="0.25">
      <c r="A12349" s="22"/>
      <c r="B12349" s="28" t="str">
        <f t="shared" si="393"/>
        <v/>
      </c>
      <c r="C12349" s="28">
        <f t="shared" si="394"/>
        <v>1235</v>
      </c>
    </row>
    <row r="12350" spans="1:3" x14ac:dyDescent="0.25">
      <c r="A12350" s="22"/>
      <c r="B12350" s="28" t="str">
        <f t="shared" si="393"/>
        <v/>
      </c>
      <c r="C12350" s="28">
        <f t="shared" si="394"/>
        <v>1235</v>
      </c>
    </row>
    <row r="12351" spans="1:3" x14ac:dyDescent="0.25">
      <c r="A12351" s="22"/>
      <c r="B12351" s="28" t="str">
        <f t="shared" si="393"/>
        <v/>
      </c>
      <c r="C12351" s="28">
        <f t="shared" si="394"/>
        <v>1235</v>
      </c>
    </row>
    <row r="12352" spans="1:3" x14ac:dyDescent="0.25">
      <c r="A12352" s="22"/>
      <c r="B12352" s="28" t="str">
        <f t="shared" si="393"/>
        <v/>
      </c>
      <c r="C12352" s="28">
        <f t="shared" si="394"/>
        <v>1235</v>
      </c>
    </row>
    <row r="12353" spans="1:3" x14ac:dyDescent="0.25">
      <c r="A12353" s="22"/>
      <c r="B12353" s="28" t="str">
        <f t="shared" si="393"/>
        <v/>
      </c>
      <c r="C12353" s="28">
        <f t="shared" si="394"/>
        <v>1235</v>
      </c>
    </row>
    <row r="12354" spans="1:3" x14ac:dyDescent="0.25">
      <c r="A12354" s="22"/>
      <c r="B12354" s="28" t="str">
        <f t="shared" si="393"/>
        <v/>
      </c>
      <c r="C12354" s="28">
        <f t="shared" si="394"/>
        <v>1235</v>
      </c>
    </row>
    <row r="12355" spans="1:3" x14ac:dyDescent="0.25">
      <c r="A12355" s="22"/>
      <c r="B12355" s="28" t="str">
        <f t="shared" si="393"/>
        <v/>
      </c>
      <c r="C12355" s="28">
        <f t="shared" si="394"/>
        <v>1235</v>
      </c>
    </row>
    <row r="12356" spans="1:3" x14ac:dyDescent="0.25">
      <c r="A12356" s="22"/>
      <c r="B12356" s="28" t="str">
        <f t="shared" si="393"/>
        <v/>
      </c>
      <c r="C12356" s="28">
        <f t="shared" si="394"/>
        <v>1235</v>
      </c>
    </row>
    <row r="12357" spans="1:3" x14ac:dyDescent="0.25">
      <c r="A12357" s="22"/>
      <c r="B12357" s="28" t="str">
        <f t="shared" si="393"/>
        <v/>
      </c>
      <c r="C12357" s="28">
        <f t="shared" si="394"/>
        <v>1236</v>
      </c>
    </row>
    <row r="12358" spans="1:3" x14ac:dyDescent="0.25">
      <c r="A12358" s="22"/>
      <c r="B12358" s="28" t="str">
        <f t="shared" si="393"/>
        <v/>
      </c>
      <c r="C12358" s="28">
        <f t="shared" si="394"/>
        <v>1236</v>
      </c>
    </row>
    <row r="12359" spans="1:3" x14ac:dyDescent="0.25">
      <c r="A12359" s="22"/>
      <c r="B12359" s="28" t="str">
        <f t="shared" si="393"/>
        <v/>
      </c>
      <c r="C12359" s="28">
        <f t="shared" si="394"/>
        <v>1236</v>
      </c>
    </row>
    <row r="12360" spans="1:3" x14ac:dyDescent="0.25">
      <c r="A12360" s="22"/>
      <c r="B12360" s="28" t="str">
        <f t="shared" si="393"/>
        <v/>
      </c>
      <c r="C12360" s="28">
        <f t="shared" si="394"/>
        <v>1236</v>
      </c>
    </row>
    <row r="12361" spans="1:3" x14ac:dyDescent="0.25">
      <c r="A12361" s="22"/>
      <c r="B12361" s="28" t="str">
        <f t="shared" si="393"/>
        <v/>
      </c>
      <c r="C12361" s="28">
        <f t="shared" si="394"/>
        <v>1236</v>
      </c>
    </row>
    <row r="12362" spans="1:3" x14ac:dyDescent="0.25">
      <c r="A12362" s="22"/>
      <c r="B12362" s="28" t="str">
        <f t="shared" si="393"/>
        <v/>
      </c>
      <c r="C12362" s="28">
        <f t="shared" si="394"/>
        <v>1236</v>
      </c>
    </row>
    <row r="12363" spans="1:3" x14ac:dyDescent="0.25">
      <c r="A12363" s="22"/>
      <c r="B12363" s="28" t="str">
        <f t="shared" si="393"/>
        <v/>
      </c>
      <c r="C12363" s="28">
        <f t="shared" si="394"/>
        <v>1236</v>
      </c>
    </row>
    <row r="12364" spans="1:3" x14ac:dyDescent="0.25">
      <c r="A12364" s="22"/>
      <c r="B12364" s="28" t="str">
        <f t="shared" si="393"/>
        <v/>
      </c>
      <c r="C12364" s="28">
        <f t="shared" si="394"/>
        <v>1236</v>
      </c>
    </row>
    <row r="12365" spans="1:3" x14ac:dyDescent="0.25">
      <c r="A12365" s="22"/>
      <c r="B12365" s="28" t="str">
        <f t="shared" si="393"/>
        <v/>
      </c>
      <c r="C12365" s="28">
        <f t="shared" si="394"/>
        <v>1236</v>
      </c>
    </row>
    <row r="12366" spans="1:3" x14ac:dyDescent="0.25">
      <c r="A12366" s="22"/>
      <c r="B12366" s="28" t="str">
        <f t="shared" si="393"/>
        <v/>
      </c>
      <c r="C12366" s="28">
        <f t="shared" si="394"/>
        <v>1236</v>
      </c>
    </row>
    <row r="12367" spans="1:3" x14ac:dyDescent="0.25">
      <c r="A12367" s="22"/>
      <c r="B12367" s="28" t="str">
        <f t="shared" si="393"/>
        <v/>
      </c>
      <c r="C12367" s="28">
        <f t="shared" si="394"/>
        <v>1237</v>
      </c>
    </row>
    <row r="12368" spans="1:3" x14ac:dyDescent="0.25">
      <c r="A12368" s="22"/>
      <c r="B12368" s="28" t="str">
        <f t="shared" si="393"/>
        <v/>
      </c>
      <c r="C12368" s="28">
        <f t="shared" si="394"/>
        <v>1237</v>
      </c>
    </row>
    <row r="12369" spans="1:3" x14ac:dyDescent="0.25">
      <c r="A12369" s="22"/>
      <c r="B12369" s="28" t="str">
        <f t="shared" si="393"/>
        <v/>
      </c>
      <c r="C12369" s="28">
        <f t="shared" si="394"/>
        <v>1237</v>
      </c>
    </row>
    <row r="12370" spans="1:3" x14ac:dyDescent="0.25">
      <c r="A12370" s="22"/>
      <c r="B12370" s="28" t="str">
        <f t="shared" si="393"/>
        <v/>
      </c>
      <c r="C12370" s="28">
        <f t="shared" si="394"/>
        <v>1237</v>
      </c>
    </row>
    <row r="12371" spans="1:3" x14ac:dyDescent="0.25">
      <c r="A12371" s="22"/>
      <c r="B12371" s="28" t="str">
        <f t="shared" si="393"/>
        <v/>
      </c>
      <c r="C12371" s="28">
        <f t="shared" si="394"/>
        <v>1237</v>
      </c>
    </row>
    <row r="12372" spans="1:3" x14ac:dyDescent="0.25">
      <c r="A12372" s="22"/>
      <c r="B12372" s="28" t="str">
        <f t="shared" si="393"/>
        <v/>
      </c>
      <c r="C12372" s="28">
        <f t="shared" si="394"/>
        <v>1237</v>
      </c>
    </row>
    <row r="12373" spans="1:3" x14ac:dyDescent="0.25">
      <c r="A12373" s="22"/>
      <c r="B12373" s="28" t="str">
        <f t="shared" si="393"/>
        <v/>
      </c>
      <c r="C12373" s="28">
        <f t="shared" si="394"/>
        <v>1237</v>
      </c>
    </row>
    <row r="12374" spans="1:3" x14ac:dyDescent="0.25">
      <c r="A12374" s="22"/>
      <c r="B12374" s="28" t="str">
        <f t="shared" si="393"/>
        <v/>
      </c>
      <c r="C12374" s="28">
        <f t="shared" si="394"/>
        <v>1237</v>
      </c>
    </row>
    <row r="12375" spans="1:3" x14ac:dyDescent="0.25">
      <c r="A12375" s="22"/>
      <c r="B12375" s="28" t="str">
        <f t="shared" si="393"/>
        <v/>
      </c>
      <c r="C12375" s="28">
        <f t="shared" si="394"/>
        <v>1237</v>
      </c>
    </row>
    <row r="12376" spans="1:3" x14ac:dyDescent="0.25">
      <c r="A12376" s="22"/>
      <c r="B12376" s="28" t="str">
        <f t="shared" si="393"/>
        <v/>
      </c>
      <c r="C12376" s="28">
        <f t="shared" si="394"/>
        <v>1237</v>
      </c>
    </row>
    <row r="12377" spans="1:3" x14ac:dyDescent="0.25">
      <c r="A12377" s="22"/>
      <c r="B12377" s="28" t="str">
        <f t="shared" si="393"/>
        <v/>
      </c>
      <c r="C12377" s="28">
        <f t="shared" si="394"/>
        <v>1238</v>
      </c>
    </row>
    <row r="12378" spans="1:3" x14ac:dyDescent="0.25">
      <c r="A12378" s="22"/>
      <c r="B12378" s="28" t="str">
        <f t="shared" si="393"/>
        <v/>
      </c>
      <c r="C12378" s="28">
        <f t="shared" si="394"/>
        <v>1238</v>
      </c>
    </row>
    <row r="12379" spans="1:3" x14ac:dyDescent="0.25">
      <c r="A12379" s="22"/>
      <c r="B12379" s="28" t="str">
        <f t="shared" si="393"/>
        <v/>
      </c>
      <c r="C12379" s="28">
        <f t="shared" si="394"/>
        <v>1238</v>
      </c>
    </row>
    <row r="12380" spans="1:3" x14ac:dyDescent="0.25">
      <c r="A12380" s="22"/>
      <c r="B12380" s="28" t="str">
        <f t="shared" si="393"/>
        <v/>
      </c>
      <c r="C12380" s="28">
        <f t="shared" si="394"/>
        <v>1238</v>
      </c>
    </row>
    <row r="12381" spans="1:3" x14ac:dyDescent="0.25">
      <c r="A12381" s="22"/>
      <c r="B12381" s="28" t="str">
        <f t="shared" ref="B12381:B12444" si="395">IF(C12381&lt; $D$4+1,MOD(((ROW(B12381)-ROW(B$7))),$C$5)+1,"")</f>
        <v/>
      </c>
      <c r="C12381" s="28">
        <f t="shared" si="394"/>
        <v>1238</v>
      </c>
    </row>
    <row r="12382" spans="1:3" x14ac:dyDescent="0.25">
      <c r="A12382" s="22"/>
      <c r="B12382" s="28" t="str">
        <f t="shared" si="395"/>
        <v/>
      </c>
      <c r="C12382" s="28">
        <f t="shared" si="394"/>
        <v>1238</v>
      </c>
    </row>
    <row r="12383" spans="1:3" x14ac:dyDescent="0.25">
      <c r="A12383" s="22"/>
      <c r="B12383" s="28" t="str">
        <f t="shared" si="395"/>
        <v/>
      </c>
      <c r="C12383" s="28">
        <f t="shared" si="394"/>
        <v>1238</v>
      </c>
    </row>
    <row r="12384" spans="1:3" x14ac:dyDescent="0.25">
      <c r="A12384" s="22"/>
      <c r="B12384" s="28" t="str">
        <f t="shared" si="395"/>
        <v/>
      </c>
      <c r="C12384" s="28">
        <f t="shared" si="394"/>
        <v>1238</v>
      </c>
    </row>
    <row r="12385" spans="1:3" x14ac:dyDescent="0.25">
      <c r="A12385" s="22"/>
      <c r="B12385" s="28" t="str">
        <f t="shared" si="395"/>
        <v/>
      </c>
      <c r="C12385" s="28">
        <f t="shared" si="394"/>
        <v>1238</v>
      </c>
    </row>
    <row r="12386" spans="1:3" x14ac:dyDescent="0.25">
      <c r="A12386" s="22"/>
      <c r="B12386" s="28" t="str">
        <f t="shared" si="395"/>
        <v/>
      </c>
      <c r="C12386" s="28">
        <f t="shared" si="394"/>
        <v>1238</v>
      </c>
    </row>
    <row r="12387" spans="1:3" x14ac:dyDescent="0.25">
      <c r="A12387" s="22"/>
      <c r="B12387" s="28" t="str">
        <f t="shared" si="395"/>
        <v/>
      </c>
      <c r="C12387" s="28">
        <f t="shared" si="394"/>
        <v>1239</v>
      </c>
    </row>
    <row r="12388" spans="1:3" x14ac:dyDescent="0.25">
      <c r="A12388" s="22"/>
      <c r="B12388" s="28" t="str">
        <f t="shared" si="395"/>
        <v/>
      </c>
      <c r="C12388" s="28">
        <f t="shared" si="394"/>
        <v>1239</v>
      </c>
    </row>
    <row r="12389" spans="1:3" x14ac:dyDescent="0.25">
      <c r="A12389" s="22"/>
      <c r="B12389" s="28" t="str">
        <f t="shared" si="395"/>
        <v/>
      </c>
      <c r="C12389" s="28">
        <f t="shared" si="394"/>
        <v>1239</v>
      </c>
    </row>
    <row r="12390" spans="1:3" x14ac:dyDescent="0.25">
      <c r="A12390" s="22"/>
      <c r="B12390" s="28" t="str">
        <f t="shared" si="395"/>
        <v/>
      </c>
      <c r="C12390" s="28">
        <f t="shared" si="394"/>
        <v>1239</v>
      </c>
    </row>
    <row r="12391" spans="1:3" x14ac:dyDescent="0.25">
      <c r="A12391" s="22"/>
      <c r="B12391" s="28" t="str">
        <f t="shared" si="395"/>
        <v/>
      </c>
      <c r="C12391" s="28">
        <f t="shared" si="394"/>
        <v>1239</v>
      </c>
    </row>
    <row r="12392" spans="1:3" x14ac:dyDescent="0.25">
      <c r="A12392" s="22"/>
      <c r="B12392" s="28" t="str">
        <f t="shared" si="395"/>
        <v/>
      </c>
      <c r="C12392" s="28">
        <f t="shared" si="394"/>
        <v>1239</v>
      </c>
    </row>
    <row r="12393" spans="1:3" x14ac:dyDescent="0.25">
      <c r="A12393" s="22"/>
      <c r="B12393" s="28" t="str">
        <f t="shared" si="395"/>
        <v/>
      </c>
      <c r="C12393" s="28">
        <f t="shared" si="394"/>
        <v>1239</v>
      </c>
    </row>
    <row r="12394" spans="1:3" x14ac:dyDescent="0.25">
      <c r="A12394" s="22"/>
      <c r="B12394" s="28" t="str">
        <f t="shared" si="395"/>
        <v/>
      </c>
      <c r="C12394" s="28">
        <f t="shared" si="394"/>
        <v>1239</v>
      </c>
    </row>
    <row r="12395" spans="1:3" x14ac:dyDescent="0.25">
      <c r="A12395" s="22"/>
      <c r="B12395" s="28" t="str">
        <f t="shared" si="395"/>
        <v/>
      </c>
      <c r="C12395" s="28">
        <f t="shared" si="394"/>
        <v>1239</v>
      </c>
    </row>
    <row r="12396" spans="1:3" x14ac:dyDescent="0.25">
      <c r="A12396" s="22"/>
      <c r="B12396" s="28" t="str">
        <f t="shared" si="395"/>
        <v/>
      </c>
      <c r="C12396" s="28">
        <f t="shared" si="394"/>
        <v>1239</v>
      </c>
    </row>
    <row r="12397" spans="1:3" x14ac:dyDescent="0.25">
      <c r="A12397" s="22"/>
      <c r="B12397" s="28" t="str">
        <f t="shared" si="395"/>
        <v/>
      </c>
      <c r="C12397" s="28">
        <f t="shared" si="394"/>
        <v>1240</v>
      </c>
    </row>
    <row r="12398" spans="1:3" x14ac:dyDescent="0.25">
      <c r="A12398" s="22"/>
      <c r="B12398" s="28" t="str">
        <f t="shared" si="395"/>
        <v/>
      </c>
      <c r="C12398" s="28">
        <f t="shared" si="394"/>
        <v>1240</v>
      </c>
    </row>
    <row r="12399" spans="1:3" x14ac:dyDescent="0.25">
      <c r="A12399" s="22"/>
      <c r="B12399" s="28" t="str">
        <f t="shared" si="395"/>
        <v/>
      </c>
      <c r="C12399" s="28">
        <f t="shared" ref="C12399:C12462" si="396">ROUNDDOWN(((ROW(C12399)-ROW(C$7))/C$5)+1,0)</f>
        <v>1240</v>
      </c>
    </row>
    <row r="12400" spans="1:3" x14ac:dyDescent="0.25">
      <c r="A12400" s="22"/>
      <c r="B12400" s="28" t="str">
        <f t="shared" si="395"/>
        <v/>
      </c>
      <c r="C12400" s="28">
        <f t="shared" si="396"/>
        <v>1240</v>
      </c>
    </row>
    <row r="12401" spans="1:3" x14ac:dyDescent="0.25">
      <c r="A12401" s="22"/>
      <c r="B12401" s="28" t="str">
        <f t="shared" si="395"/>
        <v/>
      </c>
      <c r="C12401" s="28">
        <f t="shared" si="396"/>
        <v>1240</v>
      </c>
    </row>
    <row r="12402" spans="1:3" x14ac:dyDescent="0.25">
      <c r="A12402" s="22"/>
      <c r="B12402" s="28" t="str">
        <f t="shared" si="395"/>
        <v/>
      </c>
      <c r="C12402" s="28">
        <f t="shared" si="396"/>
        <v>1240</v>
      </c>
    </row>
    <row r="12403" spans="1:3" x14ac:dyDescent="0.25">
      <c r="A12403" s="22"/>
      <c r="B12403" s="28" t="str">
        <f t="shared" si="395"/>
        <v/>
      </c>
      <c r="C12403" s="28">
        <f t="shared" si="396"/>
        <v>1240</v>
      </c>
    </row>
    <row r="12404" spans="1:3" x14ac:dyDescent="0.25">
      <c r="A12404" s="22"/>
      <c r="B12404" s="28" t="str">
        <f t="shared" si="395"/>
        <v/>
      </c>
      <c r="C12404" s="28">
        <f t="shared" si="396"/>
        <v>1240</v>
      </c>
    </row>
    <row r="12405" spans="1:3" x14ac:dyDescent="0.25">
      <c r="A12405" s="22"/>
      <c r="B12405" s="28" t="str">
        <f t="shared" si="395"/>
        <v/>
      </c>
      <c r="C12405" s="28">
        <f t="shared" si="396"/>
        <v>1240</v>
      </c>
    </row>
    <row r="12406" spans="1:3" x14ac:dyDescent="0.25">
      <c r="A12406" s="22"/>
      <c r="B12406" s="28" t="str">
        <f t="shared" si="395"/>
        <v/>
      </c>
      <c r="C12406" s="28">
        <f t="shared" si="396"/>
        <v>1240</v>
      </c>
    </row>
    <row r="12407" spans="1:3" x14ac:dyDescent="0.25">
      <c r="A12407" s="22"/>
      <c r="B12407" s="28" t="str">
        <f t="shared" si="395"/>
        <v/>
      </c>
      <c r="C12407" s="28">
        <f t="shared" si="396"/>
        <v>1241</v>
      </c>
    </row>
    <row r="12408" spans="1:3" x14ac:dyDescent="0.25">
      <c r="A12408" s="22"/>
      <c r="B12408" s="28" t="str">
        <f t="shared" si="395"/>
        <v/>
      </c>
      <c r="C12408" s="28">
        <f t="shared" si="396"/>
        <v>1241</v>
      </c>
    </row>
    <row r="12409" spans="1:3" x14ac:dyDescent="0.25">
      <c r="A12409" s="22"/>
      <c r="B12409" s="28" t="str">
        <f t="shared" si="395"/>
        <v/>
      </c>
      <c r="C12409" s="28">
        <f t="shared" si="396"/>
        <v>1241</v>
      </c>
    </row>
    <row r="12410" spans="1:3" x14ac:dyDescent="0.25">
      <c r="A12410" s="22"/>
      <c r="B12410" s="28" t="str">
        <f t="shared" si="395"/>
        <v/>
      </c>
      <c r="C12410" s="28">
        <f t="shared" si="396"/>
        <v>1241</v>
      </c>
    </row>
    <row r="12411" spans="1:3" x14ac:dyDescent="0.25">
      <c r="A12411" s="22"/>
      <c r="B12411" s="28" t="str">
        <f t="shared" si="395"/>
        <v/>
      </c>
      <c r="C12411" s="28">
        <f t="shared" si="396"/>
        <v>1241</v>
      </c>
    </row>
    <row r="12412" spans="1:3" x14ac:dyDescent="0.25">
      <c r="A12412" s="22"/>
      <c r="B12412" s="28" t="str">
        <f t="shared" si="395"/>
        <v/>
      </c>
      <c r="C12412" s="28">
        <f t="shared" si="396"/>
        <v>1241</v>
      </c>
    </row>
    <row r="12413" spans="1:3" x14ac:dyDescent="0.25">
      <c r="A12413" s="22"/>
      <c r="B12413" s="28" t="str">
        <f t="shared" si="395"/>
        <v/>
      </c>
      <c r="C12413" s="28">
        <f t="shared" si="396"/>
        <v>1241</v>
      </c>
    </row>
    <row r="12414" spans="1:3" x14ac:dyDescent="0.25">
      <c r="A12414" s="22"/>
      <c r="B12414" s="28" t="str">
        <f t="shared" si="395"/>
        <v/>
      </c>
      <c r="C12414" s="28">
        <f t="shared" si="396"/>
        <v>1241</v>
      </c>
    </row>
    <row r="12415" spans="1:3" x14ac:dyDescent="0.25">
      <c r="A12415" s="22"/>
      <c r="B12415" s="28" t="str">
        <f t="shared" si="395"/>
        <v/>
      </c>
      <c r="C12415" s="28">
        <f t="shared" si="396"/>
        <v>1241</v>
      </c>
    </row>
    <row r="12416" spans="1:3" x14ac:dyDescent="0.25">
      <c r="A12416" s="22"/>
      <c r="B12416" s="28" t="str">
        <f t="shared" si="395"/>
        <v/>
      </c>
      <c r="C12416" s="28">
        <f t="shared" si="396"/>
        <v>1241</v>
      </c>
    </row>
    <row r="12417" spans="1:3" x14ac:dyDescent="0.25">
      <c r="A12417" s="22"/>
      <c r="B12417" s="28" t="str">
        <f t="shared" si="395"/>
        <v/>
      </c>
      <c r="C12417" s="28">
        <f t="shared" si="396"/>
        <v>1242</v>
      </c>
    </row>
    <row r="12418" spans="1:3" x14ac:dyDescent="0.25">
      <c r="A12418" s="22"/>
      <c r="B12418" s="28" t="str">
        <f t="shared" si="395"/>
        <v/>
      </c>
      <c r="C12418" s="28">
        <f t="shared" si="396"/>
        <v>1242</v>
      </c>
    </row>
    <row r="12419" spans="1:3" x14ac:dyDescent="0.25">
      <c r="A12419" s="22"/>
      <c r="B12419" s="28" t="str">
        <f t="shared" si="395"/>
        <v/>
      </c>
      <c r="C12419" s="28">
        <f t="shared" si="396"/>
        <v>1242</v>
      </c>
    </row>
    <row r="12420" spans="1:3" x14ac:dyDescent="0.25">
      <c r="A12420" s="22"/>
      <c r="B12420" s="28" t="str">
        <f t="shared" si="395"/>
        <v/>
      </c>
      <c r="C12420" s="28">
        <f t="shared" si="396"/>
        <v>1242</v>
      </c>
    </row>
    <row r="12421" spans="1:3" x14ac:dyDescent="0.25">
      <c r="A12421" s="22"/>
      <c r="B12421" s="28" t="str">
        <f t="shared" si="395"/>
        <v/>
      </c>
      <c r="C12421" s="28">
        <f t="shared" si="396"/>
        <v>1242</v>
      </c>
    </row>
    <row r="12422" spans="1:3" x14ac:dyDescent="0.25">
      <c r="A12422" s="22"/>
      <c r="B12422" s="28" t="str">
        <f t="shared" si="395"/>
        <v/>
      </c>
      <c r="C12422" s="28">
        <f t="shared" si="396"/>
        <v>1242</v>
      </c>
    </row>
    <row r="12423" spans="1:3" x14ac:dyDescent="0.25">
      <c r="A12423" s="22"/>
      <c r="B12423" s="28" t="str">
        <f t="shared" si="395"/>
        <v/>
      </c>
      <c r="C12423" s="28">
        <f t="shared" si="396"/>
        <v>1242</v>
      </c>
    </row>
    <row r="12424" spans="1:3" x14ac:dyDescent="0.25">
      <c r="A12424" s="22"/>
      <c r="B12424" s="28" t="str">
        <f t="shared" si="395"/>
        <v/>
      </c>
      <c r="C12424" s="28">
        <f t="shared" si="396"/>
        <v>1242</v>
      </c>
    </row>
    <row r="12425" spans="1:3" x14ac:dyDescent="0.25">
      <c r="A12425" s="22"/>
      <c r="B12425" s="28" t="str">
        <f t="shared" si="395"/>
        <v/>
      </c>
      <c r="C12425" s="28">
        <f t="shared" si="396"/>
        <v>1242</v>
      </c>
    </row>
    <row r="12426" spans="1:3" x14ac:dyDescent="0.25">
      <c r="A12426" s="22"/>
      <c r="B12426" s="28" t="str">
        <f t="shared" si="395"/>
        <v/>
      </c>
      <c r="C12426" s="28">
        <f t="shared" si="396"/>
        <v>1242</v>
      </c>
    </row>
    <row r="12427" spans="1:3" x14ac:dyDescent="0.25">
      <c r="A12427" s="22"/>
      <c r="B12427" s="28" t="str">
        <f t="shared" si="395"/>
        <v/>
      </c>
      <c r="C12427" s="28">
        <f t="shared" si="396"/>
        <v>1243</v>
      </c>
    </row>
    <row r="12428" spans="1:3" x14ac:dyDescent="0.25">
      <c r="A12428" s="22"/>
      <c r="B12428" s="28" t="str">
        <f t="shared" si="395"/>
        <v/>
      </c>
      <c r="C12428" s="28">
        <f t="shared" si="396"/>
        <v>1243</v>
      </c>
    </row>
    <row r="12429" spans="1:3" x14ac:dyDescent="0.25">
      <c r="A12429" s="22"/>
      <c r="B12429" s="28" t="str">
        <f t="shared" si="395"/>
        <v/>
      </c>
      <c r="C12429" s="28">
        <f t="shared" si="396"/>
        <v>1243</v>
      </c>
    </row>
    <row r="12430" spans="1:3" x14ac:dyDescent="0.25">
      <c r="A12430" s="22"/>
      <c r="B12430" s="28" t="str">
        <f t="shared" si="395"/>
        <v/>
      </c>
      <c r="C12430" s="28">
        <f t="shared" si="396"/>
        <v>1243</v>
      </c>
    </row>
    <row r="12431" spans="1:3" x14ac:dyDescent="0.25">
      <c r="A12431" s="22"/>
      <c r="B12431" s="28" t="str">
        <f t="shared" si="395"/>
        <v/>
      </c>
      <c r="C12431" s="28">
        <f t="shared" si="396"/>
        <v>1243</v>
      </c>
    </row>
    <row r="12432" spans="1:3" x14ac:dyDescent="0.25">
      <c r="A12432" s="22"/>
      <c r="B12432" s="28" t="str">
        <f t="shared" si="395"/>
        <v/>
      </c>
      <c r="C12432" s="28">
        <f t="shared" si="396"/>
        <v>1243</v>
      </c>
    </row>
    <row r="12433" spans="1:3" x14ac:dyDescent="0.25">
      <c r="A12433" s="22"/>
      <c r="B12433" s="28" t="str">
        <f t="shared" si="395"/>
        <v/>
      </c>
      <c r="C12433" s="28">
        <f t="shared" si="396"/>
        <v>1243</v>
      </c>
    </row>
    <row r="12434" spans="1:3" x14ac:dyDescent="0.25">
      <c r="A12434" s="22"/>
      <c r="B12434" s="28" t="str">
        <f t="shared" si="395"/>
        <v/>
      </c>
      <c r="C12434" s="28">
        <f t="shared" si="396"/>
        <v>1243</v>
      </c>
    </row>
    <row r="12435" spans="1:3" x14ac:dyDescent="0.25">
      <c r="A12435" s="22"/>
      <c r="B12435" s="28" t="str">
        <f t="shared" si="395"/>
        <v/>
      </c>
      <c r="C12435" s="28">
        <f t="shared" si="396"/>
        <v>1243</v>
      </c>
    </row>
    <row r="12436" spans="1:3" x14ac:dyDescent="0.25">
      <c r="A12436" s="22"/>
      <c r="B12436" s="28" t="str">
        <f t="shared" si="395"/>
        <v/>
      </c>
      <c r="C12436" s="28">
        <f t="shared" si="396"/>
        <v>1243</v>
      </c>
    </row>
    <row r="12437" spans="1:3" x14ac:dyDescent="0.25">
      <c r="A12437" s="22"/>
      <c r="B12437" s="28" t="str">
        <f t="shared" si="395"/>
        <v/>
      </c>
      <c r="C12437" s="28">
        <f t="shared" si="396"/>
        <v>1244</v>
      </c>
    </row>
    <row r="12438" spans="1:3" x14ac:dyDescent="0.25">
      <c r="A12438" s="22"/>
      <c r="B12438" s="28" t="str">
        <f t="shared" si="395"/>
        <v/>
      </c>
      <c r="C12438" s="28">
        <f t="shared" si="396"/>
        <v>1244</v>
      </c>
    </row>
    <row r="12439" spans="1:3" x14ac:dyDescent="0.25">
      <c r="A12439" s="22"/>
      <c r="B12439" s="28" t="str">
        <f t="shared" si="395"/>
        <v/>
      </c>
      <c r="C12439" s="28">
        <f t="shared" si="396"/>
        <v>1244</v>
      </c>
    </row>
    <row r="12440" spans="1:3" x14ac:dyDescent="0.25">
      <c r="A12440" s="22"/>
      <c r="B12440" s="28" t="str">
        <f t="shared" si="395"/>
        <v/>
      </c>
      <c r="C12440" s="28">
        <f t="shared" si="396"/>
        <v>1244</v>
      </c>
    </row>
    <row r="12441" spans="1:3" x14ac:dyDescent="0.25">
      <c r="A12441" s="22"/>
      <c r="B12441" s="28" t="str">
        <f t="shared" si="395"/>
        <v/>
      </c>
      <c r="C12441" s="28">
        <f t="shared" si="396"/>
        <v>1244</v>
      </c>
    </row>
    <row r="12442" spans="1:3" x14ac:dyDescent="0.25">
      <c r="A12442" s="22"/>
      <c r="B12442" s="28" t="str">
        <f t="shared" si="395"/>
        <v/>
      </c>
      <c r="C12442" s="28">
        <f t="shared" si="396"/>
        <v>1244</v>
      </c>
    </row>
    <row r="12443" spans="1:3" x14ac:dyDescent="0.25">
      <c r="A12443" s="22"/>
      <c r="B12443" s="28" t="str">
        <f t="shared" si="395"/>
        <v/>
      </c>
      <c r="C12443" s="28">
        <f t="shared" si="396"/>
        <v>1244</v>
      </c>
    </row>
    <row r="12444" spans="1:3" x14ac:dyDescent="0.25">
      <c r="A12444" s="22"/>
      <c r="B12444" s="28" t="str">
        <f t="shared" si="395"/>
        <v/>
      </c>
      <c r="C12444" s="28">
        <f t="shared" si="396"/>
        <v>1244</v>
      </c>
    </row>
    <row r="12445" spans="1:3" x14ac:dyDescent="0.25">
      <c r="A12445" s="22"/>
      <c r="B12445" s="28" t="str">
        <f t="shared" ref="B12445:B12506" si="397">IF(C12445&lt; $D$4+1,MOD(((ROW(B12445)-ROW(B$7))),$C$5)+1,"")</f>
        <v/>
      </c>
      <c r="C12445" s="28">
        <f t="shared" si="396"/>
        <v>1244</v>
      </c>
    </row>
    <row r="12446" spans="1:3" x14ac:dyDescent="0.25">
      <c r="A12446" s="22"/>
      <c r="B12446" s="28" t="str">
        <f t="shared" si="397"/>
        <v/>
      </c>
      <c r="C12446" s="28">
        <f t="shared" si="396"/>
        <v>1244</v>
      </c>
    </row>
    <row r="12447" spans="1:3" x14ac:dyDescent="0.25">
      <c r="A12447" s="22"/>
      <c r="B12447" s="28" t="str">
        <f t="shared" si="397"/>
        <v/>
      </c>
      <c r="C12447" s="28">
        <f t="shared" si="396"/>
        <v>1245</v>
      </c>
    </row>
    <row r="12448" spans="1:3" x14ac:dyDescent="0.25">
      <c r="A12448" s="22"/>
      <c r="B12448" s="28" t="str">
        <f t="shared" si="397"/>
        <v/>
      </c>
      <c r="C12448" s="28">
        <f t="shared" si="396"/>
        <v>1245</v>
      </c>
    </row>
    <row r="12449" spans="1:3" x14ac:dyDescent="0.25">
      <c r="A12449" s="22"/>
      <c r="B12449" s="28" t="str">
        <f t="shared" si="397"/>
        <v/>
      </c>
      <c r="C12449" s="28">
        <f t="shared" si="396"/>
        <v>1245</v>
      </c>
    </row>
    <row r="12450" spans="1:3" x14ac:dyDescent="0.25">
      <c r="A12450" s="22"/>
      <c r="B12450" s="28" t="str">
        <f t="shared" si="397"/>
        <v/>
      </c>
      <c r="C12450" s="28">
        <f t="shared" si="396"/>
        <v>1245</v>
      </c>
    </row>
    <row r="12451" spans="1:3" x14ac:dyDescent="0.25">
      <c r="A12451" s="22"/>
      <c r="B12451" s="28" t="str">
        <f t="shared" si="397"/>
        <v/>
      </c>
      <c r="C12451" s="28">
        <f t="shared" si="396"/>
        <v>1245</v>
      </c>
    </row>
    <row r="12452" spans="1:3" x14ac:dyDescent="0.25">
      <c r="A12452" s="22"/>
      <c r="B12452" s="28" t="str">
        <f t="shared" si="397"/>
        <v/>
      </c>
      <c r="C12452" s="28">
        <f t="shared" si="396"/>
        <v>1245</v>
      </c>
    </row>
    <row r="12453" spans="1:3" x14ac:dyDescent="0.25">
      <c r="A12453" s="22"/>
      <c r="B12453" s="28" t="str">
        <f t="shared" si="397"/>
        <v/>
      </c>
      <c r="C12453" s="28">
        <f t="shared" si="396"/>
        <v>1245</v>
      </c>
    </row>
    <row r="12454" spans="1:3" x14ac:dyDescent="0.25">
      <c r="A12454" s="22"/>
      <c r="B12454" s="28" t="str">
        <f t="shared" si="397"/>
        <v/>
      </c>
      <c r="C12454" s="28">
        <f t="shared" si="396"/>
        <v>1245</v>
      </c>
    </row>
    <row r="12455" spans="1:3" x14ac:dyDescent="0.25">
      <c r="A12455" s="22"/>
      <c r="B12455" s="28" t="str">
        <f t="shared" si="397"/>
        <v/>
      </c>
      <c r="C12455" s="28">
        <f t="shared" si="396"/>
        <v>1245</v>
      </c>
    </row>
    <row r="12456" spans="1:3" x14ac:dyDescent="0.25">
      <c r="A12456" s="22"/>
      <c r="B12456" s="28" t="str">
        <f t="shared" si="397"/>
        <v/>
      </c>
      <c r="C12456" s="28">
        <f t="shared" si="396"/>
        <v>1245</v>
      </c>
    </row>
    <row r="12457" spans="1:3" x14ac:dyDescent="0.25">
      <c r="A12457" s="22"/>
      <c r="B12457" s="28" t="str">
        <f t="shared" si="397"/>
        <v/>
      </c>
      <c r="C12457" s="28">
        <f t="shared" si="396"/>
        <v>1246</v>
      </c>
    </row>
    <row r="12458" spans="1:3" x14ac:dyDescent="0.25">
      <c r="A12458" s="22"/>
      <c r="B12458" s="28" t="str">
        <f t="shared" si="397"/>
        <v/>
      </c>
      <c r="C12458" s="28">
        <f t="shared" si="396"/>
        <v>1246</v>
      </c>
    </row>
    <row r="12459" spans="1:3" x14ac:dyDescent="0.25">
      <c r="A12459" s="22"/>
      <c r="B12459" s="28" t="str">
        <f t="shared" si="397"/>
        <v/>
      </c>
      <c r="C12459" s="28">
        <f t="shared" si="396"/>
        <v>1246</v>
      </c>
    </row>
    <row r="12460" spans="1:3" x14ac:dyDescent="0.25">
      <c r="A12460" s="22"/>
      <c r="B12460" s="28" t="str">
        <f t="shared" si="397"/>
        <v/>
      </c>
      <c r="C12460" s="28">
        <f t="shared" si="396"/>
        <v>1246</v>
      </c>
    </row>
    <row r="12461" spans="1:3" x14ac:dyDescent="0.25">
      <c r="A12461" s="22"/>
      <c r="B12461" s="28" t="str">
        <f t="shared" si="397"/>
        <v/>
      </c>
      <c r="C12461" s="28">
        <f t="shared" si="396"/>
        <v>1246</v>
      </c>
    </row>
    <row r="12462" spans="1:3" x14ac:dyDescent="0.25">
      <c r="A12462" s="22"/>
      <c r="B12462" s="28" t="str">
        <f t="shared" si="397"/>
        <v/>
      </c>
      <c r="C12462" s="28">
        <f t="shared" si="396"/>
        <v>1246</v>
      </c>
    </row>
    <row r="12463" spans="1:3" x14ac:dyDescent="0.25">
      <c r="A12463" s="22"/>
      <c r="B12463" s="28" t="str">
        <f t="shared" si="397"/>
        <v/>
      </c>
      <c r="C12463" s="28">
        <f t="shared" ref="C12463:C12506" si="398">ROUNDDOWN(((ROW(C12463)-ROW(C$7))/C$5)+1,0)</f>
        <v>1246</v>
      </c>
    </row>
    <row r="12464" spans="1:3" x14ac:dyDescent="0.25">
      <c r="A12464" s="22"/>
      <c r="B12464" s="28" t="str">
        <f t="shared" si="397"/>
        <v/>
      </c>
      <c r="C12464" s="28">
        <f t="shared" si="398"/>
        <v>1246</v>
      </c>
    </row>
    <row r="12465" spans="1:3" x14ac:dyDescent="0.25">
      <c r="A12465" s="22"/>
      <c r="B12465" s="28" t="str">
        <f t="shared" si="397"/>
        <v/>
      </c>
      <c r="C12465" s="28">
        <f t="shared" si="398"/>
        <v>1246</v>
      </c>
    </row>
    <row r="12466" spans="1:3" x14ac:dyDescent="0.25">
      <c r="A12466" s="22"/>
      <c r="B12466" s="28" t="str">
        <f t="shared" si="397"/>
        <v/>
      </c>
      <c r="C12466" s="28">
        <f t="shared" si="398"/>
        <v>1246</v>
      </c>
    </row>
    <row r="12467" spans="1:3" x14ac:dyDescent="0.25">
      <c r="A12467" s="22"/>
      <c r="B12467" s="28" t="str">
        <f t="shared" si="397"/>
        <v/>
      </c>
      <c r="C12467" s="28">
        <f t="shared" si="398"/>
        <v>1247</v>
      </c>
    </row>
    <row r="12468" spans="1:3" x14ac:dyDescent="0.25">
      <c r="A12468" s="22"/>
      <c r="B12468" s="28" t="str">
        <f t="shared" si="397"/>
        <v/>
      </c>
      <c r="C12468" s="28">
        <f t="shared" si="398"/>
        <v>1247</v>
      </c>
    </row>
    <row r="12469" spans="1:3" x14ac:dyDescent="0.25">
      <c r="A12469" s="22"/>
      <c r="B12469" s="28" t="str">
        <f t="shared" si="397"/>
        <v/>
      </c>
      <c r="C12469" s="28">
        <f t="shared" si="398"/>
        <v>1247</v>
      </c>
    </row>
    <row r="12470" spans="1:3" x14ac:dyDescent="0.25">
      <c r="A12470" s="22"/>
      <c r="B12470" s="28" t="str">
        <f t="shared" si="397"/>
        <v/>
      </c>
      <c r="C12470" s="28">
        <f t="shared" si="398"/>
        <v>1247</v>
      </c>
    </row>
    <row r="12471" spans="1:3" x14ac:dyDescent="0.25">
      <c r="A12471" s="22"/>
      <c r="B12471" s="28" t="str">
        <f t="shared" si="397"/>
        <v/>
      </c>
      <c r="C12471" s="28">
        <f t="shared" si="398"/>
        <v>1247</v>
      </c>
    </row>
    <row r="12472" spans="1:3" x14ac:dyDescent="0.25">
      <c r="A12472" s="22"/>
      <c r="B12472" s="28" t="str">
        <f t="shared" si="397"/>
        <v/>
      </c>
      <c r="C12472" s="28">
        <f t="shared" si="398"/>
        <v>1247</v>
      </c>
    </row>
    <row r="12473" spans="1:3" x14ac:dyDescent="0.25">
      <c r="A12473" s="22"/>
      <c r="B12473" s="28" t="str">
        <f t="shared" si="397"/>
        <v/>
      </c>
      <c r="C12473" s="28">
        <f t="shared" si="398"/>
        <v>1247</v>
      </c>
    </row>
    <row r="12474" spans="1:3" x14ac:dyDescent="0.25">
      <c r="A12474" s="22"/>
      <c r="B12474" s="28" t="str">
        <f t="shared" si="397"/>
        <v/>
      </c>
      <c r="C12474" s="28">
        <f t="shared" si="398"/>
        <v>1247</v>
      </c>
    </row>
    <row r="12475" spans="1:3" x14ac:dyDescent="0.25">
      <c r="A12475" s="22"/>
      <c r="B12475" s="28" t="str">
        <f t="shared" si="397"/>
        <v/>
      </c>
      <c r="C12475" s="28">
        <f t="shared" si="398"/>
        <v>1247</v>
      </c>
    </row>
    <row r="12476" spans="1:3" x14ac:dyDescent="0.25">
      <c r="A12476" s="22"/>
      <c r="B12476" s="28" t="str">
        <f t="shared" si="397"/>
        <v/>
      </c>
      <c r="C12476" s="28">
        <f t="shared" si="398"/>
        <v>1247</v>
      </c>
    </row>
    <row r="12477" spans="1:3" x14ac:dyDescent="0.25">
      <c r="A12477" s="22"/>
      <c r="B12477" s="28" t="str">
        <f t="shared" si="397"/>
        <v/>
      </c>
      <c r="C12477" s="28">
        <f t="shared" si="398"/>
        <v>1248</v>
      </c>
    </row>
    <row r="12478" spans="1:3" x14ac:dyDescent="0.25">
      <c r="A12478" s="22"/>
      <c r="B12478" s="28" t="str">
        <f t="shared" si="397"/>
        <v/>
      </c>
      <c r="C12478" s="28">
        <f t="shared" si="398"/>
        <v>1248</v>
      </c>
    </row>
    <row r="12479" spans="1:3" x14ac:dyDescent="0.25">
      <c r="A12479" s="22"/>
      <c r="B12479" s="28" t="str">
        <f t="shared" si="397"/>
        <v/>
      </c>
      <c r="C12479" s="28">
        <f t="shared" si="398"/>
        <v>1248</v>
      </c>
    </row>
    <row r="12480" spans="1:3" x14ac:dyDescent="0.25">
      <c r="A12480" s="22"/>
      <c r="B12480" s="28" t="str">
        <f t="shared" si="397"/>
        <v/>
      </c>
      <c r="C12480" s="28">
        <f t="shared" si="398"/>
        <v>1248</v>
      </c>
    </row>
    <row r="12481" spans="1:3" x14ac:dyDescent="0.25">
      <c r="A12481" s="22"/>
      <c r="B12481" s="28" t="str">
        <f t="shared" si="397"/>
        <v/>
      </c>
      <c r="C12481" s="28">
        <f t="shared" si="398"/>
        <v>1248</v>
      </c>
    </row>
    <row r="12482" spans="1:3" x14ac:dyDescent="0.25">
      <c r="A12482" s="22"/>
      <c r="B12482" s="28" t="str">
        <f t="shared" si="397"/>
        <v/>
      </c>
      <c r="C12482" s="28">
        <f t="shared" si="398"/>
        <v>1248</v>
      </c>
    </row>
    <row r="12483" spans="1:3" x14ac:dyDescent="0.25">
      <c r="A12483" s="22"/>
      <c r="B12483" s="28" t="str">
        <f t="shared" si="397"/>
        <v/>
      </c>
      <c r="C12483" s="28">
        <f t="shared" si="398"/>
        <v>1248</v>
      </c>
    </row>
    <row r="12484" spans="1:3" x14ac:dyDescent="0.25">
      <c r="A12484" s="22"/>
      <c r="B12484" s="28" t="str">
        <f t="shared" si="397"/>
        <v/>
      </c>
      <c r="C12484" s="28">
        <f t="shared" si="398"/>
        <v>1248</v>
      </c>
    </row>
    <row r="12485" spans="1:3" x14ac:dyDescent="0.25">
      <c r="A12485" s="22"/>
      <c r="B12485" s="28" t="str">
        <f t="shared" si="397"/>
        <v/>
      </c>
      <c r="C12485" s="28">
        <f t="shared" si="398"/>
        <v>1248</v>
      </c>
    </row>
    <row r="12486" spans="1:3" x14ac:dyDescent="0.25">
      <c r="A12486" s="22"/>
      <c r="B12486" s="28" t="str">
        <f t="shared" si="397"/>
        <v/>
      </c>
      <c r="C12486" s="28">
        <f t="shared" si="398"/>
        <v>1248</v>
      </c>
    </row>
    <row r="12487" spans="1:3" x14ac:dyDescent="0.25">
      <c r="A12487" s="22"/>
      <c r="B12487" s="28" t="str">
        <f t="shared" si="397"/>
        <v/>
      </c>
      <c r="C12487" s="28">
        <f t="shared" si="398"/>
        <v>1249</v>
      </c>
    </row>
    <row r="12488" spans="1:3" x14ac:dyDescent="0.25">
      <c r="A12488" s="22"/>
      <c r="B12488" s="28" t="str">
        <f t="shared" si="397"/>
        <v/>
      </c>
      <c r="C12488" s="28">
        <f t="shared" si="398"/>
        <v>1249</v>
      </c>
    </row>
    <row r="12489" spans="1:3" x14ac:dyDescent="0.25">
      <c r="A12489" s="22"/>
      <c r="B12489" s="28" t="str">
        <f t="shared" si="397"/>
        <v/>
      </c>
      <c r="C12489" s="28">
        <f t="shared" si="398"/>
        <v>1249</v>
      </c>
    </row>
    <row r="12490" spans="1:3" x14ac:dyDescent="0.25">
      <c r="A12490" s="22"/>
      <c r="B12490" s="28" t="str">
        <f t="shared" si="397"/>
        <v/>
      </c>
      <c r="C12490" s="28">
        <f t="shared" si="398"/>
        <v>1249</v>
      </c>
    </row>
    <row r="12491" spans="1:3" x14ac:dyDescent="0.25">
      <c r="A12491" s="22"/>
      <c r="B12491" s="28" t="str">
        <f t="shared" si="397"/>
        <v/>
      </c>
      <c r="C12491" s="28">
        <f t="shared" si="398"/>
        <v>1249</v>
      </c>
    </row>
    <row r="12492" spans="1:3" x14ac:dyDescent="0.25">
      <c r="A12492" s="22"/>
      <c r="B12492" s="28" t="str">
        <f t="shared" si="397"/>
        <v/>
      </c>
      <c r="C12492" s="28">
        <f t="shared" si="398"/>
        <v>1249</v>
      </c>
    </row>
    <row r="12493" spans="1:3" x14ac:dyDescent="0.25">
      <c r="A12493" s="22"/>
      <c r="B12493" s="28" t="str">
        <f t="shared" si="397"/>
        <v/>
      </c>
      <c r="C12493" s="28">
        <f t="shared" si="398"/>
        <v>1249</v>
      </c>
    </row>
    <row r="12494" spans="1:3" x14ac:dyDescent="0.25">
      <c r="A12494" s="22"/>
      <c r="B12494" s="28" t="str">
        <f t="shared" si="397"/>
        <v/>
      </c>
      <c r="C12494" s="28">
        <f t="shared" si="398"/>
        <v>1249</v>
      </c>
    </row>
    <row r="12495" spans="1:3" x14ac:dyDescent="0.25">
      <c r="A12495" s="22"/>
      <c r="B12495" s="28" t="str">
        <f t="shared" si="397"/>
        <v/>
      </c>
      <c r="C12495" s="28">
        <f t="shared" si="398"/>
        <v>1249</v>
      </c>
    </row>
    <row r="12496" spans="1:3" x14ac:dyDescent="0.25">
      <c r="A12496" s="22"/>
      <c r="B12496" s="28" t="str">
        <f t="shared" si="397"/>
        <v/>
      </c>
      <c r="C12496" s="28">
        <f t="shared" si="398"/>
        <v>1249</v>
      </c>
    </row>
    <row r="12497" spans="1:3" x14ac:dyDescent="0.25">
      <c r="A12497" s="22"/>
      <c r="B12497" s="28" t="str">
        <f t="shared" si="397"/>
        <v/>
      </c>
      <c r="C12497" s="28">
        <f t="shared" si="398"/>
        <v>1250</v>
      </c>
    </row>
    <row r="12498" spans="1:3" x14ac:dyDescent="0.25">
      <c r="A12498" s="22"/>
      <c r="B12498" s="28" t="str">
        <f t="shared" si="397"/>
        <v/>
      </c>
      <c r="C12498" s="28">
        <f t="shared" si="398"/>
        <v>1250</v>
      </c>
    </row>
    <row r="12499" spans="1:3" x14ac:dyDescent="0.25">
      <c r="A12499" s="22"/>
      <c r="B12499" s="28" t="str">
        <f t="shared" si="397"/>
        <v/>
      </c>
      <c r="C12499" s="28">
        <f t="shared" si="398"/>
        <v>1250</v>
      </c>
    </row>
    <row r="12500" spans="1:3" x14ac:dyDescent="0.25">
      <c r="A12500" s="22"/>
      <c r="B12500" s="28" t="str">
        <f t="shared" si="397"/>
        <v/>
      </c>
      <c r="C12500" s="28">
        <f t="shared" si="398"/>
        <v>1250</v>
      </c>
    </row>
    <row r="12501" spans="1:3" x14ac:dyDescent="0.25">
      <c r="A12501" s="22"/>
      <c r="B12501" s="28" t="str">
        <f t="shared" si="397"/>
        <v/>
      </c>
      <c r="C12501" s="28">
        <f t="shared" si="398"/>
        <v>1250</v>
      </c>
    </row>
    <row r="12502" spans="1:3" x14ac:dyDescent="0.25">
      <c r="A12502" s="22"/>
      <c r="B12502" s="28" t="str">
        <f t="shared" si="397"/>
        <v/>
      </c>
      <c r="C12502" s="28">
        <f t="shared" si="398"/>
        <v>1250</v>
      </c>
    </row>
    <row r="12503" spans="1:3" x14ac:dyDescent="0.25">
      <c r="A12503" s="22"/>
      <c r="B12503" s="28" t="str">
        <f t="shared" si="397"/>
        <v/>
      </c>
      <c r="C12503" s="28">
        <f t="shared" si="398"/>
        <v>1250</v>
      </c>
    </row>
    <row r="12504" spans="1:3" x14ac:dyDescent="0.25">
      <c r="A12504" s="22"/>
      <c r="B12504" s="28" t="str">
        <f t="shared" si="397"/>
        <v/>
      </c>
      <c r="C12504" s="28">
        <f t="shared" si="398"/>
        <v>1250</v>
      </c>
    </row>
    <row r="12505" spans="1:3" x14ac:dyDescent="0.25">
      <c r="A12505" s="22"/>
      <c r="B12505" s="28" t="str">
        <f t="shared" si="397"/>
        <v/>
      </c>
      <c r="C12505" s="28">
        <f t="shared" si="398"/>
        <v>1250</v>
      </c>
    </row>
    <row r="12506" spans="1:3" x14ac:dyDescent="0.25">
      <c r="A12506" s="22"/>
      <c r="B12506" s="28" t="str">
        <f t="shared" si="397"/>
        <v/>
      </c>
      <c r="C12506" s="28">
        <f t="shared" si="398"/>
        <v>1250</v>
      </c>
    </row>
  </sheetData>
  <sheetProtection algorithmName="SHA-512" hashValue="5KPf/iYAm+H65kcGIeM0jQeCpU8Chl7Nx46eXtQ2xWDUgTmOewtQdmjijto6rtXKQYjiNFCiZl+dyckpAMWBMQ==" saltValue="hh5JT5cSjpByZjLyeBp7Dg==" spinCount="100000" sheet="1" selectLockedCells="1" selectUnlockedCells="1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Y58"/>
  <sheetViews>
    <sheetView topLeftCell="B1" workbookViewId="0">
      <selection activeCell="W5" sqref="W5:W58"/>
    </sheetView>
  </sheetViews>
  <sheetFormatPr defaultRowHeight="15" x14ac:dyDescent="0.25"/>
  <cols>
    <col min="1" max="3" width="8.85546875" style="22"/>
    <col min="11" max="11" width="27.85546875" customWidth="1"/>
    <col min="12" max="12" width="42.140625" customWidth="1"/>
    <col min="18" max="18" width="8.85546875" style="22"/>
    <col min="19" max="20" width="9.140625" style="533"/>
    <col min="22" max="22" width="8.85546875" style="22"/>
  </cols>
  <sheetData>
    <row r="1" spans="1:24" x14ac:dyDescent="0.25">
      <c r="A1" s="22" t="str">
        <f ca="1">'Site Setup'!R5</f>
        <v>DSM5</v>
      </c>
      <c r="L1" s="22"/>
      <c r="M1" t="str">
        <f>SUBSTITUTE(ADDRESS(1,COLUMN(),4),"1","")</f>
        <v>M</v>
      </c>
      <c r="O1" s="22"/>
      <c r="P1" t="s">
        <v>273</v>
      </c>
      <c r="S1" s="533" t="s">
        <v>529</v>
      </c>
    </row>
    <row r="2" spans="1:24" s="22" customFormat="1" x14ac:dyDescent="0.25">
      <c r="L2" s="35"/>
      <c r="P2" s="22">
        <f>ROW(M5)</f>
        <v>5</v>
      </c>
      <c r="S2" s="533">
        <f>ROW(P5)</f>
        <v>5</v>
      </c>
      <c r="T2" s="533"/>
    </row>
    <row r="3" spans="1:24" s="22" customFormat="1" x14ac:dyDescent="0.25">
      <c r="L3" s="35"/>
      <c r="P3" s="22">
        <f ca="1">ROW()+COUNT(M5:M103)+1</f>
        <v>22</v>
      </c>
      <c r="S3" s="533">
        <f ca="1">ROW()+COUNT(P5:P103)+1</f>
        <v>22</v>
      </c>
      <c r="T3" s="533"/>
    </row>
    <row r="4" spans="1:24" s="22" customFormat="1" ht="15.75" thickBot="1" x14ac:dyDescent="0.3">
      <c r="L4" s="35"/>
      <c r="P4" s="22">
        <v>0</v>
      </c>
      <c r="S4" s="533">
        <v>0</v>
      </c>
      <c r="T4" s="533"/>
      <c r="U4" s="25" t="s">
        <v>274</v>
      </c>
      <c r="V4" s="25" t="s">
        <v>276</v>
      </c>
      <c r="W4" s="25" t="s">
        <v>271</v>
      </c>
      <c r="X4" s="25" t="s">
        <v>272</v>
      </c>
    </row>
    <row r="5" spans="1:24" ht="15.75" thickBot="1" x14ac:dyDescent="0.3">
      <c r="B5" s="533">
        <f t="shared" ref="B5:B57" ca="1" si="0">IFERROR(SEARCH("."&amp;$A$1&amp;".",K5)+6,"")</f>
        <v>44</v>
      </c>
      <c r="C5" s="22">
        <f ca="1">IFERROR(SEARCH("."&amp;$A$1&amp;"-",K5),"")</f>
        <v>45</v>
      </c>
      <c r="D5" s="256">
        <f ca="1">IFERROR(VALUE(MID(K5,B5,C5-B5)),"")</f>
        <v>1</v>
      </c>
      <c r="E5">
        <f ca="1">IFERROR(SEARCH("."&amp;$A$1&amp;"-",K5)+6,"")</f>
        <v>51</v>
      </c>
      <c r="F5">
        <f ca="1">IFERROR(SEARCH(".",K5,E5),"")</f>
        <v>59</v>
      </c>
      <c r="G5" s="256" t="str">
        <f ca="1">IFERROR(MID(K5,E5+4,F5-E5-4),"")</f>
        <v>1011</v>
      </c>
      <c r="H5">
        <f ca="1">IFERROR(VALUE(LEFT(G5,3)),"")</f>
        <v>101</v>
      </c>
      <c r="J5" s="257">
        <f ca="1">MATCH("processPackageVerified Count.AutoSlam."&amp;$A$1&amp;".",DATA!2:2)+1</f>
        <v>152</v>
      </c>
      <c r="K5" t="str">
        <f ca="1">INDEX(DATA!$2:$2,1,Names!J5)</f>
        <v>processPackageVerified Count.AutoSlam.DSM5.1.DSM5-SLAM1011.Shipped n</v>
      </c>
      <c r="L5" s="35"/>
      <c r="M5">
        <f ca="1">IFERROR(IF(LEN(D5)&lt;3,VALUE(D5&amp;"."&amp;G5),""),"")</f>
        <v>1.1011</v>
      </c>
      <c r="N5" t="str">
        <f t="shared" ref="N5:N36" ca="1" si="1">IFERROR(IF(LEN(D5)=3,VALUE(G5),""),"")</f>
        <v/>
      </c>
      <c r="O5" s="22">
        <f ca="1">IFERROR(SMALL($M$5:$M$58,ROW()-4),"")</f>
        <v>1.1011</v>
      </c>
      <c r="P5">
        <f ca="1">IFERROR(SMALL($M$5:$M$58,ROW()-4),"")</f>
        <v>1.1011</v>
      </c>
      <c r="Q5">
        <f ca="1">IFERROR(VALUE(LEFT(P5,SEARCH(".",P5)-1)),"")</f>
        <v>1</v>
      </c>
      <c r="R5" s="4">
        <f ca="1">IFERROR(VALUE(MID(P5,SEARCH(".",P5)+1,3)),"")</f>
        <v>101</v>
      </c>
      <c r="S5" s="533">
        <f ca="1">IFERROR(SMALL($Q$5:$Q$58,ROW()-4),"")</f>
        <v>1</v>
      </c>
      <c r="T5" s="533">
        <f ca="1">INDEX($R$5:$R$58,MATCH(S5,$Q$5:$Q$58,0))</f>
        <v>101</v>
      </c>
      <c r="U5">
        <f ca="1">IFERROR(SMALL($S$5:$S$58,ROW()-4),"")</f>
        <v>1</v>
      </c>
      <c r="V5" s="22">
        <f ca="1">U5</f>
        <v>1</v>
      </c>
      <c r="W5">
        <f ca="1">T5</f>
        <v>101</v>
      </c>
      <c r="X5">
        <f t="shared" ref="X5:X24" ca="1" si="2">IFERROR(SMALL($N$5:$N$58,ROW()-4),"")</f>
        <v>801</v>
      </c>
    </row>
    <row r="6" spans="1:24" x14ac:dyDescent="0.25">
      <c r="B6" s="533">
        <f t="shared" ca="1" si="0"/>
        <v>44</v>
      </c>
      <c r="C6" s="533">
        <f t="shared" ref="C6:C58" ca="1" si="3">IFERROR(SEARCH("."&amp;$A$1&amp;"-",K6),"")</f>
        <v>45</v>
      </c>
      <c r="D6" s="256">
        <f t="shared" ref="D6:D58" ca="1" si="4">IFERROR(VALUE(MID(K6,B6,C6-B6)),"")</f>
        <v>1</v>
      </c>
      <c r="E6" s="533">
        <f t="shared" ref="E6:E58" ca="1" si="5">IFERROR(SEARCH("."&amp;$A$1&amp;"-",K6)+6,"")</f>
        <v>51</v>
      </c>
      <c r="F6" s="533">
        <f t="shared" ref="F6:F58" ca="1" si="6">IFERROR(SEARCH(".",K6,E6),"")</f>
        <v>59</v>
      </c>
      <c r="G6" s="256" t="str">
        <f t="shared" ref="G6:G58" ca="1" si="7">IFERROR(MID(K6,E6+4,F6-E6-4),"")</f>
        <v>1012</v>
      </c>
      <c r="H6" s="533">
        <f t="shared" ref="H6:H58" ca="1" si="8">IFERROR(VALUE(LEFT(G6,3)),"")</f>
        <v>101</v>
      </c>
      <c r="J6">
        <f ca="1">J5+1</f>
        <v>153</v>
      </c>
      <c r="K6" s="22" t="str">
        <f ca="1">INDEX(DATA!$2:$2,1,Names!J6)</f>
        <v>processPackageVerified Count.AutoSlam.DSM5.1.DSM5-SLAM1012.Shipped n</v>
      </c>
      <c r="L6" s="35"/>
      <c r="M6" s="533">
        <f t="shared" ref="M6:M58" ca="1" si="9">IFERROR(IF(LEN(D6)&lt;3,VALUE(D6&amp;"."&amp;G6),""),"")</f>
        <v>1.1012</v>
      </c>
      <c r="N6" s="22" t="str">
        <f t="shared" ca="1" si="1"/>
        <v/>
      </c>
      <c r="O6" s="22">
        <f t="shared" ref="O6:O58" ca="1" si="10">IFERROR(SMALL($M$5:$M$58,ROW()-4),"")</f>
        <v>1.1012</v>
      </c>
      <c r="P6" s="22">
        <f ca="1">_xlfn.IFNA(INDEX(INDIRECT(P$1&amp;P$2&amp;":"&amp;P$1&amp;P$3),MATCH(TRUE,INDEX(INDIRECT(P$1&amp;P$2&amp;":"&amp;P$1&amp;P$3)&gt;P5,0),)),"")</f>
        <v>1.1012</v>
      </c>
      <c r="Q6" s="533">
        <f t="shared" ref="Q6:Q58" ca="1" si="11">IFERROR(VALUE(LEFT(P6,SEARCH(".",P6)-1)),"")</f>
        <v>1</v>
      </c>
      <c r="R6" s="4">
        <f t="shared" ref="R6:R58" ca="1" si="12">IFERROR(VALUE(MID(P6,SEARCH(".",P6)+1,3)),"")</f>
        <v>101</v>
      </c>
      <c r="S6" s="533">
        <f ca="1">_xlfn.IFNA(INDEX(INDIRECT(S$1&amp;S$2&amp;":"&amp;S$1&amp;S$3),MATCH(TRUE,INDEX(INDIRECT(S$1&amp;S$2&amp;":"&amp;S$1&amp;S$3)&gt;S5,0),)),"")</f>
        <v>2</v>
      </c>
      <c r="T6" s="533">
        <f t="shared" ref="T6:T58" ca="1" si="13">INDEX($R$5:$R$58,MATCH(S6,$Q$5:$Q$58,0))</f>
        <v>102</v>
      </c>
      <c r="U6" s="533">
        <f t="shared" ref="U6:U58" ca="1" si="14">IFERROR(SMALL($S$5:$S$58,ROW()-4),"")</f>
        <v>2</v>
      </c>
      <c r="V6" s="533">
        <f t="shared" ref="V6:V58" ca="1" si="15">U6</f>
        <v>2</v>
      </c>
      <c r="W6" s="533">
        <f t="shared" ref="W6:W58" ca="1" si="16">T6</f>
        <v>102</v>
      </c>
      <c r="X6" s="22">
        <f t="shared" ca="1" si="2"/>
        <v>802</v>
      </c>
    </row>
    <row r="7" spans="1:24" x14ac:dyDescent="0.25">
      <c r="B7" s="533">
        <f t="shared" ca="1" si="0"/>
        <v>44</v>
      </c>
      <c r="C7" s="533">
        <f t="shared" ca="1" si="3"/>
        <v>46</v>
      </c>
      <c r="D7" s="256">
        <f t="shared" ca="1" si="4"/>
        <v>18</v>
      </c>
      <c r="E7" s="533">
        <f t="shared" ca="1" si="5"/>
        <v>52</v>
      </c>
      <c r="F7" s="533">
        <f t="shared" ca="1" si="6"/>
        <v>60</v>
      </c>
      <c r="G7" s="256" t="str">
        <f t="shared" ca="1" si="7"/>
        <v>2081</v>
      </c>
      <c r="H7" s="533">
        <f t="shared" ca="1" si="8"/>
        <v>208</v>
      </c>
      <c r="J7" s="22">
        <f t="shared" ref="J7:J58" ca="1" si="17">J6+1</f>
        <v>154</v>
      </c>
      <c r="K7" s="22" t="str">
        <f ca="1">INDEX(DATA!$2:$2,1,Names!J7)</f>
        <v>processPackageVerified Count.AutoSlam.DSM5.18.DSM5-SLAM2081.Shipped n</v>
      </c>
      <c r="L7" s="35"/>
      <c r="M7" s="533">
        <f t="shared" ca="1" si="9"/>
        <v>18.208100000000002</v>
      </c>
      <c r="N7" s="22" t="str">
        <f t="shared" ca="1" si="1"/>
        <v/>
      </c>
      <c r="O7" s="22">
        <f t="shared" ca="1" si="10"/>
        <v>2.1021000000000001</v>
      </c>
      <c r="P7" s="533">
        <f t="shared" ref="P7:P58" ca="1" si="18">_xlfn.IFNA(INDEX(INDIRECT(P$1&amp;P$2&amp;":"&amp;P$1&amp;P$3),MATCH(TRUE,INDEX(INDIRECT(P$1&amp;P$2&amp;":"&amp;P$1&amp;P$3)&gt;P6,0),)),"")</f>
        <v>2.1021000000000001</v>
      </c>
      <c r="Q7" s="533">
        <f t="shared" ca="1" si="11"/>
        <v>2</v>
      </c>
      <c r="R7" s="4">
        <f t="shared" ca="1" si="12"/>
        <v>102</v>
      </c>
      <c r="S7" s="533">
        <f t="shared" ref="S7:S58" ca="1" si="19">_xlfn.IFNA(INDEX(INDIRECT(S$1&amp;S$2&amp;":"&amp;S$1&amp;S$3),MATCH(TRUE,INDEX(INDIRECT(S$1&amp;S$2&amp;":"&amp;S$1&amp;S$3)&gt;S6,0),)),"")</f>
        <v>3</v>
      </c>
      <c r="T7" s="533">
        <f t="shared" ca="1" si="13"/>
        <v>103</v>
      </c>
      <c r="U7" s="533">
        <f t="shared" ca="1" si="14"/>
        <v>3</v>
      </c>
      <c r="V7" s="533">
        <f t="shared" ca="1" si="15"/>
        <v>3</v>
      </c>
      <c r="W7" s="533">
        <f t="shared" ca="1" si="16"/>
        <v>103</v>
      </c>
      <c r="X7" s="22">
        <f t="shared" ca="1" si="2"/>
        <v>803</v>
      </c>
    </row>
    <row r="8" spans="1:24" x14ac:dyDescent="0.25">
      <c r="B8" s="533">
        <f t="shared" ca="1" si="0"/>
        <v>44</v>
      </c>
      <c r="C8" s="533">
        <f t="shared" ca="1" si="3"/>
        <v>46</v>
      </c>
      <c r="D8" s="256">
        <f t="shared" ca="1" si="4"/>
        <v>18</v>
      </c>
      <c r="E8" s="533">
        <f t="shared" ca="1" si="5"/>
        <v>52</v>
      </c>
      <c r="F8" s="533">
        <f t="shared" ca="1" si="6"/>
        <v>60</v>
      </c>
      <c r="G8" s="256" t="str">
        <f t="shared" ca="1" si="7"/>
        <v>2082</v>
      </c>
      <c r="H8" s="533">
        <f t="shared" ca="1" si="8"/>
        <v>208</v>
      </c>
      <c r="J8" s="22">
        <f t="shared" ca="1" si="17"/>
        <v>155</v>
      </c>
      <c r="K8" s="22" t="str">
        <f ca="1">INDEX(DATA!$2:$2,1,Names!J8)</f>
        <v>processPackageVerified Count.AutoSlam.DSM5.18.DSM5-SLAM2082.Shipped n</v>
      </c>
      <c r="L8" s="35"/>
      <c r="M8" s="533">
        <f t="shared" ca="1" si="9"/>
        <v>18.208200000000001</v>
      </c>
      <c r="N8" s="22" t="str">
        <f t="shared" ca="1" si="1"/>
        <v/>
      </c>
      <c r="O8" s="22">
        <f t="shared" ca="1" si="10"/>
        <v>2.1021999999999998</v>
      </c>
      <c r="P8" s="533">
        <f t="shared" ca="1" si="18"/>
        <v>2.1021999999999998</v>
      </c>
      <c r="Q8" s="533">
        <f t="shared" ca="1" si="11"/>
        <v>2</v>
      </c>
      <c r="R8" s="4">
        <f t="shared" ca="1" si="12"/>
        <v>102</v>
      </c>
      <c r="S8" s="533">
        <f t="shared" ca="1" si="19"/>
        <v>18</v>
      </c>
      <c r="T8" s="533">
        <f t="shared" ca="1" si="13"/>
        <v>208</v>
      </c>
      <c r="U8" s="533">
        <f t="shared" ca="1" si="14"/>
        <v>18</v>
      </c>
      <c r="V8" s="533">
        <f t="shared" ca="1" si="15"/>
        <v>18</v>
      </c>
      <c r="W8" s="533">
        <f t="shared" ca="1" si="16"/>
        <v>208</v>
      </c>
      <c r="X8" s="22">
        <f t="shared" ca="1" si="2"/>
        <v>804</v>
      </c>
    </row>
    <row r="9" spans="1:24" x14ac:dyDescent="0.25">
      <c r="B9" s="533">
        <f t="shared" ca="1" si="0"/>
        <v>44</v>
      </c>
      <c r="C9" s="533">
        <f t="shared" ca="1" si="3"/>
        <v>46</v>
      </c>
      <c r="D9" s="256">
        <f t="shared" ca="1" si="4"/>
        <v>19</v>
      </c>
      <c r="E9" s="533">
        <f t="shared" ca="1" si="5"/>
        <v>52</v>
      </c>
      <c r="F9" s="533">
        <f t="shared" ca="1" si="6"/>
        <v>60</v>
      </c>
      <c r="G9" s="256" t="str">
        <f t="shared" ca="1" si="7"/>
        <v>2091</v>
      </c>
      <c r="H9" s="533">
        <f t="shared" ca="1" si="8"/>
        <v>209</v>
      </c>
      <c r="J9" s="22">
        <f t="shared" ca="1" si="17"/>
        <v>156</v>
      </c>
      <c r="K9" s="22" t="str">
        <f ca="1">INDEX(DATA!$2:$2,1,Names!J9)</f>
        <v>processPackageVerified Count.AutoSlam.DSM5.19.DSM5-SLAM2091.Shipped n</v>
      </c>
      <c r="L9" s="35"/>
      <c r="M9" s="533">
        <f t="shared" ca="1" si="9"/>
        <v>19.209099999999999</v>
      </c>
      <c r="N9" s="22" t="str">
        <f t="shared" ca="1" si="1"/>
        <v/>
      </c>
      <c r="O9" s="22">
        <f t="shared" ca="1" si="10"/>
        <v>3.1031</v>
      </c>
      <c r="P9" s="533">
        <f t="shared" ca="1" si="18"/>
        <v>3.1031</v>
      </c>
      <c r="Q9" s="533">
        <f t="shared" ca="1" si="11"/>
        <v>3</v>
      </c>
      <c r="R9" s="4">
        <f t="shared" ca="1" si="12"/>
        <v>103</v>
      </c>
      <c r="S9" s="533">
        <f t="shared" ca="1" si="19"/>
        <v>19</v>
      </c>
      <c r="T9" s="533">
        <f t="shared" ca="1" si="13"/>
        <v>209</v>
      </c>
      <c r="U9" s="533">
        <f t="shared" ca="1" si="14"/>
        <v>19</v>
      </c>
      <c r="V9" s="533">
        <f t="shared" ca="1" si="15"/>
        <v>19</v>
      </c>
      <c r="W9" s="533">
        <f t="shared" ca="1" si="16"/>
        <v>209</v>
      </c>
      <c r="X9" s="22">
        <f t="shared" ca="1" si="2"/>
        <v>805</v>
      </c>
    </row>
    <row r="10" spans="1:24" x14ac:dyDescent="0.25">
      <c r="B10" s="533">
        <f t="shared" ca="1" si="0"/>
        <v>44</v>
      </c>
      <c r="C10" s="533">
        <f t="shared" ca="1" si="3"/>
        <v>46</v>
      </c>
      <c r="D10" s="256">
        <f t="shared" ca="1" si="4"/>
        <v>19</v>
      </c>
      <c r="E10" s="533">
        <f t="shared" ca="1" si="5"/>
        <v>52</v>
      </c>
      <c r="F10" s="533">
        <f t="shared" ca="1" si="6"/>
        <v>60</v>
      </c>
      <c r="G10" s="256" t="str">
        <f t="shared" ca="1" si="7"/>
        <v>2092</v>
      </c>
      <c r="H10" s="533">
        <f t="shared" ca="1" si="8"/>
        <v>209</v>
      </c>
      <c r="J10" s="22">
        <f t="shared" ca="1" si="17"/>
        <v>157</v>
      </c>
      <c r="K10" s="22" t="str">
        <f ca="1">INDEX(DATA!$2:$2,1,Names!J10)</f>
        <v>processPackageVerified Count.AutoSlam.DSM5.19.DSM5-SLAM2092.Shipped n</v>
      </c>
      <c r="L10" s="35"/>
      <c r="M10" s="533">
        <f t="shared" ca="1" si="9"/>
        <v>19.209199999999999</v>
      </c>
      <c r="N10" s="22" t="str">
        <f t="shared" ca="1" si="1"/>
        <v/>
      </c>
      <c r="O10" s="22">
        <f t="shared" ca="1" si="10"/>
        <v>3.1032000000000002</v>
      </c>
      <c r="P10" s="533">
        <f t="shared" ca="1" si="18"/>
        <v>3.1032000000000002</v>
      </c>
      <c r="Q10" s="533">
        <f t="shared" ca="1" si="11"/>
        <v>3</v>
      </c>
      <c r="R10" s="4">
        <f t="shared" ca="1" si="12"/>
        <v>103</v>
      </c>
      <c r="S10" s="533">
        <f t="shared" ca="1" si="19"/>
        <v>20</v>
      </c>
      <c r="T10" s="533">
        <f t="shared" ca="1" si="13"/>
        <v>210</v>
      </c>
      <c r="U10" s="533">
        <f t="shared" ca="1" si="14"/>
        <v>20</v>
      </c>
      <c r="V10" s="533">
        <f t="shared" ca="1" si="15"/>
        <v>20</v>
      </c>
      <c r="W10" s="533">
        <f t="shared" ca="1" si="16"/>
        <v>210</v>
      </c>
      <c r="X10" s="22">
        <f t="shared" ca="1" si="2"/>
        <v>806</v>
      </c>
    </row>
    <row r="11" spans="1:24" x14ac:dyDescent="0.25">
      <c r="B11" s="533">
        <f t="shared" ca="1" si="0"/>
        <v>44</v>
      </c>
      <c r="C11" s="533">
        <f t="shared" ca="1" si="3"/>
        <v>45</v>
      </c>
      <c r="D11" s="256">
        <f t="shared" ca="1" si="4"/>
        <v>2</v>
      </c>
      <c r="E11" s="533">
        <f t="shared" ca="1" si="5"/>
        <v>51</v>
      </c>
      <c r="F11" s="533">
        <f t="shared" ca="1" si="6"/>
        <v>59</v>
      </c>
      <c r="G11" s="256" t="str">
        <f t="shared" ca="1" si="7"/>
        <v>1021</v>
      </c>
      <c r="H11" s="533">
        <f t="shared" ca="1" si="8"/>
        <v>102</v>
      </c>
      <c r="J11" s="22">
        <f t="shared" ca="1" si="17"/>
        <v>158</v>
      </c>
      <c r="K11" s="22" t="str">
        <f ca="1">INDEX(DATA!$2:$2,1,Names!J11)</f>
        <v>processPackageVerified Count.AutoSlam.DSM5.2.DSM5-SLAM1021.Shipped n</v>
      </c>
      <c r="L11" s="35"/>
      <c r="M11" s="533">
        <f t="shared" ca="1" si="9"/>
        <v>2.1021000000000001</v>
      </c>
      <c r="N11" s="22" t="str">
        <f t="shared" ca="1" si="1"/>
        <v/>
      </c>
      <c r="O11" s="22">
        <f t="shared" ca="1" si="10"/>
        <v>18.208100000000002</v>
      </c>
      <c r="P11" s="533">
        <f t="shared" ca="1" si="18"/>
        <v>18.208100000000002</v>
      </c>
      <c r="Q11" s="533">
        <f t="shared" ca="1" si="11"/>
        <v>18</v>
      </c>
      <c r="R11" s="4">
        <f t="shared" ca="1" si="12"/>
        <v>208</v>
      </c>
      <c r="S11" s="533">
        <f t="shared" ca="1" si="19"/>
        <v>24</v>
      </c>
      <c r="T11" s="533">
        <f t="shared" ca="1" si="13"/>
        <v>304</v>
      </c>
      <c r="U11" s="533">
        <f t="shared" ca="1" si="14"/>
        <v>24</v>
      </c>
      <c r="V11" s="533">
        <f t="shared" ca="1" si="15"/>
        <v>24</v>
      </c>
      <c r="W11" s="533">
        <f t="shared" ca="1" si="16"/>
        <v>304</v>
      </c>
      <c r="X11" s="22">
        <f t="shared" ca="1" si="2"/>
        <v>807</v>
      </c>
    </row>
    <row r="12" spans="1:24" x14ac:dyDescent="0.25">
      <c r="B12" s="533">
        <f t="shared" ca="1" si="0"/>
        <v>44</v>
      </c>
      <c r="C12" s="533">
        <f t="shared" ca="1" si="3"/>
        <v>45</v>
      </c>
      <c r="D12" s="256">
        <f t="shared" ca="1" si="4"/>
        <v>2</v>
      </c>
      <c r="E12" s="533">
        <f t="shared" ca="1" si="5"/>
        <v>51</v>
      </c>
      <c r="F12" s="533">
        <f t="shared" ca="1" si="6"/>
        <v>59</v>
      </c>
      <c r="G12" s="256" t="str">
        <f t="shared" ca="1" si="7"/>
        <v>1022</v>
      </c>
      <c r="H12" s="533">
        <f t="shared" ca="1" si="8"/>
        <v>102</v>
      </c>
      <c r="J12" s="22">
        <f t="shared" ca="1" si="17"/>
        <v>159</v>
      </c>
      <c r="K12" s="22" t="str">
        <f ca="1">INDEX(DATA!$2:$2,1,Names!J12)</f>
        <v>processPackageVerified Count.AutoSlam.DSM5.2.DSM5-SLAM1022.Shipped n</v>
      </c>
      <c r="L12" s="35"/>
      <c r="M12" s="533">
        <f t="shared" ca="1" si="9"/>
        <v>2.1021999999999998</v>
      </c>
      <c r="N12" s="22" t="str">
        <f t="shared" ca="1" si="1"/>
        <v/>
      </c>
      <c r="O12" s="22">
        <f t="shared" ca="1" si="10"/>
        <v>18.208200000000001</v>
      </c>
      <c r="P12" s="533">
        <f t="shared" ca="1" si="18"/>
        <v>18.208200000000001</v>
      </c>
      <c r="Q12" s="533">
        <f t="shared" ca="1" si="11"/>
        <v>18</v>
      </c>
      <c r="R12" s="4">
        <f t="shared" ca="1" si="12"/>
        <v>208</v>
      </c>
      <c r="S12" s="533">
        <f t="shared" ca="1" si="19"/>
        <v>25</v>
      </c>
      <c r="T12" s="533">
        <f t="shared" ca="1" si="13"/>
        <v>305</v>
      </c>
      <c r="U12" s="533">
        <f t="shared" ca="1" si="14"/>
        <v>25</v>
      </c>
      <c r="V12" s="533">
        <f t="shared" ca="1" si="15"/>
        <v>25</v>
      </c>
      <c r="W12" s="533">
        <f t="shared" ca="1" si="16"/>
        <v>305</v>
      </c>
      <c r="X12" s="22">
        <f t="shared" ca="1" si="2"/>
        <v>808</v>
      </c>
    </row>
    <row r="13" spans="1:24" x14ac:dyDescent="0.25">
      <c r="B13" s="533">
        <f t="shared" ca="1" si="0"/>
        <v>44</v>
      </c>
      <c r="C13" s="533">
        <f t="shared" ca="1" si="3"/>
        <v>46</v>
      </c>
      <c r="D13" s="256">
        <f t="shared" ca="1" si="4"/>
        <v>20</v>
      </c>
      <c r="E13" s="533">
        <f t="shared" ca="1" si="5"/>
        <v>52</v>
      </c>
      <c r="F13" s="533">
        <f t="shared" ca="1" si="6"/>
        <v>60</v>
      </c>
      <c r="G13" s="256" t="str">
        <f t="shared" ca="1" si="7"/>
        <v>2101</v>
      </c>
      <c r="H13" s="533">
        <f t="shared" ca="1" si="8"/>
        <v>210</v>
      </c>
      <c r="J13" s="22">
        <f t="shared" ca="1" si="17"/>
        <v>160</v>
      </c>
      <c r="K13" s="22" t="str">
        <f ca="1">INDEX(DATA!$2:$2,1,Names!J13)</f>
        <v>processPackageVerified Count.AutoSlam.DSM5.20.DSM5-SLAM2101.Shipped n</v>
      </c>
      <c r="L13" s="35"/>
      <c r="M13" s="533">
        <f t="shared" ca="1" si="9"/>
        <v>20.210100000000001</v>
      </c>
      <c r="N13" s="22" t="str">
        <f t="shared" ca="1" si="1"/>
        <v/>
      </c>
      <c r="O13" s="22">
        <f t="shared" ca="1" si="10"/>
        <v>19.209099999999999</v>
      </c>
      <c r="P13" s="533">
        <f t="shared" ca="1" si="18"/>
        <v>19.209099999999999</v>
      </c>
      <c r="Q13" s="533">
        <f t="shared" ca="1" si="11"/>
        <v>19</v>
      </c>
      <c r="R13" s="4">
        <f t="shared" ca="1" si="12"/>
        <v>209</v>
      </c>
      <c r="S13" s="533">
        <f t="shared" ca="1" si="19"/>
        <v>27</v>
      </c>
      <c r="T13" s="533">
        <f t="shared" ca="1" si="13"/>
        <v>307</v>
      </c>
      <c r="U13" s="533">
        <f t="shared" ca="1" si="14"/>
        <v>27</v>
      </c>
      <c r="V13" s="533">
        <f t="shared" ca="1" si="15"/>
        <v>27</v>
      </c>
      <c r="W13" s="533">
        <f t="shared" ca="1" si="16"/>
        <v>307</v>
      </c>
      <c r="X13" s="22">
        <f t="shared" ca="1" si="2"/>
        <v>809</v>
      </c>
    </row>
    <row r="14" spans="1:24" x14ac:dyDescent="0.25">
      <c r="B14" s="533">
        <f t="shared" ca="1" si="0"/>
        <v>44</v>
      </c>
      <c r="C14" s="533">
        <f t="shared" ca="1" si="3"/>
        <v>46</v>
      </c>
      <c r="D14" s="256">
        <f t="shared" ca="1" si="4"/>
        <v>20</v>
      </c>
      <c r="E14" s="533">
        <f t="shared" ca="1" si="5"/>
        <v>52</v>
      </c>
      <c r="F14" s="533">
        <f t="shared" ca="1" si="6"/>
        <v>60</v>
      </c>
      <c r="G14" s="256" t="str">
        <f t="shared" ca="1" si="7"/>
        <v>2102</v>
      </c>
      <c r="H14" s="533">
        <f t="shared" ca="1" si="8"/>
        <v>210</v>
      </c>
      <c r="J14" s="22">
        <f t="shared" ca="1" si="17"/>
        <v>161</v>
      </c>
      <c r="K14" s="22" t="str">
        <f ca="1">INDEX(DATA!$2:$2,1,Names!J14)</f>
        <v>processPackageVerified Count.AutoSlam.DSM5.20.DSM5-SLAM2102.Shipped n</v>
      </c>
      <c r="L14" s="35"/>
      <c r="M14" s="533">
        <f t="shared" ca="1" si="9"/>
        <v>20.2102</v>
      </c>
      <c r="N14" s="22" t="str">
        <f t="shared" ca="1" si="1"/>
        <v/>
      </c>
      <c r="O14" s="22">
        <f t="shared" ca="1" si="10"/>
        <v>19.209199999999999</v>
      </c>
      <c r="P14" s="533">
        <f t="shared" ca="1" si="18"/>
        <v>19.209199999999999</v>
      </c>
      <c r="Q14" s="533">
        <f t="shared" ca="1" si="11"/>
        <v>19</v>
      </c>
      <c r="R14" s="4">
        <f t="shared" ca="1" si="12"/>
        <v>209</v>
      </c>
      <c r="S14" s="533" t="str">
        <f t="shared" ca="1" si="19"/>
        <v/>
      </c>
      <c r="T14" s="533" t="str">
        <f t="shared" ca="1" si="13"/>
        <v/>
      </c>
      <c r="U14" s="533" t="str">
        <f t="shared" ca="1" si="14"/>
        <v/>
      </c>
      <c r="V14" s="533" t="str">
        <f t="shared" ca="1" si="15"/>
        <v/>
      </c>
      <c r="W14" s="533" t="str">
        <f t="shared" ca="1" si="16"/>
        <v/>
      </c>
      <c r="X14" s="22">
        <f t="shared" ca="1" si="2"/>
        <v>810</v>
      </c>
    </row>
    <row r="15" spans="1:24" x14ac:dyDescent="0.25">
      <c r="B15" s="533">
        <f t="shared" ca="1" si="0"/>
        <v>44</v>
      </c>
      <c r="C15" s="533">
        <f t="shared" ca="1" si="3"/>
        <v>46</v>
      </c>
      <c r="D15" s="256">
        <f t="shared" ca="1" si="4"/>
        <v>24</v>
      </c>
      <c r="E15" s="533">
        <f t="shared" ca="1" si="5"/>
        <v>52</v>
      </c>
      <c r="F15" s="533">
        <f t="shared" ca="1" si="6"/>
        <v>60</v>
      </c>
      <c r="G15" s="256" t="str">
        <f t="shared" ca="1" si="7"/>
        <v>3041</v>
      </c>
      <c r="H15" s="533">
        <f t="shared" ca="1" si="8"/>
        <v>304</v>
      </c>
      <c r="J15" s="22">
        <f t="shared" ca="1" si="17"/>
        <v>162</v>
      </c>
      <c r="K15" s="22" t="str">
        <f ca="1">INDEX(DATA!$2:$2,1,Names!J15)</f>
        <v>processPackageVerified Count.AutoSlam.DSM5.24.DSM5-SLAM3041.Shipped n</v>
      </c>
      <c r="L15" s="35"/>
      <c r="M15" s="533">
        <f t="shared" ca="1" si="9"/>
        <v>24.304099999999998</v>
      </c>
      <c r="N15" s="22" t="str">
        <f t="shared" ca="1" si="1"/>
        <v/>
      </c>
      <c r="O15" s="22">
        <f t="shared" ca="1" si="10"/>
        <v>20.210100000000001</v>
      </c>
      <c r="P15" s="533">
        <f t="shared" ca="1" si="18"/>
        <v>20.210100000000001</v>
      </c>
      <c r="Q15" s="533">
        <f t="shared" ca="1" si="11"/>
        <v>20</v>
      </c>
      <c r="R15" s="4">
        <f t="shared" ca="1" si="12"/>
        <v>210</v>
      </c>
      <c r="S15" s="533" t="str">
        <f t="shared" ca="1" si="19"/>
        <v/>
      </c>
      <c r="T15" s="533" t="str">
        <f t="shared" ca="1" si="13"/>
        <v/>
      </c>
      <c r="U15" s="533" t="str">
        <f t="shared" ca="1" si="14"/>
        <v/>
      </c>
      <c r="V15" s="533" t="str">
        <f t="shared" ca="1" si="15"/>
        <v/>
      </c>
      <c r="W15" s="533" t="str">
        <f t="shared" ca="1" si="16"/>
        <v/>
      </c>
      <c r="X15" s="22">
        <f t="shared" ca="1" si="2"/>
        <v>811</v>
      </c>
    </row>
    <row r="16" spans="1:24" x14ac:dyDescent="0.25">
      <c r="B16" s="533">
        <f t="shared" ca="1" si="0"/>
        <v>44</v>
      </c>
      <c r="C16" s="533">
        <f t="shared" ca="1" si="3"/>
        <v>46</v>
      </c>
      <c r="D16" s="256">
        <f t="shared" ca="1" si="4"/>
        <v>24</v>
      </c>
      <c r="E16" s="533">
        <f t="shared" ca="1" si="5"/>
        <v>52</v>
      </c>
      <c r="F16" s="533">
        <f t="shared" ca="1" si="6"/>
        <v>60</v>
      </c>
      <c r="G16" s="256" t="str">
        <f t="shared" ca="1" si="7"/>
        <v>3042</v>
      </c>
      <c r="H16" s="533">
        <f t="shared" ca="1" si="8"/>
        <v>304</v>
      </c>
      <c r="J16" s="22">
        <f t="shared" ca="1" si="17"/>
        <v>163</v>
      </c>
      <c r="K16" s="22" t="str">
        <f ca="1">INDEX(DATA!$2:$2,1,Names!J16)</f>
        <v>processPackageVerified Count.AutoSlam.DSM5.24.DSM5-SLAM3042.Shipped n</v>
      </c>
      <c r="L16" s="35"/>
      <c r="M16" s="533">
        <f t="shared" ca="1" si="9"/>
        <v>24.304200000000002</v>
      </c>
      <c r="N16" s="22" t="str">
        <f t="shared" ca="1" si="1"/>
        <v/>
      </c>
      <c r="O16" s="22">
        <f t="shared" ca="1" si="10"/>
        <v>20.2102</v>
      </c>
      <c r="P16" s="533">
        <f t="shared" ca="1" si="18"/>
        <v>20.2102</v>
      </c>
      <c r="Q16" s="533">
        <f t="shared" ca="1" si="11"/>
        <v>20</v>
      </c>
      <c r="R16" s="4">
        <f t="shared" ca="1" si="12"/>
        <v>210</v>
      </c>
      <c r="S16" s="533" t="str">
        <f t="shared" ca="1" si="19"/>
        <v/>
      </c>
      <c r="T16" s="533" t="str">
        <f t="shared" ca="1" si="13"/>
        <v/>
      </c>
      <c r="U16" s="533" t="str">
        <f t="shared" ca="1" si="14"/>
        <v/>
      </c>
      <c r="V16" s="533" t="str">
        <f t="shared" ca="1" si="15"/>
        <v/>
      </c>
      <c r="W16" s="533" t="str">
        <f t="shared" ca="1" si="16"/>
        <v/>
      </c>
      <c r="X16" s="22">
        <f t="shared" ca="1" si="2"/>
        <v>812</v>
      </c>
    </row>
    <row r="17" spans="2:25" x14ac:dyDescent="0.25">
      <c r="B17" s="533">
        <f t="shared" ca="1" si="0"/>
        <v>44</v>
      </c>
      <c r="C17" s="533">
        <f t="shared" ca="1" si="3"/>
        <v>46</v>
      </c>
      <c r="D17" s="256">
        <f t="shared" ca="1" si="4"/>
        <v>25</v>
      </c>
      <c r="E17" s="533">
        <f t="shared" ca="1" si="5"/>
        <v>52</v>
      </c>
      <c r="F17" s="533">
        <f t="shared" ca="1" si="6"/>
        <v>60</v>
      </c>
      <c r="G17" s="256" t="str">
        <f t="shared" ca="1" si="7"/>
        <v>3051</v>
      </c>
      <c r="H17" s="533">
        <f t="shared" ca="1" si="8"/>
        <v>305</v>
      </c>
      <c r="J17" s="22">
        <f t="shared" ca="1" si="17"/>
        <v>164</v>
      </c>
      <c r="K17" s="22" t="str">
        <f ca="1">INDEX(DATA!$2:$2,1,Names!J17)</f>
        <v>processPackageVerified Count.AutoSlam.DSM5.25.DSM5-SLAM3051.Shipped n</v>
      </c>
      <c r="L17" s="35"/>
      <c r="M17" s="533">
        <f t="shared" ca="1" si="9"/>
        <v>25.305099999999999</v>
      </c>
      <c r="N17" s="22" t="str">
        <f t="shared" ca="1" si="1"/>
        <v/>
      </c>
      <c r="O17" s="22">
        <f t="shared" ca="1" si="10"/>
        <v>24.304099999999998</v>
      </c>
      <c r="P17" s="533">
        <f t="shared" ca="1" si="18"/>
        <v>24.304099999999998</v>
      </c>
      <c r="Q17" s="533">
        <f t="shared" ca="1" si="11"/>
        <v>24</v>
      </c>
      <c r="R17" s="4">
        <f t="shared" ca="1" si="12"/>
        <v>304</v>
      </c>
      <c r="S17" s="533" t="str">
        <f t="shared" ca="1" si="19"/>
        <v/>
      </c>
      <c r="T17" s="533" t="str">
        <f t="shared" ca="1" si="13"/>
        <v/>
      </c>
      <c r="U17" s="533" t="str">
        <f t="shared" ca="1" si="14"/>
        <v/>
      </c>
      <c r="V17" s="533" t="str">
        <f t="shared" ca="1" si="15"/>
        <v/>
      </c>
      <c r="W17" s="533" t="str">
        <f t="shared" ca="1" si="16"/>
        <v/>
      </c>
      <c r="X17" s="22" t="str">
        <f t="shared" ca="1" si="2"/>
        <v/>
      </c>
    </row>
    <row r="18" spans="2:25" x14ac:dyDescent="0.25">
      <c r="B18" s="533">
        <f t="shared" ca="1" si="0"/>
        <v>44</v>
      </c>
      <c r="C18" s="533">
        <f t="shared" ca="1" si="3"/>
        <v>46</v>
      </c>
      <c r="D18" s="256">
        <f t="shared" ca="1" si="4"/>
        <v>25</v>
      </c>
      <c r="E18" s="533">
        <f t="shared" ca="1" si="5"/>
        <v>52</v>
      </c>
      <c r="F18" s="533">
        <f t="shared" ca="1" si="6"/>
        <v>60</v>
      </c>
      <c r="G18" s="256" t="str">
        <f t="shared" ca="1" si="7"/>
        <v>3052</v>
      </c>
      <c r="H18" s="533">
        <f t="shared" ca="1" si="8"/>
        <v>305</v>
      </c>
      <c r="J18" s="22">
        <f t="shared" ca="1" si="17"/>
        <v>165</v>
      </c>
      <c r="K18" s="22" t="str">
        <f ca="1">INDEX(DATA!$2:$2,1,Names!J18)</f>
        <v>processPackageVerified Count.AutoSlam.DSM5.25.DSM5-SLAM3052.Shipped n</v>
      </c>
      <c r="L18" s="35"/>
      <c r="M18" s="533">
        <f t="shared" ca="1" si="9"/>
        <v>25.305199999999999</v>
      </c>
      <c r="N18" s="22" t="str">
        <f t="shared" ca="1" si="1"/>
        <v/>
      </c>
      <c r="O18" s="22">
        <f t="shared" ca="1" si="10"/>
        <v>24.304200000000002</v>
      </c>
      <c r="P18" s="533">
        <f t="shared" ca="1" si="18"/>
        <v>24.304200000000002</v>
      </c>
      <c r="Q18" s="533">
        <f t="shared" ca="1" si="11"/>
        <v>24</v>
      </c>
      <c r="R18" s="4">
        <f t="shared" ca="1" si="12"/>
        <v>304</v>
      </c>
      <c r="S18" s="533" t="str">
        <f t="shared" ca="1" si="19"/>
        <v/>
      </c>
      <c r="T18" s="533" t="str">
        <f t="shared" ca="1" si="13"/>
        <v/>
      </c>
      <c r="U18" s="533" t="str">
        <f t="shared" ca="1" si="14"/>
        <v/>
      </c>
      <c r="V18" s="533" t="str">
        <f t="shared" ca="1" si="15"/>
        <v/>
      </c>
      <c r="W18" s="533" t="str">
        <f t="shared" ca="1" si="16"/>
        <v/>
      </c>
      <c r="X18" s="22" t="str">
        <f t="shared" ca="1" si="2"/>
        <v/>
      </c>
    </row>
    <row r="19" spans="2:25" x14ac:dyDescent="0.25">
      <c r="B19" s="533">
        <f t="shared" ca="1" si="0"/>
        <v>44</v>
      </c>
      <c r="C19" s="533">
        <f t="shared" ca="1" si="3"/>
        <v>46</v>
      </c>
      <c r="D19" s="256">
        <f t="shared" ca="1" si="4"/>
        <v>27</v>
      </c>
      <c r="E19" s="533">
        <f t="shared" ca="1" si="5"/>
        <v>52</v>
      </c>
      <c r="F19" s="533">
        <f t="shared" ca="1" si="6"/>
        <v>60</v>
      </c>
      <c r="G19" s="256" t="str">
        <f t="shared" ca="1" si="7"/>
        <v>3071</v>
      </c>
      <c r="H19" s="533">
        <f t="shared" ca="1" si="8"/>
        <v>307</v>
      </c>
      <c r="J19" s="22">
        <f t="shared" ca="1" si="17"/>
        <v>166</v>
      </c>
      <c r="K19" s="22" t="str">
        <f ca="1">INDEX(DATA!$2:$2,1,Names!J19)</f>
        <v>processPackageVerified Count.AutoSlam.DSM5.27.DSM5-SLAM3071.Shipped n</v>
      </c>
      <c r="L19" s="35"/>
      <c r="M19" s="533">
        <f t="shared" ca="1" si="9"/>
        <v>27.307099999999998</v>
      </c>
      <c r="N19" s="22" t="str">
        <f t="shared" ca="1" si="1"/>
        <v/>
      </c>
      <c r="O19" s="22">
        <f t="shared" ca="1" si="10"/>
        <v>25.305099999999999</v>
      </c>
      <c r="P19" s="533">
        <f t="shared" ca="1" si="18"/>
        <v>25.305099999999999</v>
      </c>
      <c r="Q19" s="533">
        <f t="shared" ca="1" si="11"/>
        <v>25</v>
      </c>
      <c r="R19" s="4">
        <f t="shared" ca="1" si="12"/>
        <v>305</v>
      </c>
      <c r="S19" s="533" t="str">
        <f t="shared" ca="1" si="19"/>
        <v/>
      </c>
      <c r="T19" s="533" t="str">
        <f t="shared" ca="1" si="13"/>
        <v/>
      </c>
      <c r="U19" s="533" t="str">
        <f t="shared" ca="1" si="14"/>
        <v/>
      </c>
      <c r="V19" s="533" t="str">
        <f t="shared" ca="1" si="15"/>
        <v/>
      </c>
      <c r="W19" s="533" t="str">
        <f t="shared" ca="1" si="16"/>
        <v/>
      </c>
      <c r="X19" s="22" t="str">
        <f t="shared" ca="1" si="2"/>
        <v/>
      </c>
    </row>
    <row r="20" spans="2:25" x14ac:dyDescent="0.25">
      <c r="B20" s="533">
        <f t="shared" ca="1" si="0"/>
        <v>44</v>
      </c>
      <c r="C20" s="533">
        <f t="shared" ca="1" si="3"/>
        <v>46</v>
      </c>
      <c r="D20" s="256">
        <f t="shared" ca="1" si="4"/>
        <v>27</v>
      </c>
      <c r="E20" s="533">
        <f t="shared" ca="1" si="5"/>
        <v>52</v>
      </c>
      <c r="F20" s="533">
        <f t="shared" ca="1" si="6"/>
        <v>60</v>
      </c>
      <c r="G20" s="256" t="str">
        <f t="shared" ca="1" si="7"/>
        <v>3072</v>
      </c>
      <c r="H20" s="533">
        <f t="shared" ca="1" si="8"/>
        <v>307</v>
      </c>
      <c r="J20" s="22">
        <f t="shared" ca="1" si="17"/>
        <v>167</v>
      </c>
      <c r="K20" s="22" t="str">
        <f ca="1">INDEX(DATA!$2:$2,1,Names!J20)</f>
        <v>processPackageVerified Count.AutoSlam.DSM5.27.DSM5-SLAM3072.Shipped n</v>
      </c>
      <c r="L20" s="35"/>
      <c r="M20" s="533">
        <f t="shared" ca="1" si="9"/>
        <v>27.307200000000002</v>
      </c>
      <c r="N20" s="22" t="str">
        <f t="shared" ca="1" si="1"/>
        <v/>
      </c>
      <c r="O20" s="22">
        <f t="shared" ca="1" si="10"/>
        <v>25.305199999999999</v>
      </c>
      <c r="P20" s="533">
        <f t="shared" ca="1" si="18"/>
        <v>25.305199999999999</v>
      </c>
      <c r="Q20" s="533">
        <f t="shared" ca="1" si="11"/>
        <v>25</v>
      </c>
      <c r="R20" s="4">
        <f t="shared" ca="1" si="12"/>
        <v>305</v>
      </c>
      <c r="S20" s="533" t="str">
        <f t="shared" ca="1" si="19"/>
        <v/>
      </c>
      <c r="T20" s="533" t="str">
        <f t="shared" ca="1" si="13"/>
        <v/>
      </c>
      <c r="U20" s="533" t="str">
        <f t="shared" ca="1" si="14"/>
        <v/>
      </c>
      <c r="V20" s="533" t="str">
        <f t="shared" ca="1" si="15"/>
        <v/>
      </c>
      <c r="W20" s="533" t="str">
        <f t="shared" ca="1" si="16"/>
        <v/>
      </c>
      <c r="X20" s="22" t="str">
        <f t="shared" ca="1" si="2"/>
        <v/>
      </c>
    </row>
    <row r="21" spans="2:25" x14ac:dyDescent="0.25">
      <c r="B21" s="533">
        <f t="shared" ca="1" si="0"/>
        <v>44</v>
      </c>
      <c r="C21" s="533">
        <f t="shared" ca="1" si="3"/>
        <v>45</v>
      </c>
      <c r="D21" s="256">
        <f t="shared" ca="1" si="4"/>
        <v>3</v>
      </c>
      <c r="E21" s="533">
        <f t="shared" ca="1" si="5"/>
        <v>51</v>
      </c>
      <c r="F21" s="533">
        <f t="shared" ca="1" si="6"/>
        <v>59</v>
      </c>
      <c r="G21" s="256" t="str">
        <f t="shared" ca="1" si="7"/>
        <v>1031</v>
      </c>
      <c r="H21" s="533">
        <f t="shared" ca="1" si="8"/>
        <v>103</v>
      </c>
      <c r="J21" s="22">
        <f t="shared" ca="1" si="17"/>
        <v>168</v>
      </c>
      <c r="K21" s="22" t="str">
        <f ca="1">INDEX(DATA!$2:$2,1,Names!J21)</f>
        <v>processPackageVerified Count.AutoSlam.DSM5.3.DSM5-SLAM1031.Shipped n</v>
      </c>
      <c r="L21" s="35"/>
      <c r="M21" s="533">
        <f t="shared" ca="1" si="9"/>
        <v>3.1031</v>
      </c>
      <c r="N21" s="22" t="str">
        <f t="shared" ca="1" si="1"/>
        <v/>
      </c>
      <c r="O21" s="22">
        <f t="shared" ca="1" si="10"/>
        <v>27.307099999999998</v>
      </c>
      <c r="P21" s="533">
        <f t="shared" ca="1" si="18"/>
        <v>27.307099999999998</v>
      </c>
      <c r="Q21" s="533">
        <f t="shared" ca="1" si="11"/>
        <v>27</v>
      </c>
      <c r="R21" s="4">
        <f t="shared" ca="1" si="12"/>
        <v>307</v>
      </c>
      <c r="S21" s="533" t="str">
        <f t="shared" ca="1" si="19"/>
        <v/>
      </c>
      <c r="T21" s="533" t="str">
        <f t="shared" ca="1" si="13"/>
        <v/>
      </c>
      <c r="U21" s="533" t="str">
        <f t="shared" ca="1" si="14"/>
        <v/>
      </c>
      <c r="V21" s="533" t="str">
        <f t="shared" ca="1" si="15"/>
        <v/>
      </c>
      <c r="W21" s="533" t="str">
        <f t="shared" ca="1" si="16"/>
        <v/>
      </c>
      <c r="X21" s="22" t="str">
        <f t="shared" ca="1" si="2"/>
        <v/>
      </c>
    </row>
    <row r="22" spans="2:25" x14ac:dyDescent="0.25">
      <c r="B22" s="533">
        <f t="shared" ca="1" si="0"/>
        <v>44</v>
      </c>
      <c r="C22" s="533">
        <f t="shared" ca="1" si="3"/>
        <v>45</v>
      </c>
      <c r="D22" s="256">
        <f t="shared" ca="1" si="4"/>
        <v>3</v>
      </c>
      <c r="E22" s="533">
        <f t="shared" ca="1" si="5"/>
        <v>51</v>
      </c>
      <c r="F22" s="533">
        <f t="shared" ca="1" si="6"/>
        <v>59</v>
      </c>
      <c r="G22" s="256" t="str">
        <f t="shared" ca="1" si="7"/>
        <v>1032</v>
      </c>
      <c r="H22" s="533">
        <f t="shared" ca="1" si="8"/>
        <v>103</v>
      </c>
      <c r="J22" s="22">
        <f t="shared" ca="1" si="17"/>
        <v>169</v>
      </c>
      <c r="K22" s="22" t="str">
        <f ca="1">INDEX(DATA!$2:$2,1,Names!J22)</f>
        <v>processPackageVerified Count.AutoSlam.DSM5.3.DSM5-SLAM1032.Shipped n</v>
      </c>
      <c r="L22" s="35"/>
      <c r="M22" s="533">
        <f t="shared" ca="1" si="9"/>
        <v>3.1032000000000002</v>
      </c>
      <c r="N22" s="22" t="str">
        <f t="shared" ca="1" si="1"/>
        <v/>
      </c>
      <c r="O22" s="22">
        <f t="shared" ca="1" si="10"/>
        <v>27.307200000000002</v>
      </c>
      <c r="P22" s="533">
        <f t="shared" ca="1" si="18"/>
        <v>27.307200000000002</v>
      </c>
      <c r="Q22" s="533">
        <f t="shared" ca="1" si="11"/>
        <v>27</v>
      </c>
      <c r="R22" s="4">
        <f t="shared" ca="1" si="12"/>
        <v>307</v>
      </c>
      <c r="S22" s="533" t="str">
        <f t="shared" ca="1" si="19"/>
        <v/>
      </c>
      <c r="T22" s="533" t="str">
        <f t="shared" ca="1" si="13"/>
        <v/>
      </c>
      <c r="U22" s="533" t="str">
        <f t="shared" ca="1" si="14"/>
        <v/>
      </c>
      <c r="V22" s="533" t="str">
        <f t="shared" ca="1" si="15"/>
        <v/>
      </c>
      <c r="W22" s="533" t="str">
        <f t="shared" ca="1" si="16"/>
        <v/>
      </c>
      <c r="X22" s="22" t="str">
        <f t="shared" ca="1" si="2"/>
        <v/>
      </c>
    </row>
    <row r="23" spans="2:25" x14ac:dyDescent="0.25">
      <c r="B23" s="533">
        <f t="shared" ca="1" si="0"/>
        <v>44</v>
      </c>
      <c r="C23" s="533">
        <f t="shared" ca="1" si="3"/>
        <v>47</v>
      </c>
      <c r="D23" s="256">
        <f t="shared" ca="1" si="4"/>
        <v>801</v>
      </c>
      <c r="E23" s="533">
        <f t="shared" ca="1" si="5"/>
        <v>53</v>
      </c>
      <c r="F23" s="533">
        <f t="shared" ca="1" si="6"/>
        <v>60</v>
      </c>
      <c r="G23" s="256" t="str">
        <f t="shared" ca="1" si="7"/>
        <v>801</v>
      </c>
      <c r="H23" s="533">
        <f t="shared" ca="1" si="8"/>
        <v>801</v>
      </c>
      <c r="J23" s="22">
        <f t="shared" ca="1" si="17"/>
        <v>170</v>
      </c>
      <c r="K23" s="22" t="str">
        <f ca="1">INDEX(DATA!$2:$2,1,Names!J23)</f>
        <v>processPackageVerified Count.AutoSlam.DSM5.801.DSM5-SLAM801.Shipped n</v>
      </c>
      <c r="L23" s="35"/>
      <c r="M23" s="533" t="str">
        <f t="shared" ca="1" si="9"/>
        <v/>
      </c>
      <c r="N23" s="22">
        <f t="shared" ca="1" si="1"/>
        <v>801</v>
      </c>
      <c r="O23" s="22" t="str">
        <f t="shared" ca="1" si="10"/>
        <v/>
      </c>
      <c r="P23" s="533" t="str">
        <f t="shared" ca="1" si="18"/>
        <v/>
      </c>
      <c r="Q23" s="533" t="str">
        <f t="shared" ca="1" si="11"/>
        <v/>
      </c>
      <c r="R23" s="4" t="str">
        <f t="shared" ca="1" si="12"/>
        <v/>
      </c>
      <c r="S23" s="533" t="str">
        <f t="shared" ca="1" si="19"/>
        <v/>
      </c>
      <c r="T23" s="533" t="str">
        <f t="shared" ca="1" si="13"/>
        <v/>
      </c>
      <c r="U23" s="533" t="str">
        <f t="shared" ca="1" si="14"/>
        <v/>
      </c>
      <c r="V23" s="533" t="str">
        <f t="shared" ca="1" si="15"/>
        <v/>
      </c>
      <c r="W23" s="533" t="str">
        <f t="shared" ca="1" si="16"/>
        <v/>
      </c>
      <c r="X23" s="22" t="str">
        <f t="shared" ca="1" si="2"/>
        <v/>
      </c>
    </row>
    <row r="24" spans="2:25" x14ac:dyDescent="0.25">
      <c r="B24" s="533">
        <f t="shared" ca="1" si="0"/>
        <v>44</v>
      </c>
      <c r="C24" s="533">
        <f t="shared" ca="1" si="3"/>
        <v>47</v>
      </c>
      <c r="D24" s="256">
        <f t="shared" ca="1" si="4"/>
        <v>802</v>
      </c>
      <c r="E24" s="533">
        <f t="shared" ca="1" si="5"/>
        <v>53</v>
      </c>
      <c r="F24" s="533">
        <f t="shared" ca="1" si="6"/>
        <v>60</v>
      </c>
      <c r="G24" s="256" t="str">
        <f t="shared" ca="1" si="7"/>
        <v>802</v>
      </c>
      <c r="H24" s="533">
        <f t="shared" ca="1" si="8"/>
        <v>802</v>
      </c>
      <c r="J24" s="22">
        <f t="shared" ca="1" si="17"/>
        <v>171</v>
      </c>
      <c r="K24" s="22" t="str">
        <f ca="1">INDEX(DATA!$2:$2,1,Names!J24)</f>
        <v>processPackageVerified Count.AutoSlam.DSM5.802.DSM5-SLAM802.Shipped n</v>
      </c>
      <c r="L24" s="35"/>
      <c r="M24" s="533" t="str">
        <f t="shared" ca="1" si="9"/>
        <v/>
      </c>
      <c r="N24" s="22">
        <f t="shared" ca="1" si="1"/>
        <v>802</v>
      </c>
      <c r="O24" s="22" t="str">
        <f t="shared" ca="1" si="10"/>
        <v/>
      </c>
      <c r="P24" s="533" t="str">
        <f t="shared" ca="1" si="18"/>
        <v/>
      </c>
      <c r="Q24" s="533" t="str">
        <f t="shared" ca="1" si="11"/>
        <v/>
      </c>
      <c r="R24" s="4" t="str">
        <f t="shared" ca="1" si="12"/>
        <v/>
      </c>
      <c r="S24" s="533" t="str">
        <f t="shared" ca="1" si="19"/>
        <v/>
      </c>
      <c r="T24" s="533" t="str">
        <f t="shared" ca="1" si="13"/>
        <v/>
      </c>
      <c r="U24" s="533" t="str">
        <f t="shared" ca="1" si="14"/>
        <v/>
      </c>
      <c r="V24" s="533" t="str">
        <f t="shared" ca="1" si="15"/>
        <v/>
      </c>
      <c r="W24" s="533" t="str">
        <f t="shared" ca="1" si="16"/>
        <v/>
      </c>
      <c r="X24" s="22" t="str">
        <f t="shared" ca="1" si="2"/>
        <v/>
      </c>
    </row>
    <row r="25" spans="2:25" x14ac:dyDescent="0.25">
      <c r="B25" s="533">
        <f t="shared" ca="1" si="0"/>
        <v>44</v>
      </c>
      <c r="C25" s="533">
        <f t="shared" ca="1" si="3"/>
        <v>47</v>
      </c>
      <c r="D25" s="256">
        <f t="shared" ca="1" si="4"/>
        <v>803</v>
      </c>
      <c r="E25" s="533">
        <f t="shared" ca="1" si="5"/>
        <v>53</v>
      </c>
      <c r="F25" s="533">
        <f t="shared" ca="1" si="6"/>
        <v>60</v>
      </c>
      <c r="G25" s="256" t="str">
        <f t="shared" ca="1" si="7"/>
        <v>803</v>
      </c>
      <c r="H25" s="533">
        <f t="shared" ca="1" si="8"/>
        <v>803</v>
      </c>
      <c r="J25" s="22">
        <f t="shared" ca="1" si="17"/>
        <v>172</v>
      </c>
      <c r="K25" s="22" t="str">
        <f ca="1">INDEX(DATA!$2:$2,1,Names!J25)</f>
        <v>processPackageVerified Count.AutoSlam.DSM5.803.DSM5-SLAM803.Shipped n</v>
      </c>
      <c r="L25" s="35"/>
      <c r="M25" s="533" t="str">
        <f t="shared" ca="1" si="9"/>
        <v/>
      </c>
      <c r="N25" s="22">
        <f t="shared" ca="1" si="1"/>
        <v>803</v>
      </c>
      <c r="O25" s="22" t="str">
        <f t="shared" ca="1" si="10"/>
        <v/>
      </c>
      <c r="P25" s="533" t="str">
        <f t="shared" ca="1" si="18"/>
        <v/>
      </c>
      <c r="Q25" s="533" t="str">
        <f t="shared" ca="1" si="11"/>
        <v/>
      </c>
      <c r="R25" s="4" t="str">
        <f t="shared" ca="1" si="12"/>
        <v/>
      </c>
      <c r="S25" s="533" t="str">
        <f t="shared" ca="1" si="19"/>
        <v/>
      </c>
      <c r="T25" s="533" t="str">
        <f t="shared" ca="1" si="13"/>
        <v/>
      </c>
      <c r="U25" s="533" t="str">
        <f t="shared" ca="1" si="14"/>
        <v/>
      </c>
      <c r="V25" s="533" t="str">
        <f t="shared" ca="1" si="15"/>
        <v/>
      </c>
      <c r="W25" s="533" t="str">
        <f t="shared" ca="1" si="16"/>
        <v/>
      </c>
    </row>
    <row r="26" spans="2:25" x14ac:dyDescent="0.25">
      <c r="B26" s="533">
        <f t="shared" ca="1" si="0"/>
        <v>44</v>
      </c>
      <c r="C26" s="533">
        <f t="shared" ca="1" si="3"/>
        <v>47</v>
      </c>
      <c r="D26" s="256">
        <f t="shared" ca="1" si="4"/>
        <v>804</v>
      </c>
      <c r="E26" s="533">
        <f t="shared" ca="1" si="5"/>
        <v>53</v>
      </c>
      <c r="F26" s="533">
        <f t="shared" ca="1" si="6"/>
        <v>60</v>
      </c>
      <c r="G26" s="256" t="str">
        <f t="shared" ca="1" si="7"/>
        <v>804</v>
      </c>
      <c r="H26" s="533">
        <f t="shared" ca="1" si="8"/>
        <v>804</v>
      </c>
      <c r="J26" s="22">
        <f t="shared" ca="1" si="17"/>
        <v>173</v>
      </c>
      <c r="K26" s="22" t="str">
        <f ca="1">INDEX(DATA!$2:$2,1,Names!J26)</f>
        <v>processPackageVerified Count.AutoSlam.DSM5.804.DSM5-SLAM804.Shipped n</v>
      </c>
      <c r="L26" s="35"/>
      <c r="M26" s="533" t="str">
        <f t="shared" ca="1" si="9"/>
        <v/>
      </c>
      <c r="N26" s="22">
        <f t="shared" ca="1" si="1"/>
        <v>804</v>
      </c>
      <c r="O26" s="22" t="str">
        <f t="shared" ca="1" si="10"/>
        <v/>
      </c>
      <c r="P26" s="533" t="str">
        <f t="shared" ca="1" si="18"/>
        <v/>
      </c>
      <c r="Q26" s="533" t="str">
        <f t="shared" ca="1" si="11"/>
        <v/>
      </c>
      <c r="R26" s="4" t="str">
        <f t="shared" ca="1" si="12"/>
        <v/>
      </c>
      <c r="S26" s="533" t="str">
        <f t="shared" ca="1" si="19"/>
        <v/>
      </c>
      <c r="T26" s="533" t="str">
        <f t="shared" ca="1" si="13"/>
        <v/>
      </c>
      <c r="U26" s="533" t="str">
        <f t="shared" ca="1" si="14"/>
        <v/>
      </c>
      <c r="V26" s="533" t="str">
        <f t="shared" ca="1" si="15"/>
        <v/>
      </c>
      <c r="W26" s="533" t="str">
        <f t="shared" ca="1" si="16"/>
        <v/>
      </c>
    </row>
    <row r="27" spans="2:25" x14ac:dyDescent="0.25">
      <c r="B27" s="533">
        <f t="shared" ca="1" si="0"/>
        <v>44</v>
      </c>
      <c r="C27" s="533">
        <f t="shared" ca="1" si="3"/>
        <v>47</v>
      </c>
      <c r="D27" s="256">
        <f t="shared" ca="1" si="4"/>
        <v>805</v>
      </c>
      <c r="E27" s="533">
        <f t="shared" ca="1" si="5"/>
        <v>53</v>
      </c>
      <c r="F27" s="533">
        <f t="shared" ca="1" si="6"/>
        <v>60</v>
      </c>
      <c r="G27" s="256" t="str">
        <f t="shared" ca="1" si="7"/>
        <v>805</v>
      </c>
      <c r="H27" s="533">
        <f t="shared" ca="1" si="8"/>
        <v>805</v>
      </c>
      <c r="J27" s="22">
        <f t="shared" ca="1" si="17"/>
        <v>174</v>
      </c>
      <c r="K27" s="22" t="str">
        <f ca="1">INDEX(DATA!$2:$2,1,Names!J27)</f>
        <v>processPackageVerified Count.AutoSlam.DSM5.805.DSM5-SLAM805.Shipped n</v>
      </c>
      <c r="L27" s="35"/>
      <c r="M27" s="533" t="str">
        <f t="shared" ca="1" si="9"/>
        <v/>
      </c>
      <c r="N27" s="22">
        <f t="shared" ca="1" si="1"/>
        <v>805</v>
      </c>
      <c r="O27" s="22" t="str">
        <f t="shared" ca="1" si="10"/>
        <v/>
      </c>
      <c r="P27" s="533" t="str">
        <f t="shared" ca="1" si="18"/>
        <v/>
      </c>
      <c r="Q27" s="533" t="str">
        <f t="shared" ca="1" si="11"/>
        <v/>
      </c>
      <c r="R27" s="4" t="str">
        <f t="shared" ca="1" si="12"/>
        <v/>
      </c>
      <c r="S27" s="533" t="str">
        <f t="shared" ca="1" si="19"/>
        <v/>
      </c>
      <c r="T27" s="533" t="str">
        <f t="shared" ca="1" si="13"/>
        <v/>
      </c>
      <c r="U27" s="533" t="str">
        <f t="shared" ca="1" si="14"/>
        <v/>
      </c>
      <c r="V27" s="533" t="str">
        <f t="shared" ca="1" si="15"/>
        <v/>
      </c>
      <c r="W27" s="533" t="str">
        <f t="shared" ca="1" si="16"/>
        <v/>
      </c>
    </row>
    <row r="28" spans="2:25" x14ac:dyDescent="0.25">
      <c r="B28" s="533">
        <f t="shared" ca="1" si="0"/>
        <v>44</v>
      </c>
      <c r="C28" s="533">
        <f t="shared" ca="1" si="3"/>
        <v>47</v>
      </c>
      <c r="D28" s="256">
        <f t="shared" ca="1" si="4"/>
        <v>806</v>
      </c>
      <c r="E28" s="533">
        <f t="shared" ca="1" si="5"/>
        <v>53</v>
      </c>
      <c r="F28" s="533">
        <f t="shared" ca="1" si="6"/>
        <v>60</v>
      </c>
      <c r="G28" s="256" t="str">
        <f t="shared" ca="1" si="7"/>
        <v>806</v>
      </c>
      <c r="H28" s="533">
        <f t="shared" ca="1" si="8"/>
        <v>806</v>
      </c>
      <c r="J28" s="22">
        <f t="shared" ca="1" si="17"/>
        <v>175</v>
      </c>
      <c r="K28" s="22" t="str">
        <f ca="1">INDEX(DATA!$2:$2,1,Names!J28)</f>
        <v>processPackageVerified Count.AutoSlam.DSM5.806.DSM5-SLAM806.Shipped n</v>
      </c>
      <c r="L28" s="35"/>
      <c r="M28" s="533" t="str">
        <f t="shared" ca="1" si="9"/>
        <v/>
      </c>
      <c r="N28" s="22">
        <f t="shared" ca="1" si="1"/>
        <v>806</v>
      </c>
      <c r="O28" s="22" t="str">
        <f t="shared" ca="1" si="10"/>
        <v/>
      </c>
      <c r="P28" s="533" t="str">
        <f t="shared" ca="1" si="18"/>
        <v/>
      </c>
      <c r="Q28" s="533" t="str">
        <f t="shared" ca="1" si="11"/>
        <v/>
      </c>
      <c r="R28" s="4" t="str">
        <f t="shared" ca="1" si="12"/>
        <v/>
      </c>
      <c r="S28" s="533" t="str">
        <f t="shared" ca="1" si="19"/>
        <v/>
      </c>
      <c r="T28" s="533" t="str">
        <f t="shared" ca="1" si="13"/>
        <v/>
      </c>
      <c r="U28" s="533" t="str">
        <f t="shared" ca="1" si="14"/>
        <v/>
      </c>
      <c r="V28" s="533" t="str">
        <f t="shared" ca="1" si="15"/>
        <v/>
      </c>
      <c r="W28" s="533" t="str">
        <f t="shared" ca="1" si="16"/>
        <v/>
      </c>
    </row>
    <row r="29" spans="2:25" x14ac:dyDescent="0.25">
      <c r="B29" s="533">
        <f t="shared" ca="1" si="0"/>
        <v>44</v>
      </c>
      <c r="C29" s="533">
        <f t="shared" ca="1" si="3"/>
        <v>47</v>
      </c>
      <c r="D29" s="256">
        <f t="shared" ca="1" si="4"/>
        <v>807</v>
      </c>
      <c r="E29" s="533">
        <f t="shared" ca="1" si="5"/>
        <v>53</v>
      </c>
      <c r="F29" s="533">
        <f t="shared" ca="1" si="6"/>
        <v>60</v>
      </c>
      <c r="G29" s="256" t="str">
        <f t="shared" ca="1" si="7"/>
        <v>807</v>
      </c>
      <c r="H29" s="533">
        <f t="shared" ca="1" si="8"/>
        <v>807</v>
      </c>
      <c r="J29" s="22">
        <f t="shared" ca="1" si="17"/>
        <v>176</v>
      </c>
      <c r="K29" s="22" t="str">
        <f ca="1">INDEX(DATA!$2:$2,1,Names!J29)</f>
        <v>processPackageVerified Count.AutoSlam.DSM5.807.DSM5-SLAM807.Shipped n</v>
      </c>
      <c r="L29" s="35"/>
      <c r="M29" s="533" t="str">
        <f t="shared" ca="1" si="9"/>
        <v/>
      </c>
      <c r="N29" s="22">
        <f t="shared" ca="1" si="1"/>
        <v>807</v>
      </c>
      <c r="O29" s="22" t="str">
        <f t="shared" ca="1" si="10"/>
        <v/>
      </c>
      <c r="P29" s="533" t="str">
        <f t="shared" ca="1" si="18"/>
        <v/>
      </c>
      <c r="Q29" s="533" t="str">
        <f t="shared" ca="1" si="11"/>
        <v/>
      </c>
      <c r="R29" s="4" t="str">
        <f t="shared" ca="1" si="12"/>
        <v/>
      </c>
      <c r="S29" s="533" t="str">
        <f t="shared" ca="1" si="19"/>
        <v/>
      </c>
      <c r="T29" s="533" t="str">
        <f t="shared" ca="1" si="13"/>
        <v/>
      </c>
      <c r="U29" s="533" t="str">
        <f t="shared" ca="1" si="14"/>
        <v/>
      </c>
      <c r="V29" s="533" t="str">
        <f t="shared" ca="1" si="15"/>
        <v/>
      </c>
      <c r="W29" s="533" t="str">
        <f t="shared" ca="1" si="16"/>
        <v/>
      </c>
      <c r="Y29" s="22" t="str">
        <f t="shared" ref="Y29:Y58" ca="1" si="20">IFERROR(SMALL($N$5:$N$58,ROW()-4),"")</f>
        <v/>
      </c>
    </row>
    <row r="30" spans="2:25" x14ac:dyDescent="0.25">
      <c r="B30" s="533">
        <f t="shared" ca="1" si="0"/>
        <v>44</v>
      </c>
      <c r="C30" s="533">
        <f t="shared" ca="1" si="3"/>
        <v>47</v>
      </c>
      <c r="D30" s="256">
        <f t="shared" ca="1" si="4"/>
        <v>808</v>
      </c>
      <c r="E30" s="533">
        <f t="shared" ca="1" si="5"/>
        <v>53</v>
      </c>
      <c r="F30" s="533">
        <f t="shared" ca="1" si="6"/>
        <v>60</v>
      </c>
      <c r="G30" s="256" t="str">
        <f t="shared" ca="1" si="7"/>
        <v>808</v>
      </c>
      <c r="H30" s="533">
        <f t="shared" ca="1" si="8"/>
        <v>808</v>
      </c>
      <c r="J30" s="22">
        <f t="shared" ca="1" si="17"/>
        <v>177</v>
      </c>
      <c r="K30" s="22" t="str">
        <f ca="1">INDEX(DATA!$2:$2,1,Names!J30)</f>
        <v>processPackageVerified Count.AutoSlam.DSM5.808.DSM5-SLAM808.Shipped n</v>
      </c>
      <c r="L30" s="35"/>
      <c r="M30" s="533" t="str">
        <f t="shared" ca="1" si="9"/>
        <v/>
      </c>
      <c r="N30" s="22">
        <f t="shared" ca="1" si="1"/>
        <v>808</v>
      </c>
      <c r="O30" s="22" t="str">
        <f t="shared" ca="1" si="10"/>
        <v/>
      </c>
      <c r="P30" s="533" t="str">
        <f t="shared" ca="1" si="18"/>
        <v/>
      </c>
      <c r="Q30" s="533" t="str">
        <f t="shared" ca="1" si="11"/>
        <v/>
      </c>
      <c r="R30" s="4" t="str">
        <f t="shared" ca="1" si="12"/>
        <v/>
      </c>
      <c r="S30" s="533" t="str">
        <f t="shared" ca="1" si="19"/>
        <v/>
      </c>
      <c r="T30" s="533" t="str">
        <f t="shared" ca="1" si="13"/>
        <v/>
      </c>
      <c r="U30" s="533" t="str">
        <f t="shared" ca="1" si="14"/>
        <v/>
      </c>
      <c r="V30" s="533" t="str">
        <f t="shared" ca="1" si="15"/>
        <v/>
      </c>
      <c r="W30" s="533" t="str">
        <f t="shared" ca="1" si="16"/>
        <v/>
      </c>
      <c r="Y30" s="22" t="str">
        <f t="shared" ca="1" si="20"/>
        <v/>
      </c>
    </row>
    <row r="31" spans="2:25" x14ac:dyDescent="0.25">
      <c r="B31" s="533">
        <f t="shared" ca="1" si="0"/>
        <v>44</v>
      </c>
      <c r="C31" s="533">
        <f t="shared" ca="1" si="3"/>
        <v>47</v>
      </c>
      <c r="D31" s="256">
        <f t="shared" ca="1" si="4"/>
        <v>809</v>
      </c>
      <c r="E31" s="533">
        <f t="shared" ca="1" si="5"/>
        <v>53</v>
      </c>
      <c r="F31" s="533">
        <f t="shared" ca="1" si="6"/>
        <v>60</v>
      </c>
      <c r="G31" s="256" t="str">
        <f t="shared" ca="1" si="7"/>
        <v>809</v>
      </c>
      <c r="H31" s="533">
        <f t="shared" ca="1" si="8"/>
        <v>809</v>
      </c>
      <c r="J31" s="22">
        <f t="shared" ca="1" si="17"/>
        <v>178</v>
      </c>
      <c r="K31" s="22" t="str">
        <f ca="1">INDEX(DATA!$2:$2,1,Names!J31)</f>
        <v>processPackageVerified Count.AutoSlam.DSM5.809.DSM5-SLAM809.Shipped n</v>
      </c>
      <c r="L31" s="35"/>
      <c r="M31" s="533" t="str">
        <f t="shared" ca="1" si="9"/>
        <v/>
      </c>
      <c r="N31" s="22">
        <f t="shared" ca="1" si="1"/>
        <v>809</v>
      </c>
      <c r="O31" s="22" t="str">
        <f t="shared" ca="1" si="10"/>
        <v/>
      </c>
      <c r="P31" s="533" t="str">
        <f t="shared" ca="1" si="18"/>
        <v/>
      </c>
      <c r="Q31" s="533" t="str">
        <f t="shared" ca="1" si="11"/>
        <v/>
      </c>
      <c r="R31" s="4" t="str">
        <f t="shared" ca="1" si="12"/>
        <v/>
      </c>
      <c r="S31" s="533" t="str">
        <f t="shared" ca="1" si="19"/>
        <v/>
      </c>
      <c r="T31" s="533" t="str">
        <f t="shared" ca="1" si="13"/>
        <v/>
      </c>
      <c r="U31" s="533" t="str">
        <f t="shared" ca="1" si="14"/>
        <v/>
      </c>
      <c r="V31" s="533" t="str">
        <f t="shared" ca="1" si="15"/>
        <v/>
      </c>
      <c r="W31" s="533" t="str">
        <f t="shared" ca="1" si="16"/>
        <v/>
      </c>
      <c r="Y31" s="22" t="str">
        <f t="shared" ca="1" si="20"/>
        <v/>
      </c>
    </row>
    <row r="32" spans="2:25" x14ac:dyDescent="0.25">
      <c r="B32" s="533">
        <f t="shared" ca="1" si="0"/>
        <v>44</v>
      </c>
      <c r="C32" s="533">
        <f t="shared" ca="1" si="3"/>
        <v>47</v>
      </c>
      <c r="D32" s="256">
        <f t="shared" ca="1" si="4"/>
        <v>810</v>
      </c>
      <c r="E32" s="533">
        <f t="shared" ca="1" si="5"/>
        <v>53</v>
      </c>
      <c r="F32" s="533">
        <f t="shared" ca="1" si="6"/>
        <v>60</v>
      </c>
      <c r="G32" s="256" t="str">
        <f t="shared" ca="1" si="7"/>
        <v>810</v>
      </c>
      <c r="H32" s="533">
        <f t="shared" ca="1" si="8"/>
        <v>810</v>
      </c>
      <c r="J32" s="22">
        <f t="shared" ca="1" si="17"/>
        <v>179</v>
      </c>
      <c r="K32" s="22" t="str">
        <f ca="1">INDEX(DATA!$2:$2,1,Names!J32)</f>
        <v>processPackageVerified Count.AutoSlam.DSM5.810.DSM5-SLAM810.Shipped n</v>
      </c>
      <c r="L32" s="35"/>
      <c r="M32" s="533" t="str">
        <f t="shared" ca="1" si="9"/>
        <v/>
      </c>
      <c r="N32" s="22">
        <f t="shared" ca="1" si="1"/>
        <v>810</v>
      </c>
      <c r="O32" s="22" t="str">
        <f t="shared" ca="1" si="10"/>
        <v/>
      </c>
      <c r="P32" s="533" t="str">
        <f t="shared" ca="1" si="18"/>
        <v/>
      </c>
      <c r="Q32" s="533" t="str">
        <f t="shared" ca="1" si="11"/>
        <v/>
      </c>
      <c r="R32" s="4" t="str">
        <f t="shared" ca="1" si="12"/>
        <v/>
      </c>
      <c r="S32" s="533" t="str">
        <f t="shared" ca="1" si="19"/>
        <v/>
      </c>
      <c r="T32" s="533" t="str">
        <f t="shared" ca="1" si="13"/>
        <v/>
      </c>
      <c r="U32" s="533" t="str">
        <f t="shared" ca="1" si="14"/>
        <v/>
      </c>
      <c r="V32" s="533" t="str">
        <f t="shared" ca="1" si="15"/>
        <v/>
      </c>
      <c r="W32" s="533" t="str">
        <f t="shared" ca="1" si="16"/>
        <v/>
      </c>
      <c r="Y32" s="22" t="str">
        <f t="shared" ca="1" si="20"/>
        <v/>
      </c>
    </row>
    <row r="33" spans="2:25" x14ac:dyDescent="0.25">
      <c r="B33" s="533">
        <f t="shared" ca="1" si="0"/>
        <v>44</v>
      </c>
      <c r="C33" s="533">
        <f t="shared" ca="1" si="3"/>
        <v>47</v>
      </c>
      <c r="D33" s="256">
        <f t="shared" ca="1" si="4"/>
        <v>811</v>
      </c>
      <c r="E33" s="533">
        <f t="shared" ca="1" si="5"/>
        <v>53</v>
      </c>
      <c r="F33" s="533">
        <f t="shared" ca="1" si="6"/>
        <v>60</v>
      </c>
      <c r="G33" s="256" t="str">
        <f t="shared" ca="1" si="7"/>
        <v>811</v>
      </c>
      <c r="H33" s="533">
        <f t="shared" ca="1" si="8"/>
        <v>811</v>
      </c>
      <c r="J33" s="22">
        <f t="shared" ca="1" si="17"/>
        <v>180</v>
      </c>
      <c r="K33" s="22" t="str">
        <f ca="1">INDEX(DATA!$2:$2,1,Names!J33)</f>
        <v>processPackageVerified Count.AutoSlam.DSM5.811.DSM5-SLAM811.Shipped n</v>
      </c>
      <c r="L33" s="35"/>
      <c r="M33" s="533" t="str">
        <f t="shared" ca="1" si="9"/>
        <v/>
      </c>
      <c r="N33" s="22">
        <f t="shared" ca="1" si="1"/>
        <v>811</v>
      </c>
      <c r="O33" s="22" t="str">
        <f t="shared" ca="1" si="10"/>
        <v/>
      </c>
      <c r="P33" s="533" t="str">
        <f t="shared" ca="1" si="18"/>
        <v/>
      </c>
      <c r="Q33" s="533" t="str">
        <f t="shared" ca="1" si="11"/>
        <v/>
      </c>
      <c r="R33" s="4" t="str">
        <f t="shared" ca="1" si="12"/>
        <v/>
      </c>
      <c r="S33" s="533" t="str">
        <f t="shared" ca="1" si="19"/>
        <v/>
      </c>
      <c r="T33" s="533" t="str">
        <f t="shared" ca="1" si="13"/>
        <v/>
      </c>
      <c r="U33" s="533" t="str">
        <f t="shared" ca="1" si="14"/>
        <v/>
      </c>
      <c r="V33" s="533" t="str">
        <f t="shared" ca="1" si="15"/>
        <v/>
      </c>
      <c r="W33" s="533" t="str">
        <f t="shared" ca="1" si="16"/>
        <v/>
      </c>
      <c r="Y33" s="22" t="str">
        <f t="shared" ca="1" si="20"/>
        <v/>
      </c>
    </row>
    <row r="34" spans="2:25" x14ac:dyDescent="0.25">
      <c r="B34" s="533">
        <f t="shared" ca="1" si="0"/>
        <v>44</v>
      </c>
      <c r="C34" s="533">
        <f t="shared" ca="1" si="3"/>
        <v>47</v>
      </c>
      <c r="D34" s="256">
        <f t="shared" ca="1" si="4"/>
        <v>812</v>
      </c>
      <c r="E34" s="533">
        <f t="shared" ca="1" si="5"/>
        <v>53</v>
      </c>
      <c r="F34" s="533">
        <f t="shared" ca="1" si="6"/>
        <v>60</v>
      </c>
      <c r="G34" s="256" t="str">
        <f t="shared" ca="1" si="7"/>
        <v>812</v>
      </c>
      <c r="H34" s="533">
        <f t="shared" ca="1" si="8"/>
        <v>812</v>
      </c>
      <c r="J34" s="22">
        <f t="shared" ca="1" si="17"/>
        <v>181</v>
      </c>
      <c r="K34" s="22" t="str">
        <f ca="1">INDEX(DATA!$2:$2,1,Names!J34)</f>
        <v>processPackageVerified Count.AutoSlam.DSM5.812.DSM5-SLAM812.Shipped n</v>
      </c>
      <c r="L34" s="35"/>
      <c r="M34" s="533" t="str">
        <f t="shared" ca="1" si="9"/>
        <v/>
      </c>
      <c r="N34" s="22">
        <f t="shared" ca="1" si="1"/>
        <v>812</v>
      </c>
      <c r="O34" s="22" t="str">
        <f t="shared" ca="1" si="10"/>
        <v/>
      </c>
      <c r="P34" s="533" t="str">
        <f t="shared" ca="1" si="18"/>
        <v/>
      </c>
      <c r="Q34" s="533" t="str">
        <f t="shared" ca="1" si="11"/>
        <v/>
      </c>
      <c r="R34" s="4" t="str">
        <f t="shared" ca="1" si="12"/>
        <v/>
      </c>
      <c r="S34" s="533" t="str">
        <f t="shared" ca="1" si="19"/>
        <v/>
      </c>
      <c r="T34" s="533" t="str">
        <f t="shared" ca="1" si="13"/>
        <v/>
      </c>
      <c r="U34" s="533" t="str">
        <f t="shared" ca="1" si="14"/>
        <v/>
      </c>
      <c r="V34" s="533" t="str">
        <f t="shared" ca="1" si="15"/>
        <v/>
      </c>
      <c r="W34" s="533" t="str">
        <f t="shared" ca="1" si="16"/>
        <v/>
      </c>
      <c r="Y34" s="22" t="str">
        <f t="shared" ca="1" si="20"/>
        <v/>
      </c>
    </row>
    <row r="35" spans="2:25" x14ac:dyDescent="0.25">
      <c r="B35" s="533" t="str">
        <f t="shared" ca="1" si="0"/>
        <v/>
      </c>
      <c r="C35" s="533" t="str">
        <f t="shared" ca="1" si="3"/>
        <v/>
      </c>
      <c r="D35" s="256" t="str">
        <f t="shared" ca="1" si="4"/>
        <v/>
      </c>
      <c r="E35" s="533" t="str">
        <f t="shared" ca="1" si="5"/>
        <v/>
      </c>
      <c r="F35" s="533" t="str">
        <f t="shared" ca="1" si="6"/>
        <v/>
      </c>
      <c r="G35" s="256" t="str">
        <f t="shared" ca="1" si="7"/>
        <v/>
      </c>
      <c r="H35" s="533" t="str">
        <f t="shared" ca="1" si="8"/>
        <v/>
      </c>
      <c r="J35" s="22">
        <f t="shared" ca="1" si="17"/>
        <v>182</v>
      </c>
      <c r="K35" s="22">
        <f ca="1">INDEX(DATA!$2:$2,1,Names!J35)</f>
        <v>0</v>
      </c>
      <c r="L35" s="35"/>
      <c r="M35" s="533" t="str">
        <f t="shared" ca="1" si="9"/>
        <v/>
      </c>
      <c r="N35" s="22" t="str">
        <f t="shared" ca="1" si="1"/>
        <v/>
      </c>
      <c r="O35" s="22" t="str">
        <f t="shared" ca="1" si="10"/>
        <v/>
      </c>
      <c r="P35" s="533" t="str">
        <f t="shared" ca="1" si="18"/>
        <v/>
      </c>
      <c r="Q35" s="533" t="str">
        <f t="shared" ca="1" si="11"/>
        <v/>
      </c>
      <c r="R35" s="4" t="str">
        <f t="shared" ca="1" si="12"/>
        <v/>
      </c>
      <c r="S35" s="533" t="str">
        <f t="shared" ca="1" si="19"/>
        <v/>
      </c>
      <c r="T35" s="533" t="str">
        <f t="shared" ca="1" si="13"/>
        <v/>
      </c>
      <c r="U35" s="533" t="str">
        <f t="shared" ca="1" si="14"/>
        <v/>
      </c>
      <c r="V35" s="533" t="str">
        <f t="shared" ca="1" si="15"/>
        <v/>
      </c>
      <c r="W35" s="533" t="str">
        <f t="shared" ca="1" si="16"/>
        <v/>
      </c>
      <c r="Y35" s="22" t="str">
        <f t="shared" ca="1" si="20"/>
        <v/>
      </c>
    </row>
    <row r="36" spans="2:25" x14ac:dyDescent="0.25">
      <c r="B36" s="533" t="str">
        <f t="shared" ca="1" si="0"/>
        <v/>
      </c>
      <c r="C36" s="533" t="str">
        <f t="shared" ca="1" si="3"/>
        <v/>
      </c>
      <c r="D36" s="256" t="str">
        <f t="shared" ca="1" si="4"/>
        <v/>
      </c>
      <c r="E36" s="533" t="str">
        <f t="shared" ca="1" si="5"/>
        <v/>
      </c>
      <c r="F36" s="533" t="str">
        <f t="shared" ca="1" si="6"/>
        <v/>
      </c>
      <c r="G36" s="256" t="str">
        <f t="shared" ca="1" si="7"/>
        <v/>
      </c>
      <c r="H36" s="533" t="str">
        <f t="shared" ca="1" si="8"/>
        <v/>
      </c>
      <c r="J36" s="22">
        <f t="shared" ca="1" si="17"/>
        <v>183</v>
      </c>
      <c r="K36" s="22">
        <f ca="1">INDEX(DATA!$2:$2,1,Names!J36)</f>
        <v>0</v>
      </c>
      <c r="L36" s="35"/>
      <c r="M36" s="533" t="str">
        <f t="shared" ca="1" si="9"/>
        <v/>
      </c>
      <c r="N36" s="22" t="str">
        <f t="shared" ca="1" si="1"/>
        <v/>
      </c>
      <c r="O36" s="22" t="str">
        <f t="shared" ca="1" si="10"/>
        <v/>
      </c>
      <c r="P36" s="533" t="str">
        <f t="shared" ca="1" si="18"/>
        <v/>
      </c>
      <c r="Q36" s="533" t="str">
        <f t="shared" ca="1" si="11"/>
        <v/>
      </c>
      <c r="R36" s="4" t="str">
        <f t="shared" ca="1" si="12"/>
        <v/>
      </c>
      <c r="S36" s="533" t="str">
        <f t="shared" ca="1" si="19"/>
        <v/>
      </c>
      <c r="T36" s="533" t="str">
        <f t="shared" ca="1" si="13"/>
        <v/>
      </c>
      <c r="U36" s="533" t="str">
        <f t="shared" ca="1" si="14"/>
        <v/>
      </c>
      <c r="V36" s="533" t="str">
        <f t="shared" ca="1" si="15"/>
        <v/>
      </c>
      <c r="W36" s="533" t="str">
        <f t="shared" ca="1" si="16"/>
        <v/>
      </c>
      <c r="Y36" s="22" t="str">
        <f t="shared" ca="1" si="20"/>
        <v/>
      </c>
    </row>
    <row r="37" spans="2:25" x14ac:dyDescent="0.25">
      <c r="B37" s="533" t="str">
        <f t="shared" ca="1" si="0"/>
        <v/>
      </c>
      <c r="C37" s="533" t="str">
        <f t="shared" ca="1" si="3"/>
        <v/>
      </c>
      <c r="D37" s="256" t="str">
        <f t="shared" ca="1" si="4"/>
        <v/>
      </c>
      <c r="E37" s="533" t="str">
        <f t="shared" ca="1" si="5"/>
        <v/>
      </c>
      <c r="F37" s="533" t="str">
        <f t="shared" ca="1" si="6"/>
        <v/>
      </c>
      <c r="G37" s="256" t="str">
        <f t="shared" ca="1" si="7"/>
        <v/>
      </c>
      <c r="H37" s="533" t="str">
        <f t="shared" ca="1" si="8"/>
        <v/>
      </c>
      <c r="J37" s="22">
        <f t="shared" ca="1" si="17"/>
        <v>184</v>
      </c>
      <c r="K37" s="22">
        <f ca="1">INDEX(DATA!$2:$2,1,Names!J37)</f>
        <v>0</v>
      </c>
      <c r="L37" s="35"/>
      <c r="M37" s="533" t="str">
        <f t="shared" ca="1" si="9"/>
        <v/>
      </c>
      <c r="N37" s="22" t="str">
        <f t="shared" ref="N37:N58" ca="1" si="21">IFERROR(IF(LEN(D37)=3,VALUE(G37),""),"")</f>
        <v/>
      </c>
      <c r="O37" s="22" t="str">
        <f t="shared" ca="1" si="10"/>
        <v/>
      </c>
      <c r="P37" s="533" t="str">
        <f t="shared" ca="1" si="18"/>
        <v/>
      </c>
      <c r="Q37" s="533" t="str">
        <f t="shared" ca="1" si="11"/>
        <v/>
      </c>
      <c r="R37" s="4" t="str">
        <f t="shared" ca="1" si="12"/>
        <v/>
      </c>
      <c r="S37" s="533" t="str">
        <f t="shared" ca="1" si="19"/>
        <v/>
      </c>
      <c r="T37" s="533" t="str">
        <f t="shared" ca="1" si="13"/>
        <v/>
      </c>
      <c r="U37" s="533" t="str">
        <f t="shared" ca="1" si="14"/>
        <v/>
      </c>
      <c r="V37" s="533" t="str">
        <f t="shared" ca="1" si="15"/>
        <v/>
      </c>
      <c r="W37" s="533" t="str">
        <f t="shared" ca="1" si="16"/>
        <v/>
      </c>
      <c r="Y37" s="22" t="str">
        <f t="shared" ca="1" si="20"/>
        <v/>
      </c>
    </row>
    <row r="38" spans="2:25" x14ac:dyDescent="0.25">
      <c r="B38" s="533" t="str">
        <f t="shared" ca="1" si="0"/>
        <v/>
      </c>
      <c r="C38" s="533" t="str">
        <f t="shared" ca="1" si="3"/>
        <v/>
      </c>
      <c r="D38" s="256" t="str">
        <f t="shared" ca="1" si="4"/>
        <v/>
      </c>
      <c r="E38" s="533" t="str">
        <f t="shared" ca="1" si="5"/>
        <v/>
      </c>
      <c r="F38" s="533" t="str">
        <f t="shared" ca="1" si="6"/>
        <v/>
      </c>
      <c r="G38" s="256" t="str">
        <f t="shared" ca="1" si="7"/>
        <v/>
      </c>
      <c r="H38" s="533" t="str">
        <f t="shared" ca="1" si="8"/>
        <v/>
      </c>
      <c r="J38" s="22">
        <f t="shared" ca="1" si="17"/>
        <v>185</v>
      </c>
      <c r="K38" s="22">
        <f ca="1">INDEX(DATA!$2:$2,1,Names!J38)</f>
        <v>0</v>
      </c>
      <c r="L38" s="35"/>
      <c r="M38" s="533" t="str">
        <f t="shared" ca="1" si="9"/>
        <v/>
      </c>
      <c r="N38" s="22" t="str">
        <f t="shared" ca="1" si="21"/>
        <v/>
      </c>
      <c r="O38" s="22" t="str">
        <f t="shared" ca="1" si="10"/>
        <v/>
      </c>
      <c r="P38" s="533" t="str">
        <f t="shared" ca="1" si="18"/>
        <v/>
      </c>
      <c r="Q38" s="533" t="str">
        <f t="shared" ca="1" si="11"/>
        <v/>
      </c>
      <c r="R38" s="4" t="str">
        <f t="shared" ca="1" si="12"/>
        <v/>
      </c>
      <c r="S38" s="533" t="str">
        <f t="shared" ca="1" si="19"/>
        <v/>
      </c>
      <c r="T38" s="533" t="str">
        <f t="shared" ca="1" si="13"/>
        <v/>
      </c>
      <c r="U38" s="533" t="str">
        <f t="shared" ca="1" si="14"/>
        <v/>
      </c>
      <c r="V38" s="533" t="str">
        <f t="shared" ca="1" si="15"/>
        <v/>
      </c>
      <c r="W38" s="533" t="str">
        <f t="shared" ca="1" si="16"/>
        <v/>
      </c>
      <c r="Y38" s="22" t="str">
        <f t="shared" ca="1" si="20"/>
        <v/>
      </c>
    </row>
    <row r="39" spans="2:25" x14ac:dyDescent="0.25">
      <c r="B39" s="533" t="str">
        <f t="shared" ca="1" si="0"/>
        <v/>
      </c>
      <c r="C39" s="533" t="str">
        <f t="shared" ca="1" si="3"/>
        <v/>
      </c>
      <c r="D39" s="256" t="str">
        <f t="shared" ca="1" si="4"/>
        <v/>
      </c>
      <c r="E39" s="533" t="str">
        <f t="shared" ca="1" si="5"/>
        <v/>
      </c>
      <c r="F39" s="533" t="str">
        <f t="shared" ca="1" si="6"/>
        <v/>
      </c>
      <c r="G39" s="256" t="str">
        <f t="shared" ca="1" si="7"/>
        <v/>
      </c>
      <c r="H39" s="533" t="str">
        <f t="shared" ca="1" si="8"/>
        <v/>
      </c>
      <c r="J39" s="22">
        <f t="shared" ca="1" si="17"/>
        <v>186</v>
      </c>
      <c r="K39" s="22">
        <f ca="1">INDEX(DATA!$2:$2,1,Names!J39)</f>
        <v>0</v>
      </c>
      <c r="L39" s="35"/>
      <c r="M39" s="533" t="str">
        <f t="shared" ca="1" si="9"/>
        <v/>
      </c>
      <c r="N39" s="22" t="str">
        <f t="shared" ca="1" si="21"/>
        <v/>
      </c>
      <c r="O39" s="22" t="str">
        <f t="shared" ca="1" si="10"/>
        <v/>
      </c>
      <c r="P39" s="533" t="str">
        <f t="shared" ca="1" si="18"/>
        <v/>
      </c>
      <c r="Q39" s="533" t="str">
        <f t="shared" ca="1" si="11"/>
        <v/>
      </c>
      <c r="R39" s="4" t="str">
        <f t="shared" ca="1" si="12"/>
        <v/>
      </c>
      <c r="S39" s="533" t="str">
        <f t="shared" ca="1" si="19"/>
        <v/>
      </c>
      <c r="T39" s="533" t="str">
        <f t="shared" ca="1" si="13"/>
        <v/>
      </c>
      <c r="U39" s="533" t="str">
        <f t="shared" ca="1" si="14"/>
        <v/>
      </c>
      <c r="V39" s="533" t="str">
        <f t="shared" ca="1" si="15"/>
        <v/>
      </c>
      <c r="W39" s="533" t="str">
        <f t="shared" ca="1" si="16"/>
        <v/>
      </c>
      <c r="Y39" s="22" t="str">
        <f t="shared" ca="1" si="20"/>
        <v/>
      </c>
    </row>
    <row r="40" spans="2:25" x14ac:dyDescent="0.25">
      <c r="B40" s="533" t="str">
        <f t="shared" ca="1" si="0"/>
        <v/>
      </c>
      <c r="C40" s="533" t="str">
        <f t="shared" ca="1" si="3"/>
        <v/>
      </c>
      <c r="D40" s="256" t="str">
        <f t="shared" ca="1" si="4"/>
        <v/>
      </c>
      <c r="E40" s="533" t="str">
        <f t="shared" ca="1" si="5"/>
        <v/>
      </c>
      <c r="F40" s="533" t="str">
        <f t="shared" ca="1" si="6"/>
        <v/>
      </c>
      <c r="G40" s="256" t="str">
        <f t="shared" ca="1" si="7"/>
        <v/>
      </c>
      <c r="H40" s="533" t="str">
        <f t="shared" ca="1" si="8"/>
        <v/>
      </c>
      <c r="J40" s="22">
        <f t="shared" ca="1" si="17"/>
        <v>187</v>
      </c>
      <c r="K40" s="22">
        <f ca="1">INDEX(DATA!$2:$2,1,Names!J40)</f>
        <v>0</v>
      </c>
      <c r="L40" s="35"/>
      <c r="M40" s="533" t="str">
        <f t="shared" ca="1" si="9"/>
        <v/>
      </c>
      <c r="N40" s="22" t="str">
        <f t="shared" ca="1" si="21"/>
        <v/>
      </c>
      <c r="O40" s="22" t="str">
        <f t="shared" ca="1" si="10"/>
        <v/>
      </c>
      <c r="P40" s="533" t="str">
        <f t="shared" ca="1" si="18"/>
        <v/>
      </c>
      <c r="Q40" s="533" t="str">
        <f t="shared" ca="1" si="11"/>
        <v/>
      </c>
      <c r="R40" s="4" t="str">
        <f t="shared" ca="1" si="12"/>
        <v/>
      </c>
      <c r="S40" s="533" t="str">
        <f t="shared" ca="1" si="19"/>
        <v/>
      </c>
      <c r="T40" s="533" t="str">
        <f t="shared" ca="1" si="13"/>
        <v/>
      </c>
      <c r="U40" s="533" t="str">
        <f t="shared" ca="1" si="14"/>
        <v/>
      </c>
      <c r="V40" s="533" t="str">
        <f t="shared" ca="1" si="15"/>
        <v/>
      </c>
      <c r="W40" s="533" t="str">
        <f t="shared" ca="1" si="16"/>
        <v/>
      </c>
      <c r="Y40" s="22" t="str">
        <f t="shared" ca="1" si="20"/>
        <v/>
      </c>
    </row>
    <row r="41" spans="2:25" x14ac:dyDescent="0.25">
      <c r="B41" s="533" t="str">
        <f t="shared" ca="1" si="0"/>
        <v/>
      </c>
      <c r="C41" s="533" t="str">
        <f t="shared" ca="1" si="3"/>
        <v/>
      </c>
      <c r="D41" s="256" t="str">
        <f t="shared" ca="1" si="4"/>
        <v/>
      </c>
      <c r="E41" s="533" t="str">
        <f t="shared" ca="1" si="5"/>
        <v/>
      </c>
      <c r="F41" s="533" t="str">
        <f t="shared" ca="1" si="6"/>
        <v/>
      </c>
      <c r="G41" s="256" t="str">
        <f t="shared" ca="1" si="7"/>
        <v/>
      </c>
      <c r="H41" s="533" t="str">
        <f t="shared" ca="1" si="8"/>
        <v/>
      </c>
      <c r="J41" s="22">
        <f t="shared" ca="1" si="17"/>
        <v>188</v>
      </c>
      <c r="K41" s="22">
        <f ca="1">INDEX(DATA!$2:$2,1,Names!J41)</f>
        <v>0</v>
      </c>
      <c r="L41" s="35"/>
      <c r="M41" s="533" t="str">
        <f t="shared" ca="1" si="9"/>
        <v/>
      </c>
      <c r="N41" s="22" t="str">
        <f t="shared" ca="1" si="21"/>
        <v/>
      </c>
      <c r="O41" s="22" t="str">
        <f t="shared" ca="1" si="10"/>
        <v/>
      </c>
      <c r="P41" s="533" t="str">
        <f t="shared" ca="1" si="18"/>
        <v/>
      </c>
      <c r="Q41" s="533" t="str">
        <f t="shared" ca="1" si="11"/>
        <v/>
      </c>
      <c r="R41" s="4" t="str">
        <f t="shared" ca="1" si="12"/>
        <v/>
      </c>
      <c r="S41" s="533" t="str">
        <f t="shared" ca="1" si="19"/>
        <v/>
      </c>
      <c r="T41" s="533" t="str">
        <f t="shared" ca="1" si="13"/>
        <v/>
      </c>
      <c r="U41" s="533" t="str">
        <f t="shared" ca="1" si="14"/>
        <v/>
      </c>
      <c r="V41" s="533" t="str">
        <f t="shared" ca="1" si="15"/>
        <v/>
      </c>
      <c r="W41" s="533" t="str">
        <f t="shared" ca="1" si="16"/>
        <v/>
      </c>
      <c r="Y41" s="22" t="str">
        <f t="shared" ca="1" si="20"/>
        <v/>
      </c>
    </row>
    <row r="42" spans="2:25" x14ac:dyDescent="0.25">
      <c r="B42" s="533" t="str">
        <f t="shared" ca="1" si="0"/>
        <v/>
      </c>
      <c r="C42" s="533" t="str">
        <f t="shared" ca="1" si="3"/>
        <v/>
      </c>
      <c r="D42" s="256" t="str">
        <f t="shared" ca="1" si="4"/>
        <v/>
      </c>
      <c r="E42" s="533" t="str">
        <f t="shared" ca="1" si="5"/>
        <v/>
      </c>
      <c r="F42" s="533" t="str">
        <f t="shared" ca="1" si="6"/>
        <v/>
      </c>
      <c r="G42" s="256" t="str">
        <f t="shared" ca="1" si="7"/>
        <v/>
      </c>
      <c r="H42" s="533" t="str">
        <f t="shared" ca="1" si="8"/>
        <v/>
      </c>
      <c r="J42" s="22">
        <f t="shared" ca="1" si="17"/>
        <v>189</v>
      </c>
      <c r="K42" s="22">
        <f ca="1">INDEX(DATA!$2:$2,1,Names!J42)</f>
        <v>0</v>
      </c>
      <c r="L42" s="35"/>
      <c r="M42" s="533" t="str">
        <f t="shared" ca="1" si="9"/>
        <v/>
      </c>
      <c r="N42" s="22" t="str">
        <f t="shared" ca="1" si="21"/>
        <v/>
      </c>
      <c r="O42" s="22" t="str">
        <f t="shared" ca="1" si="10"/>
        <v/>
      </c>
      <c r="P42" s="533" t="str">
        <f t="shared" ca="1" si="18"/>
        <v/>
      </c>
      <c r="Q42" s="533" t="str">
        <f t="shared" ca="1" si="11"/>
        <v/>
      </c>
      <c r="R42" s="4" t="str">
        <f t="shared" ca="1" si="12"/>
        <v/>
      </c>
      <c r="S42" s="533" t="str">
        <f t="shared" ca="1" si="19"/>
        <v/>
      </c>
      <c r="T42" s="533" t="str">
        <f t="shared" ca="1" si="13"/>
        <v/>
      </c>
      <c r="U42" s="533" t="str">
        <f t="shared" ca="1" si="14"/>
        <v/>
      </c>
      <c r="V42" s="533" t="str">
        <f t="shared" ca="1" si="15"/>
        <v/>
      </c>
      <c r="W42" s="533" t="str">
        <f t="shared" ca="1" si="16"/>
        <v/>
      </c>
      <c r="Y42" s="22" t="str">
        <f t="shared" ca="1" si="20"/>
        <v/>
      </c>
    </row>
    <row r="43" spans="2:25" x14ac:dyDescent="0.25">
      <c r="B43" s="533" t="str">
        <f t="shared" ca="1" si="0"/>
        <v/>
      </c>
      <c r="C43" s="533" t="str">
        <f t="shared" ca="1" si="3"/>
        <v/>
      </c>
      <c r="D43" s="256" t="str">
        <f t="shared" ca="1" si="4"/>
        <v/>
      </c>
      <c r="E43" s="533" t="str">
        <f t="shared" ca="1" si="5"/>
        <v/>
      </c>
      <c r="F43" s="533" t="str">
        <f t="shared" ca="1" si="6"/>
        <v/>
      </c>
      <c r="G43" s="256" t="str">
        <f t="shared" ca="1" si="7"/>
        <v/>
      </c>
      <c r="H43" s="533" t="str">
        <f t="shared" ca="1" si="8"/>
        <v/>
      </c>
      <c r="J43" s="22">
        <f t="shared" ca="1" si="17"/>
        <v>190</v>
      </c>
      <c r="K43" s="22">
        <f ca="1">INDEX(DATA!$2:$2,1,Names!J43)</f>
        <v>0</v>
      </c>
      <c r="L43" s="35"/>
      <c r="M43" s="533" t="str">
        <f t="shared" ca="1" si="9"/>
        <v/>
      </c>
      <c r="N43" s="22" t="str">
        <f t="shared" ca="1" si="21"/>
        <v/>
      </c>
      <c r="O43" s="22" t="str">
        <f t="shared" ca="1" si="10"/>
        <v/>
      </c>
      <c r="P43" s="533" t="str">
        <f t="shared" ca="1" si="18"/>
        <v/>
      </c>
      <c r="Q43" s="533" t="str">
        <f t="shared" ca="1" si="11"/>
        <v/>
      </c>
      <c r="R43" s="4" t="str">
        <f t="shared" ca="1" si="12"/>
        <v/>
      </c>
      <c r="S43" s="533" t="str">
        <f t="shared" ca="1" si="19"/>
        <v/>
      </c>
      <c r="T43" s="533" t="str">
        <f t="shared" ca="1" si="13"/>
        <v/>
      </c>
      <c r="U43" s="533" t="str">
        <f t="shared" ca="1" si="14"/>
        <v/>
      </c>
      <c r="V43" s="533" t="str">
        <f t="shared" ca="1" si="15"/>
        <v/>
      </c>
      <c r="W43" s="533" t="str">
        <f t="shared" ca="1" si="16"/>
        <v/>
      </c>
      <c r="Y43" s="22" t="str">
        <f t="shared" ca="1" si="20"/>
        <v/>
      </c>
    </row>
    <row r="44" spans="2:25" x14ac:dyDescent="0.25">
      <c r="B44" s="533" t="str">
        <f t="shared" ca="1" si="0"/>
        <v/>
      </c>
      <c r="C44" s="533" t="str">
        <f t="shared" ca="1" si="3"/>
        <v/>
      </c>
      <c r="D44" s="256" t="str">
        <f t="shared" ca="1" si="4"/>
        <v/>
      </c>
      <c r="E44" s="533" t="str">
        <f t="shared" ca="1" si="5"/>
        <v/>
      </c>
      <c r="F44" s="533" t="str">
        <f t="shared" ca="1" si="6"/>
        <v/>
      </c>
      <c r="G44" s="256" t="str">
        <f t="shared" ca="1" si="7"/>
        <v/>
      </c>
      <c r="H44" s="533" t="str">
        <f t="shared" ca="1" si="8"/>
        <v/>
      </c>
      <c r="J44" s="22">
        <f t="shared" ca="1" si="17"/>
        <v>191</v>
      </c>
      <c r="K44" s="22">
        <f ca="1">INDEX(DATA!$2:$2,1,Names!J44)</f>
        <v>0</v>
      </c>
      <c r="L44" s="35"/>
      <c r="M44" s="533" t="str">
        <f t="shared" ca="1" si="9"/>
        <v/>
      </c>
      <c r="N44" s="22" t="str">
        <f t="shared" ca="1" si="21"/>
        <v/>
      </c>
      <c r="O44" s="22" t="str">
        <f t="shared" ca="1" si="10"/>
        <v/>
      </c>
      <c r="P44" s="533" t="str">
        <f t="shared" ca="1" si="18"/>
        <v/>
      </c>
      <c r="Q44" s="533" t="str">
        <f t="shared" ca="1" si="11"/>
        <v/>
      </c>
      <c r="R44" s="4" t="str">
        <f t="shared" ca="1" si="12"/>
        <v/>
      </c>
      <c r="S44" s="533" t="str">
        <f t="shared" ca="1" si="19"/>
        <v/>
      </c>
      <c r="T44" s="533" t="str">
        <f t="shared" ca="1" si="13"/>
        <v/>
      </c>
      <c r="U44" s="533" t="str">
        <f t="shared" ca="1" si="14"/>
        <v/>
      </c>
      <c r="V44" s="533" t="str">
        <f t="shared" ca="1" si="15"/>
        <v/>
      </c>
      <c r="W44" s="533" t="str">
        <f t="shared" ca="1" si="16"/>
        <v/>
      </c>
      <c r="Y44" s="22" t="str">
        <f t="shared" ca="1" si="20"/>
        <v/>
      </c>
    </row>
    <row r="45" spans="2:25" x14ac:dyDescent="0.25">
      <c r="B45" s="533" t="str">
        <f t="shared" ca="1" si="0"/>
        <v/>
      </c>
      <c r="C45" s="533" t="str">
        <f t="shared" ca="1" si="3"/>
        <v/>
      </c>
      <c r="D45" s="256" t="str">
        <f t="shared" ca="1" si="4"/>
        <v/>
      </c>
      <c r="E45" s="533" t="str">
        <f t="shared" ca="1" si="5"/>
        <v/>
      </c>
      <c r="F45" s="533" t="str">
        <f t="shared" ca="1" si="6"/>
        <v/>
      </c>
      <c r="G45" s="256" t="str">
        <f t="shared" ca="1" si="7"/>
        <v/>
      </c>
      <c r="H45" s="533" t="str">
        <f t="shared" ca="1" si="8"/>
        <v/>
      </c>
      <c r="J45" s="22">
        <f t="shared" ca="1" si="17"/>
        <v>192</v>
      </c>
      <c r="K45" s="22">
        <f ca="1">INDEX(DATA!$2:$2,1,Names!J45)</f>
        <v>0</v>
      </c>
      <c r="L45" s="35"/>
      <c r="M45" s="533" t="str">
        <f t="shared" ca="1" si="9"/>
        <v/>
      </c>
      <c r="N45" s="22" t="str">
        <f t="shared" ca="1" si="21"/>
        <v/>
      </c>
      <c r="O45" s="22" t="str">
        <f t="shared" ca="1" si="10"/>
        <v/>
      </c>
      <c r="P45" s="533" t="str">
        <f t="shared" ca="1" si="18"/>
        <v/>
      </c>
      <c r="Q45" s="533" t="str">
        <f t="shared" ca="1" si="11"/>
        <v/>
      </c>
      <c r="R45" s="4" t="str">
        <f t="shared" ca="1" si="12"/>
        <v/>
      </c>
      <c r="S45" s="533" t="str">
        <f t="shared" ca="1" si="19"/>
        <v/>
      </c>
      <c r="T45" s="533" t="str">
        <f t="shared" ca="1" si="13"/>
        <v/>
      </c>
      <c r="U45" s="533" t="str">
        <f t="shared" ca="1" si="14"/>
        <v/>
      </c>
      <c r="V45" s="533" t="str">
        <f t="shared" ca="1" si="15"/>
        <v/>
      </c>
      <c r="W45" s="533" t="str">
        <f t="shared" ca="1" si="16"/>
        <v/>
      </c>
      <c r="Y45" s="22" t="str">
        <f t="shared" ca="1" si="20"/>
        <v/>
      </c>
    </row>
    <row r="46" spans="2:25" x14ac:dyDescent="0.25">
      <c r="B46" s="533" t="str">
        <f t="shared" ca="1" si="0"/>
        <v/>
      </c>
      <c r="C46" s="533" t="str">
        <f t="shared" ca="1" si="3"/>
        <v/>
      </c>
      <c r="D46" s="256" t="str">
        <f t="shared" ca="1" si="4"/>
        <v/>
      </c>
      <c r="E46" s="533" t="str">
        <f t="shared" ca="1" si="5"/>
        <v/>
      </c>
      <c r="F46" s="533" t="str">
        <f t="shared" ca="1" si="6"/>
        <v/>
      </c>
      <c r="G46" s="256" t="str">
        <f t="shared" ca="1" si="7"/>
        <v/>
      </c>
      <c r="H46" s="533" t="str">
        <f t="shared" ca="1" si="8"/>
        <v/>
      </c>
      <c r="J46" s="22">
        <f t="shared" ca="1" si="17"/>
        <v>193</v>
      </c>
      <c r="K46" s="22">
        <f ca="1">INDEX(DATA!$2:$2,1,Names!J46)</f>
        <v>0</v>
      </c>
      <c r="L46" s="35"/>
      <c r="M46" s="533" t="str">
        <f t="shared" ca="1" si="9"/>
        <v/>
      </c>
      <c r="N46" s="22" t="str">
        <f t="shared" ca="1" si="21"/>
        <v/>
      </c>
      <c r="O46" s="22" t="str">
        <f t="shared" ca="1" si="10"/>
        <v/>
      </c>
      <c r="P46" s="533" t="str">
        <f t="shared" ca="1" si="18"/>
        <v/>
      </c>
      <c r="Q46" s="533" t="str">
        <f t="shared" ca="1" si="11"/>
        <v/>
      </c>
      <c r="R46" s="4" t="str">
        <f t="shared" ca="1" si="12"/>
        <v/>
      </c>
      <c r="S46" s="533" t="str">
        <f t="shared" ca="1" si="19"/>
        <v/>
      </c>
      <c r="T46" s="533" t="str">
        <f t="shared" ca="1" si="13"/>
        <v/>
      </c>
      <c r="U46" s="533" t="str">
        <f t="shared" ca="1" si="14"/>
        <v/>
      </c>
      <c r="V46" s="533" t="str">
        <f t="shared" ca="1" si="15"/>
        <v/>
      </c>
      <c r="W46" s="533" t="str">
        <f t="shared" ca="1" si="16"/>
        <v/>
      </c>
      <c r="Y46" s="22" t="str">
        <f t="shared" ca="1" si="20"/>
        <v/>
      </c>
    </row>
    <row r="47" spans="2:25" x14ac:dyDescent="0.25">
      <c r="B47" s="533" t="str">
        <f t="shared" ca="1" si="0"/>
        <v/>
      </c>
      <c r="C47" s="533" t="str">
        <f t="shared" ca="1" si="3"/>
        <v/>
      </c>
      <c r="D47" s="256" t="str">
        <f t="shared" ca="1" si="4"/>
        <v/>
      </c>
      <c r="E47" s="533" t="str">
        <f t="shared" ca="1" si="5"/>
        <v/>
      </c>
      <c r="F47" s="533" t="str">
        <f t="shared" ca="1" si="6"/>
        <v/>
      </c>
      <c r="G47" s="256" t="str">
        <f t="shared" ca="1" si="7"/>
        <v/>
      </c>
      <c r="H47" s="533" t="str">
        <f t="shared" ca="1" si="8"/>
        <v/>
      </c>
      <c r="J47" s="22">
        <f t="shared" ca="1" si="17"/>
        <v>194</v>
      </c>
      <c r="K47" s="22">
        <f ca="1">INDEX(DATA!$2:$2,1,Names!J47)</f>
        <v>0</v>
      </c>
      <c r="L47" s="35"/>
      <c r="M47" s="533" t="str">
        <f t="shared" ca="1" si="9"/>
        <v/>
      </c>
      <c r="N47" s="22" t="str">
        <f t="shared" ca="1" si="21"/>
        <v/>
      </c>
      <c r="O47" s="22" t="str">
        <f t="shared" ca="1" si="10"/>
        <v/>
      </c>
      <c r="P47" s="533" t="str">
        <f t="shared" ca="1" si="18"/>
        <v/>
      </c>
      <c r="Q47" s="533" t="str">
        <f t="shared" ca="1" si="11"/>
        <v/>
      </c>
      <c r="R47" s="4" t="str">
        <f t="shared" ca="1" si="12"/>
        <v/>
      </c>
      <c r="S47" s="533" t="str">
        <f t="shared" ca="1" si="19"/>
        <v/>
      </c>
      <c r="T47" s="533" t="str">
        <f t="shared" ca="1" si="13"/>
        <v/>
      </c>
      <c r="U47" s="533" t="str">
        <f t="shared" ca="1" si="14"/>
        <v/>
      </c>
      <c r="V47" s="533" t="str">
        <f t="shared" ca="1" si="15"/>
        <v/>
      </c>
      <c r="W47" s="533" t="str">
        <f t="shared" ca="1" si="16"/>
        <v/>
      </c>
      <c r="Y47" s="22" t="str">
        <f t="shared" ca="1" si="20"/>
        <v/>
      </c>
    </row>
    <row r="48" spans="2:25" x14ac:dyDescent="0.25">
      <c r="B48" s="533" t="str">
        <f t="shared" ca="1" si="0"/>
        <v/>
      </c>
      <c r="C48" s="533" t="str">
        <f t="shared" ca="1" si="3"/>
        <v/>
      </c>
      <c r="D48" s="256" t="str">
        <f t="shared" ca="1" si="4"/>
        <v/>
      </c>
      <c r="E48" s="533" t="str">
        <f t="shared" ca="1" si="5"/>
        <v/>
      </c>
      <c r="F48" s="533" t="str">
        <f t="shared" ca="1" si="6"/>
        <v/>
      </c>
      <c r="G48" s="256" t="str">
        <f t="shared" ca="1" si="7"/>
        <v/>
      </c>
      <c r="H48" s="533" t="str">
        <f t="shared" ca="1" si="8"/>
        <v/>
      </c>
      <c r="J48" s="22">
        <f t="shared" ca="1" si="17"/>
        <v>195</v>
      </c>
      <c r="K48" s="22">
        <f ca="1">INDEX(DATA!$2:$2,1,Names!J48)</f>
        <v>0</v>
      </c>
      <c r="L48" s="35"/>
      <c r="M48" s="533" t="str">
        <f t="shared" ca="1" si="9"/>
        <v/>
      </c>
      <c r="N48" s="22" t="str">
        <f t="shared" ca="1" si="21"/>
        <v/>
      </c>
      <c r="O48" s="22" t="str">
        <f t="shared" ca="1" si="10"/>
        <v/>
      </c>
      <c r="P48" s="533" t="str">
        <f t="shared" ca="1" si="18"/>
        <v/>
      </c>
      <c r="Q48" s="533" t="str">
        <f t="shared" ca="1" si="11"/>
        <v/>
      </c>
      <c r="R48" s="4" t="str">
        <f t="shared" ca="1" si="12"/>
        <v/>
      </c>
      <c r="S48" s="533" t="str">
        <f t="shared" ca="1" si="19"/>
        <v/>
      </c>
      <c r="T48" s="533" t="str">
        <f t="shared" ca="1" si="13"/>
        <v/>
      </c>
      <c r="U48" s="533" t="str">
        <f t="shared" ca="1" si="14"/>
        <v/>
      </c>
      <c r="V48" s="533" t="str">
        <f t="shared" ca="1" si="15"/>
        <v/>
      </c>
      <c r="W48" s="533" t="str">
        <f t="shared" ca="1" si="16"/>
        <v/>
      </c>
      <c r="Y48" s="22" t="str">
        <f t="shared" ca="1" si="20"/>
        <v/>
      </c>
    </row>
    <row r="49" spans="2:25" x14ac:dyDescent="0.25">
      <c r="B49" s="533" t="str">
        <f t="shared" ca="1" si="0"/>
        <v/>
      </c>
      <c r="C49" s="533" t="str">
        <f t="shared" ca="1" si="3"/>
        <v/>
      </c>
      <c r="D49" s="256" t="str">
        <f t="shared" ca="1" si="4"/>
        <v/>
      </c>
      <c r="E49" s="533" t="str">
        <f t="shared" ca="1" si="5"/>
        <v/>
      </c>
      <c r="F49" s="533" t="str">
        <f t="shared" ca="1" si="6"/>
        <v/>
      </c>
      <c r="G49" s="256" t="str">
        <f t="shared" ca="1" si="7"/>
        <v/>
      </c>
      <c r="H49" s="533" t="str">
        <f t="shared" ca="1" si="8"/>
        <v/>
      </c>
      <c r="J49" s="22">
        <f t="shared" ca="1" si="17"/>
        <v>196</v>
      </c>
      <c r="K49" s="22">
        <f ca="1">INDEX(DATA!$2:$2,1,Names!J49)</f>
        <v>0</v>
      </c>
      <c r="L49" s="35"/>
      <c r="M49" s="533" t="str">
        <f t="shared" ca="1" si="9"/>
        <v/>
      </c>
      <c r="N49" s="22" t="str">
        <f t="shared" ca="1" si="21"/>
        <v/>
      </c>
      <c r="O49" s="22" t="str">
        <f t="shared" ca="1" si="10"/>
        <v/>
      </c>
      <c r="P49" s="533" t="str">
        <f t="shared" ca="1" si="18"/>
        <v/>
      </c>
      <c r="Q49" s="533" t="str">
        <f t="shared" ca="1" si="11"/>
        <v/>
      </c>
      <c r="R49" s="4" t="str">
        <f t="shared" ca="1" si="12"/>
        <v/>
      </c>
      <c r="S49" s="533" t="str">
        <f t="shared" ca="1" si="19"/>
        <v/>
      </c>
      <c r="T49" s="533" t="str">
        <f t="shared" ca="1" si="13"/>
        <v/>
      </c>
      <c r="U49" s="533" t="str">
        <f t="shared" ca="1" si="14"/>
        <v/>
      </c>
      <c r="V49" s="533" t="str">
        <f t="shared" ca="1" si="15"/>
        <v/>
      </c>
      <c r="W49" s="533" t="str">
        <f t="shared" ca="1" si="16"/>
        <v/>
      </c>
      <c r="Y49" s="22" t="str">
        <f t="shared" ca="1" si="20"/>
        <v/>
      </c>
    </row>
    <row r="50" spans="2:25" x14ac:dyDescent="0.25">
      <c r="B50" s="533" t="str">
        <f t="shared" ca="1" si="0"/>
        <v/>
      </c>
      <c r="C50" s="533" t="str">
        <f t="shared" ca="1" si="3"/>
        <v/>
      </c>
      <c r="D50" s="256" t="str">
        <f t="shared" ca="1" si="4"/>
        <v/>
      </c>
      <c r="E50" s="533" t="str">
        <f t="shared" ca="1" si="5"/>
        <v/>
      </c>
      <c r="F50" s="533" t="str">
        <f t="shared" ca="1" si="6"/>
        <v/>
      </c>
      <c r="G50" s="256" t="str">
        <f t="shared" ca="1" si="7"/>
        <v/>
      </c>
      <c r="H50" s="533" t="str">
        <f t="shared" ca="1" si="8"/>
        <v/>
      </c>
      <c r="J50" s="22">
        <f t="shared" ca="1" si="17"/>
        <v>197</v>
      </c>
      <c r="K50" s="22">
        <f ca="1">INDEX(DATA!$2:$2,1,Names!J50)</f>
        <v>0</v>
      </c>
      <c r="L50" s="35"/>
      <c r="M50" s="533" t="str">
        <f t="shared" ca="1" si="9"/>
        <v/>
      </c>
      <c r="N50" s="22" t="str">
        <f t="shared" ca="1" si="21"/>
        <v/>
      </c>
      <c r="O50" s="22" t="str">
        <f t="shared" ca="1" si="10"/>
        <v/>
      </c>
      <c r="P50" s="533" t="str">
        <f t="shared" ca="1" si="18"/>
        <v/>
      </c>
      <c r="Q50" s="533" t="str">
        <f t="shared" ca="1" si="11"/>
        <v/>
      </c>
      <c r="R50" s="4" t="str">
        <f t="shared" ca="1" si="12"/>
        <v/>
      </c>
      <c r="S50" s="533" t="str">
        <f t="shared" ca="1" si="19"/>
        <v/>
      </c>
      <c r="T50" s="533" t="str">
        <f t="shared" ca="1" si="13"/>
        <v/>
      </c>
      <c r="U50" s="533" t="str">
        <f t="shared" ca="1" si="14"/>
        <v/>
      </c>
      <c r="V50" s="533" t="str">
        <f t="shared" ca="1" si="15"/>
        <v/>
      </c>
      <c r="W50" s="533" t="str">
        <f t="shared" ca="1" si="16"/>
        <v/>
      </c>
      <c r="Y50" s="22" t="str">
        <f t="shared" ca="1" si="20"/>
        <v/>
      </c>
    </row>
    <row r="51" spans="2:25" x14ac:dyDescent="0.25">
      <c r="B51" s="533" t="str">
        <f t="shared" ca="1" si="0"/>
        <v/>
      </c>
      <c r="C51" s="533" t="str">
        <f t="shared" ca="1" si="3"/>
        <v/>
      </c>
      <c r="D51" s="256" t="str">
        <f t="shared" ca="1" si="4"/>
        <v/>
      </c>
      <c r="E51" s="533" t="str">
        <f t="shared" ca="1" si="5"/>
        <v/>
      </c>
      <c r="F51" s="533" t="str">
        <f t="shared" ca="1" si="6"/>
        <v/>
      </c>
      <c r="G51" s="256" t="str">
        <f t="shared" ca="1" si="7"/>
        <v/>
      </c>
      <c r="H51" s="533" t="str">
        <f t="shared" ca="1" si="8"/>
        <v/>
      </c>
      <c r="J51" s="22">
        <f t="shared" ca="1" si="17"/>
        <v>198</v>
      </c>
      <c r="K51" s="22">
        <f ca="1">INDEX(DATA!$2:$2,1,Names!J51)</f>
        <v>0</v>
      </c>
      <c r="L51" s="35"/>
      <c r="M51" s="533" t="str">
        <f t="shared" ca="1" si="9"/>
        <v/>
      </c>
      <c r="N51" s="22" t="str">
        <f t="shared" ca="1" si="21"/>
        <v/>
      </c>
      <c r="O51" s="22" t="str">
        <f t="shared" ca="1" si="10"/>
        <v/>
      </c>
      <c r="P51" s="533" t="str">
        <f t="shared" ca="1" si="18"/>
        <v/>
      </c>
      <c r="Q51" s="533" t="str">
        <f t="shared" ca="1" si="11"/>
        <v/>
      </c>
      <c r="R51" s="4" t="str">
        <f t="shared" ca="1" si="12"/>
        <v/>
      </c>
      <c r="S51" s="533" t="str">
        <f t="shared" ca="1" si="19"/>
        <v/>
      </c>
      <c r="T51" s="533" t="str">
        <f t="shared" ca="1" si="13"/>
        <v/>
      </c>
      <c r="U51" s="533" t="str">
        <f t="shared" ca="1" si="14"/>
        <v/>
      </c>
      <c r="V51" s="533" t="str">
        <f t="shared" ca="1" si="15"/>
        <v/>
      </c>
      <c r="W51" s="533" t="str">
        <f t="shared" ca="1" si="16"/>
        <v/>
      </c>
      <c r="Y51" s="22" t="str">
        <f t="shared" ca="1" si="20"/>
        <v/>
      </c>
    </row>
    <row r="52" spans="2:25" x14ac:dyDescent="0.25">
      <c r="B52" s="533" t="str">
        <f t="shared" ca="1" si="0"/>
        <v/>
      </c>
      <c r="C52" s="533" t="str">
        <f t="shared" ca="1" si="3"/>
        <v/>
      </c>
      <c r="D52" s="256" t="str">
        <f t="shared" ca="1" si="4"/>
        <v/>
      </c>
      <c r="E52" s="533" t="str">
        <f t="shared" ca="1" si="5"/>
        <v/>
      </c>
      <c r="F52" s="533" t="str">
        <f t="shared" ca="1" si="6"/>
        <v/>
      </c>
      <c r="G52" s="256" t="str">
        <f t="shared" ca="1" si="7"/>
        <v/>
      </c>
      <c r="H52" s="533" t="str">
        <f t="shared" ca="1" si="8"/>
        <v/>
      </c>
      <c r="J52" s="22">
        <f t="shared" ca="1" si="17"/>
        <v>199</v>
      </c>
      <c r="K52" s="22">
        <f ca="1">INDEX(DATA!$2:$2,1,Names!J52)</f>
        <v>0</v>
      </c>
      <c r="L52" s="35"/>
      <c r="M52" s="533" t="str">
        <f t="shared" ca="1" si="9"/>
        <v/>
      </c>
      <c r="N52" s="22" t="str">
        <f t="shared" ca="1" si="21"/>
        <v/>
      </c>
      <c r="O52" s="22" t="str">
        <f t="shared" ca="1" si="10"/>
        <v/>
      </c>
      <c r="P52" s="533" t="str">
        <f t="shared" ca="1" si="18"/>
        <v/>
      </c>
      <c r="Q52" s="533" t="str">
        <f t="shared" ca="1" si="11"/>
        <v/>
      </c>
      <c r="R52" s="4" t="str">
        <f t="shared" ca="1" si="12"/>
        <v/>
      </c>
      <c r="S52" s="533" t="str">
        <f t="shared" ca="1" si="19"/>
        <v/>
      </c>
      <c r="T52" s="533" t="str">
        <f t="shared" ca="1" si="13"/>
        <v/>
      </c>
      <c r="U52" s="533" t="str">
        <f t="shared" ca="1" si="14"/>
        <v/>
      </c>
      <c r="V52" s="533" t="str">
        <f t="shared" ca="1" si="15"/>
        <v/>
      </c>
      <c r="W52" s="533" t="str">
        <f t="shared" ca="1" si="16"/>
        <v/>
      </c>
      <c r="Y52" s="22" t="str">
        <f t="shared" ca="1" si="20"/>
        <v/>
      </c>
    </row>
    <row r="53" spans="2:25" x14ac:dyDescent="0.25">
      <c r="B53" s="533" t="str">
        <f t="shared" ca="1" si="0"/>
        <v/>
      </c>
      <c r="C53" s="533" t="str">
        <f t="shared" ca="1" si="3"/>
        <v/>
      </c>
      <c r="D53" s="256" t="str">
        <f t="shared" ca="1" si="4"/>
        <v/>
      </c>
      <c r="E53" s="533" t="str">
        <f t="shared" ca="1" si="5"/>
        <v/>
      </c>
      <c r="F53" s="533" t="str">
        <f t="shared" ca="1" si="6"/>
        <v/>
      </c>
      <c r="G53" s="256" t="str">
        <f t="shared" ca="1" si="7"/>
        <v/>
      </c>
      <c r="H53" s="533" t="str">
        <f t="shared" ca="1" si="8"/>
        <v/>
      </c>
      <c r="J53" s="22">
        <f t="shared" ca="1" si="17"/>
        <v>200</v>
      </c>
      <c r="K53" s="22">
        <f ca="1">INDEX(DATA!$2:$2,1,Names!J53)</f>
        <v>0</v>
      </c>
      <c r="L53" s="35"/>
      <c r="M53" s="533" t="str">
        <f t="shared" ca="1" si="9"/>
        <v/>
      </c>
      <c r="N53" s="22" t="str">
        <f t="shared" ca="1" si="21"/>
        <v/>
      </c>
      <c r="O53" s="22" t="str">
        <f t="shared" ca="1" si="10"/>
        <v/>
      </c>
      <c r="P53" s="533" t="str">
        <f t="shared" ca="1" si="18"/>
        <v/>
      </c>
      <c r="Q53" s="533" t="str">
        <f t="shared" ca="1" si="11"/>
        <v/>
      </c>
      <c r="R53" s="4" t="str">
        <f t="shared" ca="1" si="12"/>
        <v/>
      </c>
      <c r="S53" s="533" t="str">
        <f t="shared" ca="1" si="19"/>
        <v/>
      </c>
      <c r="T53" s="533" t="str">
        <f t="shared" ca="1" si="13"/>
        <v/>
      </c>
      <c r="U53" s="533" t="str">
        <f t="shared" ca="1" si="14"/>
        <v/>
      </c>
      <c r="V53" s="533" t="str">
        <f t="shared" ca="1" si="15"/>
        <v/>
      </c>
      <c r="W53" s="533" t="str">
        <f t="shared" ca="1" si="16"/>
        <v/>
      </c>
      <c r="Y53" s="22" t="str">
        <f t="shared" ca="1" si="20"/>
        <v/>
      </c>
    </row>
    <row r="54" spans="2:25" x14ac:dyDescent="0.25">
      <c r="B54" s="533" t="str">
        <f t="shared" ca="1" si="0"/>
        <v/>
      </c>
      <c r="C54" s="533" t="str">
        <f t="shared" ca="1" si="3"/>
        <v/>
      </c>
      <c r="D54" s="256" t="str">
        <f t="shared" ca="1" si="4"/>
        <v/>
      </c>
      <c r="E54" s="533" t="str">
        <f t="shared" ca="1" si="5"/>
        <v/>
      </c>
      <c r="F54" s="533" t="str">
        <f t="shared" ca="1" si="6"/>
        <v/>
      </c>
      <c r="G54" s="256" t="str">
        <f t="shared" ca="1" si="7"/>
        <v/>
      </c>
      <c r="H54" s="533" t="str">
        <f t="shared" ca="1" si="8"/>
        <v/>
      </c>
      <c r="J54" s="22">
        <f t="shared" ca="1" si="17"/>
        <v>201</v>
      </c>
      <c r="K54" s="22">
        <f ca="1">INDEX(DATA!$2:$2,1,Names!J54)</f>
        <v>0</v>
      </c>
      <c r="L54" s="35"/>
      <c r="M54" s="533" t="str">
        <f t="shared" ca="1" si="9"/>
        <v/>
      </c>
      <c r="N54" s="22" t="str">
        <f t="shared" ca="1" si="21"/>
        <v/>
      </c>
      <c r="O54" s="22" t="str">
        <f t="shared" ca="1" si="10"/>
        <v/>
      </c>
      <c r="P54" s="533" t="str">
        <f t="shared" ca="1" si="18"/>
        <v/>
      </c>
      <c r="Q54" s="533" t="str">
        <f t="shared" ca="1" si="11"/>
        <v/>
      </c>
      <c r="R54" s="4" t="str">
        <f t="shared" ca="1" si="12"/>
        <v/>
      </c>
      <c r="S54" s="533" t="str">
        <f t="shared" ca="1" si="19"/>
        <v/>
      </c>
      <c r="T54" s="533" t="str">
        <f t="shared" ca="1" si="13"/>
        <v/>
      </c>
      <c r="U54" s="533" t="str">
        <f t="shared" ca="1" si="14"/>
        <v/>
      </c>
      <c r="V54" s="533" t="str">
        <f t="shared" ca="1" si="15"/>
        <v/>
      </c>
      <c r="W54" s="533" t="str">
        <f t="shared" ca="1" si="16"/>
        <v/>
      </c>
      <c r="Y54" s="22" t="str">
        <f t="shared" ca="1" si="20"/>
        <v/>
      </c>
    </row>
    <row r="55" spans="2:25" x14ac:dyDescent="0.25">
      <c r="B55" s="533" t="str">
        <f t="shared" ca="1" si="0"/>
        <v/>
      </c>
      <c r="C55" s="533" t="str">
        <f t="shared" ca="1" si="3"/>
        <v/>
      </c>
      <c r="D55" s="256" t="str">
        <f t="shared" ca="1" si="4"/>
        <v/>
      </c>
      <c r="E55" s="533" t="str">
        <f t="shared" ca="1" si="5"/>
        <v/>
      </c>
      <c r="F55" s="533" t="str">
        <f t="shared" ca="1" si="6"/>
        <v/>
      </c>
      <c r="G55" s="256" t="str">
        <f t="shared" ca="1" si="7"/>
        <v/>
      </c>
      <c r="H55" s="533" t="str">
        <f t="shared" ca="1" si="8"/>
        <v/>
      </c>
      <c r="J55" s="22">
        <f t="shared" ca="1" si="17"/>
        <v>202</v>
      </c>
      <c r="K55" s="22">
        <f ca="1">INDEX(DATA!$2:$2,1,Names!J55)</f>
        <v>0</v>
      </c>
      <c r="L55" s="35"/>
      <c r="M55" s="533" t="str">
        <f t="shared" ca="1" si="9"/>
        <v/>
      </c>
      <c r="N55" s="22" t="str">
        <f t="shared" ca="1" si="21"/>
        <v/>
      </c>
      <c r="O55" s="22" t="str">
        <f t="shared" ca="1" si="10"/>
        <v/>
      </c>
      <c r="P55" s="533" t="str">
        <f t="shared" ca="1" si="18"/>
        <v/>
      </c>
      <c r="Q55" s="533" t="str">
        <f t="shared" ca="1" si="11"/>
        <v/>
      </c>
      <c r="R55" s="4" t="str">
        <f t="shared" ca="1" si="12"/>
        <v/>
      </c>
      <c r="S55" s="533" t="str">
        <f t="shared" ca="1" si="19"/>
        <v/>
      </c>
      <c r="T55" s="533" t="str">
        <f t="shared" ca="1" si="13"/>
        <v/>
      </c>
      <c r="U55" s="533" t="str">
        <f t="shared" ca="1" si="14"/>
        <v/>
      </c>
      <c r="V55" s="533" t="str">
        <f t="shared" ca="1" si="15"/>
        <v/>
      </c>
      <c r="W55" s="533" t="str">
        <f t="shared" ca="1" si="16"/>
        <v/>
      </c>
      <c r="Y55" s="22" t="str">
        <f t="shared" ca="1" si="20"/>
        <v/>
      </c>
    </row>
    <row r="56" spans="2:25" x14ac:dyDescent="0.25">
      <c r="B56" s="533" t="str">
        <f t="shared" ca="1" si="0"/>
        <v/>
      </c>
      <c r="C56" s="533" t="str">
        <f t="shared" ca="1" si="3"/>
        <v/>
      </c>
      <c r="D56" s="256" t="str">
        <f t="shared" ca="1" si="4"/>
        <v/>
      </c>
      <c r="E56" s="533" t="str">
        <f t="shared" ca="1" si="5"/>
        <v/>
      </c>
      <c r="F56" s="533" t="str">
        <f t="shared" ca="1" si="6"/>
        <v/>
      </c>
      <c r="G56" s="256" t="str">
        <f t="shared" ca="1" si="7"/>
        <v/>
      </c>
      <c r="H56" s="533" t="str">
        <f t="shared" ca="1" si="8"/>
        <v/>
      </c>
      <c r="J56" s="22">
        <f t="shared" ca="1" si="17"/>
        <v>203</v>
      </c>
      <c r="K56" s="22">
        <f ca="1">INDEX(DATA!$2:$2,1,Names!J56)</f>
        <v>0</v>
      </c>
      <c r="L56" s="35"/>
      <c r="M56" s="533" t="str">
        <f t="shared" ca="1" si="9"/>
        <v/>
      </c>
      <c r="N56" s="22" t="str">
        <f t="shared" ca="1" si="21"/>
        <v/>
      </c>
      <c r="O56" s="22" t="str">
        <f t="shared" ca="1" si="10"/>
        <v/>
      </c>
      <c r="P56" s="533" t="str">
        <f t="shared" ca="1" si="18"/>
        <v/>
      </c>
      <c r="Q56" s="533" t="str">
        <f t="shared" ca="1" si="11"/>
        <v/>
      </c>
      <c r="R56" s="4" t="str">
        <f t="shared" ca="1" si="12"/>
        <v/>
      </c>
      <c r="S56" s="533" t="str">
        <f t="shared" ca="1" si="19"/>
        <v/>
      </c>
      <c r="T56" s="533" t="str">
        <f t="shared" ca="1" si="13"/>
        <v/>
      </c>
      <c r="U56" s="533" t="str">
        <f t="shared" ca="1" si="14"/>
        <v/>
      </c>
      <c r="V56" s="533" t="str">
        <f t="shared" ca="1" si="15"/>
        <v/>
      </c>
      <c r="W56" s="533" t="str">
        <f t="shared" ca="1" si="16"/>
        <v/>
      </c>
      <c r="Y56" s="22" t="str">
        <f t="shared" ca="1" si="20"/>
        <v/>
      </c>
    </row>
    <row r="57" spans="2:25" x14ac:dyDescent="0.25">
      <c r="B57" s="533" t="str">
        <f t="shared" ca="1" si="0"/>
        <v/>
      </c>
      <c r="C57" s="533" t="str">
        <f t="shared" ca="1" si="3"/>
        <v/>
      </c>
      <c r="D57" s="256" t="str">
        <f t="shared" ca="1" si="4"/>
        <v/>
      </c>
      <c r="E57" s="533" t="str">
        <f t="shared" ca="1" si="5"/>
        <v/>
      </c>
      <c r="F57" s="533" t="str">
        <f t="shared" ca="1" si="6"/>
        <v/>
      </c>
      <c r="G57" s="256" t="str">
        <f t="shared" ca="1" si="7"/>
        <v/>
      </c>
      <c r="H57" s="533" t="str">
        <f t="shared" ca="1" si="8"/>
        <v/>
      </c>
      <c r="J57" s="22">
        <f t="shared" ca="1" si="17"/>
        <v>204</v>
      </c>
      <c r="K57" s="22">
        <f ca="1">INDEX(DATA!$2:$2,1,Names!J57)</f>
        <v>0</v>
      </c>
      <c r="L57" s="35"/>
      <c r="M57" s="533" t="str">
        <f t="shared" ca="1" si="9"/>
        <v/>
      </c>
      <c r="N57" s="22" t="str">
        <f t="shared" ca="1" si="21"/>
        <v/>
      </c>
      <c r="O57" s="22" t="str">
        <f t="shared" ca="1" si="10"/>
        <v/>
      </c>
      <c r="P57" s="533" t="str">
        <f t="shared" ca="1" si="18"/>
        <v/>
      </c>
      <c r="Q57" s="533" t="str">
        <f t="shared" ca="1" si="11"/>
        <v/>
      </c>
      <c r="R57" s="4" t="str">
        <f t="shared" ca="1" si="12"/>
        <v/>
      </c>
      <c r="S57" s="533" t="str">
        <f t="shared" ca="1" si="19"/>
        <v/>
      </c>
      <c r="T57" s="533" t="str">
        <f t="shared" ca="1" si="13"/>
        <v/>
      </c>
      <c r="U57" s="533" t="str">
        <f t="shared" ca="1" si="14"/>
        <v/>
      </c>
      <c r="V57" s="533" t="str">
        <f t="shared" ca="1" si="15"/>
        <v/>
      </c>
      <c r="W57" s="533" t="str">
        <f t="shared" ca="1" si="16"/>
        <v/>
      </c>
      <c r="Y57" s="22" t="str">
        <f t="shared" ca="1" si="20"/>
        <v/>
      </c>
    </row>
    <row r="58" spans="2:25" x14ac:dyDescent="0.25">
      <c r="B58" s="22" t="str">
        <f ca="1">IFERROR(SEARCH("."&amp;$A$1&amp;".",K58)+6,"")</f>
        <v/>
      </c>
      <c r="C58" s="533" t="str">
        <f t="shared" ca="1" si="3"/>
        <v/>
      </c>
      <c r="D58" s="256" t="str">
        <f t="shared" ca="1" si="4"/>
        <v/>
      </c>
      <c r="E58" s="533" t="str">
        <f t="shared" ca="1" si="5"/>
        <v/>
      </c>
      <c r="F58" s="533" t="str">
        <f t="shared" ca="1" si="6"/>
        <v/>
      </c>
      <c r="G58" s="256" t="str">
        <f t="shared" ca="1" si="7"/>
        <v/>
      </c>
      <c r="H58" s="533" t="str">
        <f t="shared" ca="1" si="8"/>
        <v/>
      </c>
      <c r="J58" s="22">
        <f t="shared" ca="1" si="17"/>
        <v>205</v>
      </c>
      <c r="K58" s="22">
        <f ca="1">INDEX(DATA!$2:$2,1,Names!J58)</f>
        <v>0</v>
      </c>
      <c r="L58" s="35"/>
      <c r="M58" s="533" t="str">
        <f t="shared" ca="1" si="9"/>
        <v/>
      </c>
      <c r="N58" s="22" t="str">
        <f t="shared" ca="1" si="21"/>
        <v/>
      </c>
      <c r="O58" s="22" t="str">
        <f t="shared" ca="1" si="10"/>
        <v/>
      </c>
      <c r="P58" s="533" t="str">
        <f t="shared" ca="1" si="18"/>
        <v/>
      </c>
      <c r="Q58" s="533" t="str">
        <f t="shared" ca="1" si="11"/>
        <v/>
      </c>
      <c r="R58" s="4" t="str">
        <f t="shared" ca="1" si="12"/>
        <v/>
      </c>
      <c r="S58" s="533" t="str">
        <f t="shared" ca="1" si="19"/>
        <v/>
      </c>
      <c r="T58" s="533" t="str">
        <f t="shared" ca="1" si="13"/>
        <v/>
      </c>
      <c r="U58" s="533" t="str">
        <f t="shared" ca="1" si="14"/>
        <v/>
      </c>
      <c r="V58" s="533" t="str">
        <f t="shared" ca="1" si="15"/>
        <v/>
      </c>
      <c r="W58" s="533" t="str">
        <f t="shared" ca="1" si="16"/>
        <v/>
      </c>
      <c r="Y58" s="22" t="str">
        <f t="shared" ca="1" si="20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L37"/>
  <sheetViews>
    <sheetView topLeftCell="A4" workbookViewId="0">
      <selection activeCell="E36" sqref="E36"/>
    </sheetView>
  </sheetViews>
  <sheetFormatPr defaultRowHeight="15" x14ac:dyDescent="0.25"/>
  <cols>
    <col min="1" max="1" width="6.28515625" style="3" customWidth="1"/>
    <col min="2" max="2" width="10.5703125" style="12" bestFit="1" customWidth="1"/>
    <col min="3" max="3" width="10.42578125" style="12" bestFit="1" customWidth="1"/>
    <col min="4" max="4" width="10.42578125" style="12" customWidth="1"/>
  </cols>
  <sheetData>
    <row r="1" spans="1:12" x14ac:dyDescent="0.25">
      <c r="A1" s="3" t="s">
        <v>20</v>
      </c>
      <c r="B1" s="12" t="s">
        <v>21</v>
      </c>
      <c r="C1" s="12" t="s">
        <v>22</v>
      </c>
      <c r="D1" s="12" t="s">
        <v>492</v>
      </c>
      <c r="E1" t="s">
        <v>24</v>
      </c>
      <c r="F1" s="17" t="str">
        <f>IF(COUNTIF(D:D,"Major")&gt;COUNT(Convert!M27:AA27),"TOO MANY MAJOR REVISONS; Update The Convert Key","")</f>
        <v/>
      </c>
      <c r="L1" s="25" t="s">
        <v>497</v>
      </c>
    </row>
    <row r="2" spans="1:12" x14ac:dyDescent="0.25">
      <c r="A2" s="115">
        <v>0.9</v>
      </c>
      <c r="B2" s="13">
        <v>43117</v>
      </c>
      <c r="C2" s="13" t="s">
        <v>23</v>
      </c>
      <c r="D2" s="13"/>
      <c r="E2" s="11" t="s">
        <v>25</v>
      </c>
    </row>
    <row r="3" spans="1:12" x14ac:dyDescent="0.25">
      <c r="A3" s="115">
        <v>1</v>
      </c>
      <c r="B3" s="13">
        <v>43122</v>
      </c>
      <c r="C3" s="12" t="s">
        <v>23</v>
      </c>
      <c r="E3" s="11" t="s">
        <v>142</v>
      </c>
    </row>
    <row r="4" spans="1:12" x14ac:dyDescent="0.25">
      <c r="A4" s="115">
        <v>1.1000000000000001</v>
      </c>
      <c r="B4" s="13">
        <v>43135</v>
      </c>
      <c r="C4" s="12" t="s">
        <v>23</v>
      </c>
      <c r="E4" t="s">
        <v>143</v>
      </c>
    </row>
    <row r="5" spans="1:12" x14ac:dyDescent="0.25">
      <c r="A5" s="115">
        <v>1.4</v>
      </c>
      <c r="B5" s="13">
        <v>43138</v>
      </c>
      <c r="C5" s="12" t="s">
        <v>23</v>
      </c>
      <c r="E5" t="s">
        <v>144</v>
      </c>
    </row>
    <row r="6" spans="1:12" x14ac:dyDescent="0.25">
      <c r="A6" s="115">
        <v>1.5</v>
      </c>
      <c r="B6" s="13">
        <v>43142</v>
      </c>
      <c r="C6" s="12" t="s">
        <v>23</v>
      </c>
      <c r="E6" t="s">
        <v>30</v>
      </c>
    </row>
    <row r="7" spans="1:12" x14ac:dyDescent="0.25">
      <c r="A7" s="115">
        <v>1.6</v>
      </c>
      <c r="B7" s="13">
        <v>43156</v>
      </c>
      <c r="C7" s="12" t="s">
        <v>23</v>
      </c>
      <c r="E7" t="s">
        <v>31</v>
      </c>
    </row>
    <row r="8" spans="1:12" x14ac:dyDescent="0.25">
      <c r="A8" s="115">
        <v>1.7</v>
      </c>
      <c r="B8" s="13">
        <v>43184</v>
      </c>
      <c r="C8" s="12" t="s">
        <v>23</v>
      </c>
      <c r="E8" t="s">
        <v>145</v>
      </c>
    </row>
    <row r="9" spans="1:12" x14ac:dyDescent="0.25">
      <c r="A9" s="115">
        <v>1.8</v>
      </c>
      <c r="B9" s="13">
        <v>43185</v>
      </c>
      <c r="C9" s="12" t="s">
        <v>23</v>
      </c>
      <c r="E9" t="s">
        <v>36</v>
      </c>
    </row>
    <row r="10" spans="1:12" x14ac:dyDescent="0.25">
      <c r="A10" s="115">
        <v>1.9</v>
      </c>
      <c r="B10" s="13">
        <v>43242</v>
      </c>
      <c r="C10" s="12" t="s">
        <v>23</v>
      </c>
      <c r="E10" t="s">
        <v>150</v>
      </c>
    </row>
    <row r="11" spans="1:12" x14ac:dyDescent="0.25">
      <c r="A11" s="115">
        <v>2</v>
      </c>
      <c r="B11" s="13">
        <v>43250</v>
      </c>
      <c r="C11" s="12" t="s">
        <v>23</v>
      </c>
      <c r="E11" t="s">
        <v>146</v>
      </c>
    </row>
    <row r="12" spans="1:12" x14ac:dyDescent="0.25">
      <c r="A12" s="115">
        <v>2.1</v>
      </c>
      <c r="B12" s="13">
        <v>43264</v>
      </c>
      <c r="C12" s="12" t="s">
        <v>23</v>
      </c>
      <c r="E12" t="s">
        <v>39</v>
      </c>
    </row>
    <row r="13" spans="1:12" x14ac:dyDescent="0.25">
      <c r="A13" s="115">
        <v>2.2000000000000002</v>
      </c>
      <c r="B13" s="13">
        <v>43269</v>
      </c>
      <c r="C13" s="12" t="s">
        <v>23</v>
      </c>
      <c r="E13" t="s">
        <v>45</v>
      </c>
    </row>
    <row r="14" spans="1:12" x14ac:dyDescent="0.25">
      <c r="A14" s="115">
        <v>2.2999999999999998</v>
      </c>
      <c r="B14" s="13">
        <v>43270</v>
      </c>
      <c r="C14" s="12" t="s">
        <v>23</v>
      </c>
      <c r="E14" t="s">
        <v>147</v>
      </c>
    </row>
    <row r="15" spans="1:12" x14ac:dyDescent="0.25">
      <c r="A15" s="115">
        <v>2.4</v>
      </c>
      <c r="B15" s="13">
        <v>43277</v>
      </c>
      <c r="C15" s="12" t="s">
        <v>23</v>
      </c>
      <c r="E15" t="s">
        <v>46</v>
      </c>
    </row>
    <row r="16" spans="1:12" x14ac:dyDescent="0.25">
      <c r="A16" s="115">
        <v>2.5</v>
      </c>
      <c r="B16" s="13">
        <v>43282</v>
      </c>
      <c r="C16" s="12" t="s">
        <v>23</v>
      </c>
      <c r="E16" t="s">
        <v>49</v>
      </c>
    </row>
    <row r="17" spans="1:5" x14ac:dyDescent="0.25">
      <c r="A17" s="115">
        <v>2.5099999999999998</v>
      </c>
      <c r="B17" s="13">
        <v>43285</v>
      </c>
      <c r="C17" s="12" t="s">
        <v>23</v>
      </c>
      <c r="E17" t="s">
        <v>50</v>
      </c>
    </row>
    <row r="18" spans="1:5" x14ac:dyDescent="0.25">
      <c r="A18" s="115">
        <v>2.52</v>
      </c>
      <c r="B18" s="13">
        <v>43292</v>
      </c>
      <c r="C18" s="12" t="s">
        <v>23</v>
      </c>
      <c r="E18" s="2" t="s">
        <v>51</v>
      </c>
    </row>
    <row r="19" spans="1:5" x14ac:dyDescent="0.25">
      <c r="A19" s="115">
        <v>2.5299999999999998</v>
      </c>
      <c r="B19" s="13">
        <v>43300</v>
      </c>
      <c r="C19" s="12" t="s">
        <v>23</v>
      </c>
      <c r="E19" s="2" t="s">
        <v>52</v>
      </c>
    </row>
    <row r="20" spans="1:5" x14ac:dyDescent="0.25">
      <c r="A20" s="115">
        <v>2.54</v>
      </c>
      <c r="B20" s="13">
        <v>43331</v>
      </c>
      <c r="C20" s="12" t="s">
        <v>23</v>
      </c>
      <c r="E20" t="s">
        <v>53</v>
      </c>
    </row>
    <row r="21" spans="1:5" x14ac:dyDescent="0.25">
      <c r="A21" s="115">
        <v>2.54</v>
      </c>
      <c r="B21" s="13">
        <v>43334</v>
      </c>
      <c r="C21" s="12" t="s">
        <v>23</v>
      </c>
      <c r="E21" t="s">
        <v>54</v>
      </c>
    </row>
    <row r="22" spans="1:5" x14ac:dyDescent="0.25">
      <c r="A22" s="115">
        <v>2.54</v>
      </c>
      <c r="B22" s="13">
        <v>43376</v>
      </c>
      <c r="C22" s="12" t="s">
        <v>23</v>
      </c>
      <c r="E22" s="2" t="s">
        <v>55</v>
      </c>
    </row>
    <row r="23" spans="1:5" x14ac:dyDescent="0.25">
      <c r="A23" s="115">
        <v>3.0009999999999999</v>
      </c>
      <c r="B23" s="13">
        <v>43434</v>
      </c>
      <c r="C23" s="12" t="s">
        <v>23</v>
      </c>
      <c r="E23" t="s">
        <v>148</v>
      </c>
    </row>
    <row r="24" spans="1:5" x14ac:dyDescent="0.25">
      <c r="A24" s="115">
        <v>3.1</v>
      </c>
      <c r="B24" s="13">
        <v>43441</v>
      </c>
      <c r="C24" s="12" t="s">
        <v>23</v>
      </c>
      <c r="E24" t="s">
        <v>149</v>
      </c>
    </row>
    <row r="25" spans="1:5" x14ac:dyDescent="0.25">
      <c r="A25" s="115">
        <v>3.11</v>
      </c>
      <c r="B25" s="13">
        <v>43445</v>
      </c>
      <c r="C25" s="12" t="s">
        <v>23</v>
      </c>
      <c r="E25" t="s">
        <v>117</v>
      </c>
    </row>
    <row r="26" spans="1:5" x14ac:dyDescent="0.25">
      <c r="A26" s="115">
        <v>3.2</v>
      </c>
      <c r="B26" s="13">
        <v>43472</v>
      </c>
      <c r="C26" s="12" t="s">
        <v>23</v>
      </c>
      <c r="E26" t="s">
        <v>155</v>
      </c>
    </row>
    <row r="27" spans="1:5" x14ac:dyDescent="0.25">
      <c r="A27" s="115">
        <v>3.3</v>
      </c>
      <c r="B27" s="13">
        <v>43511</v>
      </c>
      <c r="C27" s="12" t="s">
        <v>23</v>
      </c>
      <c r="E27" t="s">
        <v>174</v>
      </c>
    </row>
    <row r="28" spans="1:5" x14ac:dyDescent="0.25">
      <c r="A28" s="115">
        <v>3.4</v>
      </c>
      <c r="B28" s="13">
        <v>43514</v>
      </c>
      <c r="C28" s="12" t="s">
        <v>23</v>
      </c>
      <c r="E28" t="s">
        <v>175</v>
      </c>
    </row>
    <row r="29" spans="1:5" x14ac:dyDescent="0.25">
      <c r="A29" s="115">
        <v>3.5</v>
      </c>
      <c r="B29" s="13">
        <v>43542</v>
      </c>
      <c r="C29" s="12" t="s">
        <v>23</v>
      </c>
      <c r="E29" s="209" t="s">
        <v>178</v>
      </c>
    </row>
    <row r="30" spans="1:5" x14ac:dyDescent="0.25">
      <c r="A30" s="115">
        <v>4</v>
      </c>
      <c r="B30" s="13">
        <v>43566</v>
      </c>
      <c r="C30" s="12" t="s">
        <v>23</v>
      </c>
      <c r="D30" s="12" t="s">
        <v>493</v>
      </c>
      <c r="E30" t="s">
        <v>231</v>
      </c>
    </row>
    <row r="31" spans="1:5" x14ac:dyDescent="0.25">
      <c r="A31" s="115">
        <v>4.0999999999999996</v>
      </c>
      <c r="B31" s="13">
        <v>43700</v>
      </c>
      <c r="C31" s="12" t="s">
        <v>23</v>
      </c>
      <c r="D31" s="12" t="s">
        <v>502</v>
      </c>
      <c r="E31" t="s">
        <v>242</v>
      </c>
    </row>
    <row r="32" spans="1:5" x14ac:dyDescent="0.25">
      <c r="A32" s="115">
        <v>4.1100000000000003</v>
      </c>
      <c r="B32" s="13">
        <v>43700</v>
      </c>
      <c r="C32" s="12" t="s">
        <v>23</v>
      </c>
      <c r="D32" s="12" t="s">
        <v>502</v>
      </c>
      <c r="E32" t="s">
        <v>243</v>
      </c>
    </row>
    <row r="33" spans="1:5" x14ac:dyDescent="0.25">
      <c r="A33" s="115">
        <v>5.01</v>
      </c>
      <c r="B33" s="13">
        <v>43732</v>
      </c>
      <c r="C33" s="12" t="s">
        <v>23</v>
      </c>
      <c r="D33" s="12" t="s">
        <v>493</v>
      </c>
      <c r="E33" t="s">
        <v>384</v>
      </c>
    </row>
    <row r="34" spans="1:5" x14ac:dyDescent="0.25">
      <c r="A34" s="115">
        <v>5.0199999999999996</v>
      </c>
      <c r="B34" s="13">
        <v>43770</v>
      </c>
      <c r="C34" s="12" t="s">
        <v>23</v>
      </c>
      <c r="D34" s="12" t="s">
        <v>493</v>
      </c>
      <c r="E34" t="s">
        <v>513</v>
      </c>
    </row>
    <row r="35" spans="1:5" x14ac:dyDescent="0.25">
      <c r="A35" s="115">
        <v>5.0999999999999996</v>
      </c>
      <c r="B35" s="13">
        <v>43851</v>
      </c>
      <c r="C35" s="12" t="s">
        <v>23</v>
      </c>
      <c r="D35" s="12" t="s">
        <v>493</v>
      </c>
      <c r="E35" s="516" t="s">
        <v>525</v>
      </c>
    </row>
    <row r="36" spans="1:5" x14ac:dyDescent="0.25">
      <c r="A36" s="115">
        <v>5.2</v>
      </c>
      <c r="B36" s="13">
        <v>44081</v>
      </c>
      <c r="C36" s="12" t="s">
        <v>23</v>
      </c>
      <c r="D36" s="12" t="s">
        <v>493</v>
      </c>
      <c r="E36" s="516" t="s">
        <v>532</v>
      </c>
    </row>
    <row r="37" spans="1:5" x14ac:dyDescent="0.25">
      <c r="A37" s="3">
        <v>5.21</v>
      </c>
      <c r="B37" s="13">
        <v>44092</v>
      </c>
      <c r="C37" s="12" t="s">
        <v>23</v>
      </c>
      <c r="D37" s="12" t="s">
        <v>502</v>
      </c>
      <c r="E37" s="516" t="s">
        <v>533</v>
      </c>
    </row>
  </sheetData>
  <sheetProtection algorithmName="SHA-512" hashValue="vIE4DVw0MWqA2+68IjMh7iIN2ChA/el8wiSC+Gk70lUQq20L1W+qq1nRkKXuqebl4B/9F362tXqCzy2jHJIu7g==" saltValue="EAtehakzq9UF+SQPVeLj9w==" spinCount="100000" sheet="1" objects="1" scenarios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"/>
  <sheetViews>
    <sheetView workbookViewId="0"/>
  </sheetViews>
  <sheetFormatPr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"/>
  <sheetViews>
    <sheetView workbookViewId="0"/>
  </sheetViews>
  <sheetFormatPr defaultColWidth="8.85546875" defaultRowHeight="15" x14ac:dyDescent="0.25"/>
  <cols>
    <col min="1" max="16384" width="8.85546875" style="22"/>
  </cols>
  <sheetData>
    <row r="1" spans="1:1" x14ac:dyDescent="0.25">
      <c r="A1" s="22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728BC-4772-46CC-9156-324168D8D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SLAM REPORT</vt:lpstr>
      <vt:lpstr>DATA</vt:lpstr>
      <vt:lpstr>Op Report</vt:lpstr>
      <vt:lpstr>OP_DATA</vt:lpstr>
      <vt:lpstr>Smartpac Report</vt:lpstr>
      <vt:lpstr>Smartpac_DATA</vt:lpstr>
      <vt:lpstr>Site Setup</vt:lpstr>
      <vt:lpstr>Instructions</vt:lpstr>
      <vt:lpstr>Convert</vt:lpstr>
      <vt:lpstr>Names</vt:lpstr>
      <vt:lpstr>REV Hist.</vt:lpstr>
      <vt:lpstr>1</vt:lpstr>
      <vt:lpstr>2</vt:lpstr>
      <vt:lpstr>'Op Report'!Criteria</vt:lpstr>
      <vt:lpstr>'SLAM REPORT'!Criteria</vt:lpstr>
      <vt:lpstr>'Smartpac Report'!Criteria</vt:lpstr>
      <vt:lpstr>OP_DATA!DataRaw</vt:lpstr>
      <vt:lpstr>Smartpac_DATA!DataRaw</vt:lpstr>
      <vt:lpstr>DataRaw</vt:lpstr>
      <vt:lpstr>OP_DATA!RAW</vt:lpstr>
      <vt:lpstr>Smartpac_DATA!RAW</vt:lpstr>
      <vt:lpstr>RAW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SLAM Report</dc:title>
  <dc:creator>Steffens, Bryce</dc:creator>
  <cp:lastModifiedBy>Burgess, Bryan</cp:lastModifiedBy>
  <cp:lastPrinted>2019-09-19T22:26:12Z</cp:lastPrinted>
  <dcterms:created xsi:type="dcterms:W3CDTF">2017-12-31T18:13:12Z</dcterms:created>
  <dcterms:modified xsi:type="dcterms:W3CDTF">2022-08-08T02:24:11Z</dcterms:modified>
</cp:coreProperties>
</file>