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/Desktop/"/>
    </mc:Choice>
  </mc:AlternateContent>
  <xr:revisionPtr revIDLastSave="0" documentId="8_{A316DC8A-9E37-3F49-83D9-18A22F66B2AA}" xr6:coauthVersionLast="47" xr6:coauthVersionMax="47" xr10:uidLastSave="{00000000-0000-0000-0000-000000000000}"/>
  <bookViews>
    <workbookView xWindow="0" yWindow="740" windowWidth="30240" windowHeight="18900" tabRatio="691" activeTab="1" xr2:uid="{00000000-000D-0000-FFFF-FFFF00000000}"/>
  </bookViews>
  <sheets>
    <sheet name="List of transactions" sheetId="1" r:id="rId1"/>
    <sheet name="T-Accounts" sheetId="2" r:id="rId2"/>
    <sheet name="Trial Balance" sheetId="3" r:id="rId3"/>
    <sheet name="Mapped Trial Balance" sheetId="4" r:id="rId4"/>
    <sheet name="Income Statement" sheetId="6" r:id="rId5"/>
    <sheet name="Balance Shee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7" i="5"/>
  <c r="C8" i="5"/>
  <c r="C7" i="5"/>
  <c r="C6" i="5"/>
  <c r="C22" i="5"/>
  <c r="E17" i="4"/>
  <c r="C13" i="6" s="1"/>
  <c r="E16" i="4"/>
  <c r="E15" i="4"/>
  <c r="C12" i="6" s="1"/>
  <c r="E14" i="4"/>
  <c r="C13" i="5" s="1"/>
  <c r="E13" i="4"/>
  <c r="C11" i="6" s="1"/>
  <c r="E12" i="4"/>
  <c r="C10" i="6" s="1"/>
  <c r="E11" i="4"/>
  <c r="C6" i="6" s="1"/>
  <c r="E10" i="4"/>
  <c r="C5" i="6" s="1"/>
  <c r="E9" i="4"/>
  <c r="C12" i="5" s="1"/>
  <c r="E8" i="4"/>
  <c r="E7" i="4"/>
  <c r="E6" i="4"/>
  <c r="D18" i="4"/>
  <c r="C18" i="4"/>
  <c r="D17" i="3"/>
  <c r="C17" i="3"/>
  <c r="R20" i="2"/>
  <c r="Q20" i="2"/>
  <c r="R10" i="2"/>
  <c r="Q10" i="2"/>
  <c r="O20" i="2"/>
  <c r="N20" i="2"/>
  <c r="O10" i="2"/>
  <c r="N10" i="2"/>
  <c r="L20" i="2"/>
  <c r="K20" i="2"/>
  <c r="I20" i="2"/>
  <c r="H20" i="2"/>
  <c r="F20" i="2"/>
  <c r="E20" i="2"/>
  <c r="B20" i="2"/>
  <c r="L10" i="2"/>
  <c r="K10" i="2"/>
  <c r="I10" i="2"/>
  <c r="H10" i="2"/>
  <c r="F10" i="2"/>
  <c r="E10" i="2"/>
  <c r="B10" i="2"/>
  <c r="E18" i="4" l="1"/>
  <c r="C14" i="6"/>
  <c r="C7" i="6"/>
  <c r="C9" i="5"/>
  <c r="C16" i="6" l="1"/>
  <c r="C18" i="5" s="1"/>
</calcChain>
</file>

<file path=xl/sharedStrings.xml><?xml version="1.0" encoding="utf-8"?>
<sst xmlns="http://schemas.openxmlformats.org/spreadsheetml/2006/main" count="153" uniqueCount="81">
  <si>
    <t>Cash</t>
  </si>
  <si>
    <t>800 (rent expense)</t>
  </si>
  <si>
    <t>300 (office supplies)</t>
  </si>
  <si>
    <t>600 (salaries expense)</t>
  </si>
  <si>
    <t>200 (utilities expense)</t>
  </si>
  <si>
    <t>300 (drawings)</t>
  </si>
  <si>
    <t>Owner's Equity</t>
  </si>
  <si>
    <t>Inventory</t>
  </si>
  <si>
    <t>Accounts Payable</t>
  </si>
  <si>
    <t>Balance: 2,500 Cr</t>
  </si>
  <si>
    <t>Balance: 1,500 Dr</t>
  </si>
  <si>
    <t>Balance: 9,700 Cr</t>
  </si>
  <si>
    <t>Balance: 9,500 Dr</t>
  </si>
  <si>
    <t>Revenue</t>
  </si>
  <si>
    <t>1,200 (Cash sales)</t>
  </si>
  <si>
    <t>700 (Credit Sales)</t>
  </si>
  <si>
    <t>Balance: 1,900 Cr</t>
  </si>
  <si>
    <t>COGS</t>
  </si>
  <si>
    <t>Balance: 1,000 Dr</t>
  </si>
  <si>
    <t>Balance: 800 Dr</t>
  </si>
  <si>
    <t>Balance: 300 Dr</t>
  </si>
  <si>
    <t>Unearned Revenue (Liability)</t>
  </si>
  <si>
    <t>Balance: 500 Cr</t>
  </si>
  <si>
    <t>Balance: 600 Dr</t>
  </si>
  <si>
    <t>Accounts Receivable</t>
  </si>
  <si>
    <t>Balance: 700 Dr</t>
  </si>
  <si>
    <t>Balance: 200 Dr</t>
  </si>
  <si>
    <t>Office Supplies</t>
  </si>
  <si>
    <t>Rent Expense</t>
  </si>
  <si>
    <t>Account Title</t>
  </si>
  <si>
    <t>Debit ($)</t>
  </si>
  <si>
    <t>Credit ($)</t>
  </si>
  <si>
    <t>Sales Revenue</t>
  </si>
  <si>
    <t>Cost of Goods Sold</t>
  </si>
  <si>
    <t>Unearned Revenue</t>
  </si>
  <si>
    <t>Total</t>
  </si>
  <si>
    <t>FS</t>
  </si>
  <si>
    <t>FSLI</t>
  </si>
  <si>
    <t>BS</t>
  </si>
  <si>
    <t>IS</t>
  </si>
  <si>
    <t>Current assets</t>
  </si>
  <si>
    <t>Section</t>
  </si>
  <si>
    <t>Equity</t>
  </si>
  <si>
    <t>Current liabilities</t>
  </si>
  <si>
    <t>SG&amp;A</t>
  </si>
  <si>
    <t>Rent</t>
  </si>
  <si>
    <t>Salaries</t>
  </si>
  <si>
    <t>Utilities</t>
  </si>
  <si>
    <t>Net amount</t>
  </si>
  <si>
    <t>Amount ($)</t>
  </si>
  <si>
    <t>Current Assets</t>
  </si>
  <si>
    <t>Total Current Assets</t>
  </si>
  <si>
    <t>Current Liabilities</t>
  </si>
  <si>
    <t>Total Current Liabilities</t>
  </si>
  <si>
    <t>Beginning Equity</t>
  </si>
  <si>
    <t>Add: Net Income/Loss</t>
  </si>
  <si>
    <t>Less: Drawings</t>
  </si>
  <si>
    <t>Total Equity</t>
  </si>
  <si>
    <t>Total Liabilities &amp; Equity</t>
  </si>
  <si>
    <t>Balance Sheet</t>
  </si>
  <si>
    <t>Income Statement</t>
  </si>
  <si>
    <t>Gross Profit</t>
  </si>
  <si>
    <t>Total SG&amp;A Expenses</t>
  </si>
  <si>
    <t>Net Income/Loss</t>
  </si>
  <si>
    <t>SG&amp;A Expenses</t>
  </si>
  <si>
    <t xml:space="preserve">Utilities </t>
  </si>
  <si>
    <t>List of Transactions</t>
  </si>
  <si>
    <t>ABC Retail Store Ltd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</si>
  <si>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</si>
  <si>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</si>
  <si>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</si>
  <si>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</si>
  <si>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</si>
  <si>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</si>
  <si>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</si>
  <si>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</si>
  <si>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</si>
  <si>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</si>
  <si>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T-Accounts</t>
  </si>
  <si>
    <t>Trial Balance</t>
  </si>
  <si>
    <t>Suppose you’re working as an accountant in a small retail business called ABC Retail Store. The financial transactions that took place during the first month of operations were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</si>
</sst>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374151"/>
      <name val="Arial"/>
      <family val="2"/>
    </font>
    <font>
      <sz val="9"/>
      <color rgb="FF374151"/>
      <name val="Arial"/>
      <family val="2"/>
    </font>
    <font>
      <b/>
      <sz val="12"/>
      <color rgb="FF0073B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rgb="FF0070C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64" fontId="6" fillId="0" borderId="0" xfId="1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/>
    <xf numFmtId="0" fontId="7" fillId="2" borderId="0" xfId="2" applyFont="1" applyFill="1" applyAlignment="1">
      <alignment horizontal="left" vertical="center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/>
    </xf>
    <xf numFmtId="164" fontId="3" fillId="0" borderId="0" xfId="1" applyNumberFormat="1" applyFont="1"/>
    <xf numFmtId="3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164" fontId="3" fillId="0" borderId="2" xfId="1" applyNumberFormat="1" applyFont="1" applyBorder="1"/>
    <xf numFmtId="164" fontId="3" fillId="0" borderId="1" xfId="1" applyNumberFormat="1" applyFont="1" applyBorder="1"/>
    <xf numFmtId="0" fontId="10" fillId="0" borderId="0" xfId="0" applyFont="1"/>
    <xf numFmtId="0" fontId="3" fillId="0" borderId="0" xfId="0" applyFont="1" applyAlignment="1">
      <alignment vertical="center"/>
    </xf>
    <xf numFmtId="0" fontId="12" fillId="2" borderId="0" xfId="2" applyFont="1" applyFill="1" applyAlignment="1">
      <alignment horizontal="left" vertical="center"/>
    </xf>
    <xf numFmtId="49" fontId="4" fillId="2" borderId="3" xfId="3" applyNumberFormat="1" applyFont="1" applyFill="1" applyBorder="1" applyAlignment="1">
      <alignment wrapText="1"/>
    </xf>
    <xf numFmtId="49" fontId="4" fillId="2" borderId="3" xfId="3" applyNumberFormat="1" applyFont="1" applyFill="1" applyBorder="1" applyAlignment="1">
      <alignment horizontal="center" wrapText="1"/>
    </xf>
    <xf numFmtId="49" fontId="9" fillId="2" borderId="3" xfId="3" applyNumberFormat="1" applyFont="1" applyFill="1" applyBorder="1" applyAlignment="1">
      <alignment wrapText="1"/>
    </xf>
    <xf numFmtId="0" fontId="6" fillId="0" borderId="3" xfId="0" applyFont="1" applyBorder="1" applyAlignment="1">
      <alignment vertical="center" wrapText="1"/>
    </xf>
    <xf numFmtId="164" fontId="6" fillId="0" borderId="3" xfId="1" applyNumberFormat="1" applyFont="1" applyFill="1" applyBorder="1" applyAlignment="1">
      <alignment vertical="center" wrapText="1"/>
    </xf>
    <xf numFmtId="0" fontId="3" fillId="0" borderId="3" xfId="0" applyFont="1" applyBorder="1"/>
    <xf numFmtId="164" fontId="3" fillId="0" borderId="3" xfId="1" applyNumberFormat="1" applyFont="1" applyFill="1" applyBorder="1"/>
    <xf numFmtId="0" fontId="4" fillId="0" borderId="0" xfId="0" applyFont="1" applyAlignment="1">
      <alignment vertical="center" wrapText="1"/>
    </xf>
    <xf numFmtId="164" fontId="4" fillId="0" borderId="0" xfId="1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164" fontId="3" fillId="0" borderId="3" xfId="1" applyNumberFormat="1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4" fontId="4" fillId="0" borderId="3" xfId="1" applyNumberFormat="1" applyFont="1" applyFill="1" applyBorder="1" applyAlignment="1">
      <alignment vertical="center" wrapText="1"/>
    </xf>
    <xf numFmtId="0" fontId="13" fillId="2" borderId="0" xfId="2" applyFont="1" applyFill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164" fontId="4" fillId="0" borderId="5" xfId="0" applyNumberFormat="1" applyFont="1" applyBorder="1"/>
    <xf numFmtId="3" fontId="4" fillId="0" borderId="6" xfId="0" applyNumberFormat="1" applyFont="1" applyBorder="1"/>
    <xf numFmtId="3" fontId="3" fillId="0" borderId="0" xfId="0" applyNumberFormat="1" applyFont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3" fontId="11" fillId="3" borderId="3" xfId="0" applyNumberFormat="1" applyFont="1" applyFill="1" applyBorder="1"/>
    <xf numFmtId="0" fontId="11" fillId="3" borderId="0" xfId="0" applyFont="1" applyFill="1"/>
    <xf numFmtId="3" fontId="3" fillId="0" borderId="3" xfId="0" applyNumberFormat="1" applyFont="1" applyBorder="1" applyAlignment="1">
      <alignment vertical="center" wrapText="1"/>
    </xf>
    <xf numFmtId="3" fontId="4" fillId="0" borderId="0" xfId="0" applyNumberFormat="1" applyFont="1"/>
    <xf numFmtId="0" fontId="11" fillId="3" borderId="5" xfId="0" applyFont="1" applyFill="1" applyBorder="1" applyAlignment="1">
      <alignment vertical="center" wrapText="1"/>
    </xf>
    <xf numFmtId="3" fontId="11" fillId="3" borderId="5" xfId="0" applyNumberFormat="1" applyFont="1" applyFill="1" applyBorder="1"/>
    <xf numFmtId="0" fontId="11" fillId="3" borderId="0" xfId="0" applyFont="1" applyFill="1" applyAlignment="1">
      <alignment vertical="center" wrapText="1"/>
    </xf>
    <xf numFmtId="164" fontId="11" fillId="3" borderId="0" xfId="1" applyNumberFormat="1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3" xr:uid="{C143F76E-64C4-40B7-AB12-3CB60B8565F8}"/>
    <cellStyle name="Normal 2 2 2" xfId="2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zoomScale="134" workbookViewId="0"/>
  </sheetViews>
  <sheetFormatPr baseColWidth="10" defaultColWidth="8.83203125" defaultRowHeight="12" x14ac:dyDescent="0.15"/>
  <cols>
    <col min="1" max="1" width="3.83203125" style="2" customWidth="1"/>
    <col min="2" max="16384" width="8.83203125" style="2"/>
  </cols>
  <sheetData>
    <row r="1" spans="1:2" ht="14" x14ac:dyDescent="0.15">
      <c r="B1" s="35" t="s">
        <v>66</v>
      </c>
    </row>
    <row r="2" spans="1:2" ht="14" x14ac:dyDescent="0.15">
      <c r="B2" s="35" t="s">
        <v>67</v>
      </c>
    </row>
    <row r="4" spans="1:2" x14ac:dyDescent="0.15">
      <c r="B4" s="17" t="s">
        <v>80</v>
      </c>
    </row>
    <row r="6" spans="1:2" x14ac:dyDescent="0.15">
      <c r="A6" s="8" t="s">
        <v>68</v>
      </c>
      <c r="B6" s="9"/>
    </row>
    <row r="7" spans="1:2" x14ac:dyDescent="0.15">
      <c r="A7" s="8" t="s">
        <v>69</v>
      </c>
      <c r="B7" s="9"/>
    </row>
    <row r="8" spans="1:2" x14ac:dyDescent="0.15">
      <c r="A8" s="8" t="s">
        <v>70</v>
      </c>
      <c r="B8" s="9"/>
    </row>
    <row r="9" spans="1:2" x14ac:dyDescent="0.15">
      <c r="A9" s="8" t="s">
        <v>71</v>
      </c>
      <c r="B9" s="9"/>
    </row>
    <row r="10" spans="1:2" x14ac:dyDescent="0.15">
      <c r="A10" s="8" t="s">
        <v>72</v>
      </c>
      <c r="B10" s="9"/>
    </row>
    <row r="11" spans="1:2" x14ac:dyDescent="0.15">
      <c r="A11" s="8" t="s">
        <v>73</v>
      </c>
      <c r="B11" s="9"/>
    </row>
    <row r="12" spans="1:2" x14ac:dyDescent="0.15">
      <c r="A12" s="8" t="s">
        <v>74</v>
      </c>
      <c r="B12" s="9"/>
    </row>
    <row r="13" spans="1:2" x14ac:dyDescent="0.15">
      <c r="A13" s="8" t="s">
        <v>75</v>
      </c>
      <c r="B13" s="9"/>
    </row>
    <row r="14" spans="1:2" x14ac:dyDescent="0.15">
      <c r="A14" s="8" t="s">
        <v>76</v>
      </c>
      <c r="B14" s="9"/>
    </row>
    <row r="15" spans="1:2" x14ac:dyDescent="0.15">
      <c r="A15" s="8" t="s">
        <v>77</v>
      </c>
      <c r="B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showGridLines="0" tabSelected="1" workbookViewId="0"/>
  </sheetViews>
  <sheetFormatPr baseColWidth="10" defaultColWidth="8.83203125" defaultRowHeight="12" x14ac:dyDescent="0.15"/>
  <cols>
    <col min="1" max="1" width="3.83203125" style="2" customWidth="1"/>
    <col min="2" max="2" width="22" style="2" customWidth="1"/>
    <col min="3" max="3" width="21.33203125" style="2" customWidth="1"/>
    <col min="4" max="4" width="8.83203125" style="2"/>
    <col min="5" max="5" width="13.83203125" style="2" customWidth="1"/>
    <col min="6" max="6" width="15.1640625" style="2" customWidth="1"/>
    <col min="7" max="7" width="8.83203125" style="2"/>
    <col min="8" max="8" width="13.5" style="2" customWidth="1"/>
    <col min="9" max="9" width="13" style="2" customWidth="1"/>
    <col min="10" max="10" width="8.83203125" style="2"/>
    <col min="11" max="11" width="13.1640625" style="2" customWidth="1"/>
    <col min="12" max="12" width="12.5" style="2" customWidth="1"/>
    <col min="13" max="13" width="8.83203125" style="2"/>
    <col min="14" max="14" width="15.33203125" style="2" customWidth="1"/>
    <col min="15" max="15" width="13.6640625" style="2" customWidth="1"/>
    <col min="16" max="16" width="8.83203125" style="2"/>
    <col min="17" max="17" width="13.1640625" style="2" customWidth="1"/>
    <col min="18" max="18" width="12.5" style="2" customWidth="1"/>
    <col min="19" max="16384" width="8.83203125" style="2"/>
  </cols>
  <sheetData>
    <row r="1" spans="1:18" ht="16" x14ac:dyDescent="0.15">
      <c r="B1" s="18" t="s">
        <v>78</v>
      </c>
    </row>
    <row r="2" spans="1:18" ht="16" x14ac:dyDescent="0.15">
      <c r="B2" s="18" t="s">
        <v>67</v>
      </c>
    </row>
    <row r="4" spans="1:18" ht="13" thickBot="1" x14ac:dyDescent="0.2">
      <c r="B4" s="36" t="s">
        <v>0</v>
      </c>
      <c r="C4" s="36"/>
      <c r="E4" s="36" t="s">
        <v>6</v>
      </c>
      <c r="F4" s="36"/>
      <c r="H4" s="36" t="s">
        <v>7</v>
      </c>
      <c r="I4" s="36"/>
      <c r="K4" s="36" t="s">
        <v>8</v>
      </c>
      <c r="L4" s="36"/>
      <c r="N4" s="36" t="s">
        <v>21</v>
      </c>
      <c r="O4" s="36"/>
      <c r="Q4" s="36" t="s">
        <v>24</v>
      </c>
      <c r="R4" s="36"/>
    </row>
    <row r="5" spans="1:18" x14ac:dyDescent="0.15">
      <c r="B5" s="14">
        <v>10000</v>
      </c>
      <c r="C5" s="12" t="s">
        <v>1</v>
      </c>
      <c r="E5" s="10">
        <v>300</v>
      </c>
      <c r="F5" s="15">
        <v>10000</v>
      </c>
      <c r="H5" s="10">
        <v>2500</v>
      </c>
      <c r="I5" s="15">
        <v>1000</v>
      </c>
      <c r="K5" s="10">
        <v>0</v>
      </c>
      <c r="L5" s="15">
        <v>2500</v>
      </c>
      <c r="N5" s="10">
        <v>0</v>
      </c>
      <c r="O5" s="15">
        <v>500</v>
      </c>
      <c r="Q5" s="10">
        <v>700</v>
      </c>
      <c r="R5" s="15">
        <v>0</v>
      </c>
    </row>
    <row r="6" spans="1:18" x14ac:dyDescent="0.15">
      <c r="B6" s="11">
        <v>1200</v>
      </c>
      <c r="C6" s="12" t="s">
        <v>2</v>
      </c>
      <c r="E6" s="11"/>
      <c r="F6" s="12"/>
      <c r="H6" s="11"/>
      <c r="I6" s="12"/>
      <c r="K6" s="11"/>
      <c r="L6" s="12"/>
      <c r="N6" s="11"/>
      <c r="O6" s="12"/>
      <c r="Q6" s="11"/>
      <c r="R6" s="12"/>
    </row>
    <row r="7" spans="1:18" x14ac:dyDescent="0.15">
      <c r="B7" s="2">
        <v>500</v>
      </c>
      <c r="C7" s="12" t="s">
        <v>3</v>
      </c>
      <c r="F7" s="12"/>
      <c r="I7" s="12"/>
      <c r="L7" s="12"/>
      <c r="O7" s="12"/>
      <c r="R7" s="12"/>
    </row>
    <row r="8" spans="1:18" x14ac:dyDescent="0.15">
      <c r="C8" s="12" t="s">
        <v>4</v>
      </c>
      <c r="F8" s="12"/>
      <c r="I8" s="12"/>
      <c r="L8" s="12"/>
      <c r="O8" s="12"/>
      <c r="R8" s="12"/>
    </row>
    <row r="9" spans="1:18" ht="13" thickBot="1" x14ac:dyDescent="0.2">
      <c r="B9" s="24"/>
      <c r="C9" s="37" t="s">
        <v>5</v>
      </c>
      <c r="E9" s="24"/>
      <c r="F9" s="37"/>
      <c r="H9" s="24"/>
      <c r="I9" s="37"/>
      <c r="K9" s="24"/>
      <c r="L9" s="37"/>
      <c r="N9" s="24"/>
      <c r="O9" s="37"/>
      <c r="Q9" s="24"/>
      <c r="R9" s="37"/>
    </row>
    <row r="10" spans="1:18" s="16" customFormat="1" ht="13" thickBot="1" x14ac:dyDescent="0.2">
      <c r="A10" s="2"/>
      <c r="B10" s="38">
        <f>SUM(B5:B9)</f>
        <v>11700</v>
      </c>
      <c r="C10" s="39">
        <v>2200</v>
      </c>
      <c r="D10" s="2"/>
      <c r="E10" s="38">
        <f>SUM(E5:E9)</f>
        <v>300</v>
      </c>
      <c r="F10" s="39">
        <f>SUM(F5:F9)</f>
        <v>10000</v>
      </c>
      <c r="G10" s="2"/>
      <c r="H10" s="38">
        <f>SUM(H5:H9)</f>
        <v>2500</v>
      </c>
      <c r="I10" s="39">
        <f>SUM(I5:I9)</f>
        <v>1000</v>
      </c>
      <c r="J10" s="2"/>
      <c r="K10" s="38">
        <f>SUM(K5:K9)</f>
        <v>0</v>
      </c>
      <c r="L10" s="39">
        <f>SUM(L5:L9)</f>
        <v>2500</v>
      </c>
      <c r="M10" s="2"/>
      <c r="N10" s="38">
        <f>SUM(N5:N9)</f>
        <v>0</v>
      </c>
      <c r="O10" s="39">
        <f>SUM(O5:O9)</f>
        <v>500</v>
      </c>
      <c r="P10" s="2"/>
      <c r="Q10" s="38">
        <f>SUM(Q5:Q9)</f>
        <v>700</v>
      </c>
      <c r="R10" s="39">
        <f>SUM(R5:R9)</f>
        <v>0</v>
      </c>
    </row>
    <row r="11" spans="1:18" s="13" customFormat="1" x14ac:dyDescent="0.15">
      <c r="B11" s="43" t="s">
        <v>12</v>
      </c>
      <c r="E11" s="43" t="s">
        <v>11</v>
      </c>
      <c r="H11" s="43" t="s">
        <v>10</v>
      </c>
      <c r="K11" s="43" t="s">
        <v>9</v>
      </c>
      <c r="N11" s="43" t="s">
        <v>22</v>
      </c>
      <c r="Q11" s="43" t="s">
        <v>25</v>
      </c>
    </row>
    <row r="14" spans="1:18" ht="13" thickBot="1" x14ac:dyDescent="0.2">
      <c r="B14" s="36" t="s">
        <v>13</v>
      </c>
      <c r="C14" s="36"/>
      <c r="E14" s="36" t="s">
        <v>17</v>
      </c>
      <c r="F14" s="36"/>
      <c r="H14" s="36" t="s">
        <v>28</v>
      </c>
      <c r="I14" s="36"/>
      <c r="K14" s="36" t="s">
        <v>27</v>
      </c>
      <c r="L14" s="36"/>
      <c r="N14" s="36" t="s">
        <v>46</v>
      </c>
      <c r="O14" s="36"/>
      <c r="Q14" s="36" t="s">
        <v>65</v>
      </c>
      <c r="R14" s="36"/>
    </row>
    <row r="15" spans="1:18" x14ac:dyDescent="0.15">
      <c r="B15" s="10">
        <v>0</v>
      </c>
      <c r="C15" s="15" t="s">
        <v>14</v>
      </c>
      <c r="E15" s="10">
        <v>1000</v>
      </c>
      <c r="F15" s="15">
        <v>0</v>
      </c>
      <c r="H15" s="10">
        <v>800</v>
      </c>
      <c r="I15" s="15">
        <v>0</v>
      </c>
      <c r="K15" s="10">
        <v>300</v>
      </c>
      <c r="L15" s="15">
        <v>0</v>
      </c>
      <c r="N15" s="10">
        <v>600</v>
      </c>
      <c r="O15" s="15">
        <v>0</v>
      </c>
      <c r="Q15" s="10">
        <v>200</v>
      </c>
      <c r="R15" s="15">
        <v>0</v>
      </c>
    </row>
    <row r="16" spans="1:18" x14ac:dyDescent="0.15">
      <c r="B16" s="11"/>
      <c r="C16" s="12" t="s">
        <v>15</v>
      </c>
      <c r="E16" s="11"/>
      <c r="F16" s="12"/>
      <c r="H16" s="11"/>
      <c r="I16" s="12"/>
      <c r="K16" s="11"/>
      <c r="L16" s="12"/>
      <c r="N16" s="11"/>
      <c r="O16" s="12"/>
      <c r="Q16" s="11"/>
      <c r="R16" s="12"/>
    </row>
    <row r="17" spans="1:18" x14ac:dyDescent="0.15">
      <c r="C17" s="12"/>
      <c r="F17" s="12"/>
      <c r="I17" s="12"/>
      <c r="L17" s="12"/>
      <c r="O17" s="12"/>
      <c r="R17" s="12"/>
    </row>
    <row r="18" spans="1:18" x14ac:dyDescent="0.15">
      <c r="C18" s="12"/>
      <c r="F18" s="12"/>
      <c r="I18" s="12"/>
      <c r="L18" s="12"/>
      <c r="O18" s="12"/>
      <c r="R18" s="12"/>
    </row>
    <row r="19" spans="1:18" ht="13" thickBot="1" x14ac:dyDescent="0.2">
      <c r="B19" s="24"/>
      <c r="C19" s="37"/>
      <c r="E19" s="24"/>
      <c r="F19" s="37"/>
      <c r="H19" s="24"/>
      <c r="I19" s="37"/>
      <c r="K19" s="24"/>
      <c r="L19" s="37"/>
      <c r="N19" s="24"/>
      <c r="O19" s="37"/>
      <c r="Q19" s="24"/>
      <c r="R19" s="37"/>
    </row>
    <row r="20" spans="1:18" s="16" customFormat="1" ht="13" thickBot="1" x14ac:dyDescent="0.2">
      <c r="A20" s="2"/>
      <c r="B20" s="38">
        <f>SUM(B15:B19)</f>
        <v>0</v>
      </c>
      <c r="C20" s="39">
        <v>1900</v>
      </c>
      <c r="D20" s="2"/>
      <c r="E20" s="38">
        <f>SUM(E15:E19)</f>
        <v>1000</v>
      </c>
      <c r="F20" s="39">
        <f>SUM(F15:F19)</f>
        <v>0</v>
      </c>
      <c r="G20" s="2"/>
      <c r="H20" s="38">
        <f>SUM(H15:H19)</f>
        <v>800</v>
      </c>
      <c r="I20" s="39">
        <f>SUM(I15:I19)</f>
        <v>0</v>
      </c>
      <c r="J20" s="2"/>
      <c r="K20" s="38">
        <f>SUM(K15:K19)</f>
        <v>300</v>
      </c>
      <c r="L20" s="39">
        <f>SUM(L15:L19)</f>
        <v>0</v>
      </c>
      <c r="M20" s="2"/>
      <c r="N20" s="38">
        <f>SUM(N15:N19)</f>
        <v>600</v>
      </c>
      <c r="O20" s="39">
        <f>SUM(O15:O19)</f>
        <v>0</v>
      </c>
      <c r="P20" s="2"/>
      <c r="Q20" s="38">
        <f>SUM(Q15:Q19)</f>
        <v>200</v>
      </c>
      <c r="R20" s="39">
        <f>SUM(R15:R19)</f>
        <v>0</v>
      </c>
    </row>
    <row r="21" spans="1:18" x14ac:dyDescent="0.15">
      <c r="B21" s="43" t="s">
        <v>16</v>
      </c>
      <c r="C21" s="13"/>
      <c r="E21" s="43" t="s">
        <v>18</v>
      </c>
      <c r="F21" s="13"/>
      <c r="H21" s="43" t="s">
        <v>19</v>
      </c>
      <c r="I21" s="13"/>
      <c r="K21" s="43" t="s">
        <v>20</v>
      </c>
      <c r="L21" s="13"/>
      <c r="N21" s="43" t="s">
        <v>23</v>
      </c>
      <c r="O21" s="13"/>
      <c r="Q21" s="43" t="s">
        <v>26</v>
      </c>
      <c r="R21" s="13"/>
    </row>
  </sheetData>
  <mergeCells count="12">
    <mergeCell ref="N4:O4"/>
    <mergeCell ref="N14:O14"/>
    <mergeCell ref="Q4:R4"/>
    <mergeCell ref="Q14:R14"/>
    <mergeCell ref="B4:C4"/>
    <mergeCell ref="E4:F4"/>
    <mergeCell ref="H4:I4"/>
    <mergeCell ref="K4:L4"/>
    <mergeCell ref="B14:C14"/>
    <mergeCell ref="E14:F14"/>
    <mergeCell ref="H14:I14"/>
    <mergeCell ref="K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zoomScale="164" workbookViewId="0"/>
  </sheetViews>
  <sheetFormatPr baseColWidth="10" defaultColWidth="8.83203125" defaultRowHeight="12" x14ac:dyDescent="0.15"/>
  <cols>
    <col min="1" max="1" width="4" style="2" customWidth="1"/>
    <col min="2" max="2" width="23.5" style="2" customWidth="1"/>
    <col min="3" max="3" width="7.5" style="2" bestFit="1" customWidth="1"/>
    <col min="4" max="4" width="8.83203125" style="2" customWidth="1"/>
    <col min="5" max="16384" width="8.83203125" style="2"/>
  </cols>
  <sheetData>
    <row r="1" spans="2:4" ht="16" x14ac:dyDescent="0.15">
      <c r="B1" s="18" t="s">
        <v>79</v>
      </c>
    </row>
    <row r="2" spans="2:4" ht="16" x14ac:dyDescent="0.15">
      <c r="B2" s="18" t="s">
        <v>67</v>
      </c>
    </row>
    <row r="4" spans="2:4" ht="14" thickBot="1" x14ac:dyDescent="0.2">
      <c r="B4" s="19" t="s">
        <v>29</v>
      </c>
      <c r="C4" s="20" t="s">
        <v>30</v>
      </c>
      <c r="D4" s="20" t="s">
        <v>31</v>
      </c>
    </row>
    <row r="5" spans="2:4" ht="13" x14ac:dyDescent="0.15">
      <c r="B5" s="28" t="s">
        <v>0</v>
      </c>
      <c r="C5" s="40">
        <v>11700</v>
      </c>
      <c r="D5" s="40">
        <v>2200</v>
      </c>
    </row>
    <row r="6" spans="2:4" ht="13" x14ac:dyDescent="0.15">
      <c r="B6" s="28" t="s">
        <v>6</v>
      </c>
      <c r="C6" s="28">
        <v>300</v>
      </c>
      <c r="D6" s="40">
        <v>10000</v>
      </c>
    </row>
    <row r="7" spans="2:4" ht="13" x14ac:dyDescent="0.15">
      <c r="B7" s="28" t="s">
        <v>7</v>
      </c>
      <c r="C7" s="40">
        <v>2500</v>
      </c>
      <c r="D7" s="40">
        <v>1000</v>
      </c>
    </row>
    <row r="8" spans="2:4" ht="13" x14ac:dyDescent="0.15">
      <c r="B8" s="28" t="s">
        <v>8</v>
      </c>
      <c r="C8" s="28">
        <v>0</v>
      </c>
      <c r="D8" s="40">
        <v>2500</v>
      </c>
    </row>
    <row r="9" spans="2:4" ht="13" x14ac:dyDescent="0.15">
      <c r="B9" s="28" t="s">
        <v>32</v>
      </c>
      <c r="C9" s="28">
        <v>0</v>
      </c>
      <c r="D9" s="40">
        <v>1900</v>
      </c>
    </row>
    <row r="10" spans="2:4" ht="13" x14ac:dyDescent="0.15">
      <c r="B10" s="28" t="s">
        <v>33</v>
      </c>
      <c r="C10" s="40">
        <v>1000</v>
      </c>
      <c r="D10" s="28">
        <v>0</v>
      </c>
    </row>
    <row r="11" spans="2:4" ht="13" x14ac:dyDescent="0.15">
      <c r="B11" s="28" t="s">
        <v>28</v>
      </c>
      <c r="C11" s="28">
        <v>800</v>
      </c>
      <c r="D11" s="28">
        <v>0</v>
      </c>
    </row>
    <row r="12" spans="2:4" ht="13" x14ac:dyDescent="0.15">
      <c r="B12" s="28" t="s">
        <v>27</v>
      </c>
      <c r="C12" s="28">
        <v>300</v>
      </c>
      <c r="D12" s="28">
        <v>0</v>
      </c>
    </row>
    <row r="13" spans="2:4" ht="13" x14ac:dyDescent="0.15">
      <c r="B13" s="28" t="s">
        <v>34</v>
      </c>
      <c r="C13" s="28">
        <v>0</v>
      </c>
      <c r="D13" s="28">
        <v>500</v>
      </c>
    </row>
    <row r="14" spans="2:4" ht="13" x14ac:dyDescent="0.15">
      <c r="B14" s="28" t="s">
        <v>46</v>
      </c>
      <c r="C14" s="28">
        <v>600</v>
      </c>
      <c r="D14" s="28">
        <v>0</v>
      </c>
    </row>
    <row r="15" spans="2:4" ht="13" x14ac:dyDescent="0.15">
      <c r="B15" s="28" t="s">
        <v>24</v>
      </c>
      <c r="C15" s="28">
        <v>700</v>
      </c>
      <c r="D15" s="28">
        <v>0</v>
      </c>
    </row>
    <row r="16" spans="2:4" ht="14" thickBot="1" x14ac:dyDescent="0.2">
      <c r="B16" s="31" t="s">
        <v>47</v>
      </c>
      <c r="C16" s="31">
        <v>200</v>
      </c>
      <c r="D16" s="31">
        <v>0</v>
      </c>
    </row>
    <row r="17" spans="2:4" ht="14" thickBot="1" x14ac:dyDescent="0.2">
      <c r="B17" s="41" t="s">
        <v>35</v>
      </c>
      <c r="C17" s="42">
        <f>SUM(C5:C16)</f>
        <v>18100</v>
      </c>
      <c r="D17" s="42">
        <f>SUM(D5:D16)</f>
        <v>18100</v>
      </c>
    </row>
    <row r="18" spans="2:4" x14ac:dyDescent="0.15">
      <c r="B18" s="1"/>
      <c r="C18" s="1"/>
      <c r="D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2B44-573C-46B2-835A-005F0F74F8BC}">
  <dimension ref="B2:I18"/>
  <sheetViews>
    <sheetView showGridLines="0" zoomScale="150" workbookViewId="0"/>
  </sheetViews>
  <sheetFormatPr baseColWidth="10" defaultColWidth="8.83203125" defaultRowHeight="12" x14ac:dyDescent="0.15"/>
  <cols>
    <col min="1" max="1" width="4" style="2" customWidth="1"/>
    <col min="2" max="2" width="22.83203125" style="2" bestFit="1" customWidth="1"/>
    <col min="3" max="3" width="7.5" style="2" bestFit="1" customWidth="1"/>
    <col min="4" max="4" width="8.1640625" style="2" bestFit="1" customWidth="1"/>
    <col min="5" max="5" width="9.83203125" style="2" bestFit="1" customWidth="1"/>
    <col min="6" max="6" width="2.33203125" style="2" customWidth="1"/>
    <col min="7" max="7" width="4.83203125" style="2" customWidth="1"/>
    <col min="8" max="8" width="12.6640625" style="2" bestFit="1" customWidth="1"/>
    <col min="9" max="9" width="16.1640625" style="2" bestFit="1" customWidth="1"/>
    <col min="10" max="16384" width="8.83203125" style="2"/>
  </cols>
  <sheetData>
    <row r="2" spans="2:9" ht="16" x14ac:dyDescent="0.15">
      <c r="B2" s="18" t="s">
        <v>79</v>
      </c>
    </row>
    <row r="3" spans="2:9" ht="16" x14ac:dyDescent="0.15">
      <c r="B3" s="18" t="s">
        <v>67</v>
      </c>
    </row>
    <row r="5" spans="2:9" ht="14" thickBot="1" x14ac:dyDescent="0.2">
      <c r="B5" s="19" t="s">
        <v>29</v>
      </c>
      <c r="C5" s="20" t="s">
        <v>30</v>
      </c>
      <c r="D5" s="20" t="s">
        <v>31</v>
      </c>
      <c r="E5" s="19" t="s">
        <v>48</v>
      </c>
      <c r="F5" s="20"/>
      <c r="G5" s="19" t="s">
        <v>36</v>
      </c>
      <c r="H5" s="19" t="s">
        <v>41</v>
      </c>
      <c r="I5" s="19" t="s">
        <v>37</v>
      </c>
    </row>
    <row r="6" spans="2:9" ht="13" x14ac:dyDescent="0.15">
      <c r="B6" s="28" t="s">
        <v>0</v>
      </c>
      <c r="C6" s="40">
        <v>11700</v>
      </c>
      <c r="D6" s="40">
        <v>2200</v>
      </c>
      <c r="E6" s="40">
        <f t="shared" ref="E6:E17" si="0">C6-D6</f>
        <v>9500</v>
      </c>
      <c r="F6" s="40"/>
      <c r="G6" s="2" t="s">
        <v>38</v>
      </c>
      <c r="H6" s="2" t="s">
        <v>40</v>
      </c>
      <c r="I6" s="2" t="s">
        <v>0</v>
      </c>
    </row>
    <row r="7" spans="2:9" ht="13" x14ac:dyDescent="0.15">
      <c r="B7" s="28" t="s">
        <v>6</v>
      </c>
      <c r="C7" s="28">
        <v>300</v>
      </c>
      <c r="D7" s="40">
        <v>10000</v>
      </c>
      <c r="E7" s="40">
        <f t="shared" si="0"/>
        <v>-9700</v>
      </c>
      <c r="F7" s="40"/>
      <c r="G7" s="2" t="s">
        <v>38</v>
      </c>
      <c r="H7" s="2" t="s">
        <v>42</v>
      </c>
      <c r="I7" s="2" t="s">
        <v>42</v>
      </c>
    </row>
    <row r="8" spans="2:9" ht="13" x14ac:dyDescent="0.15">
      <c r="B8" s="28" t="s">
        <v>7</v>
      </c>
      <c r="C8" s="40">
        <v>2500</v>
      </c>
      <c r="D8" s="40">
        <v>1000</v>
      </c>
      <c r="E8" s="40">
        <f t="shared" si="0"/>
        <v>1500</v>
      </c>
      <c r="F8" s="40"/>
      <c r="G8" s="2" t="s">
        <v>38</v>
      </c>
      <c r="H8" s="2" t="s">
        <v>40</v>
      </c>
      <c r="I8" s="2" t="s">
        <v>7</v>
      </c>
    </row>
    <row r="9" spans="2:9" ht="13" x14ac:dyDescent="0.15">
      <c r="B9" s="28" t="s">
        <v>8</v>
      </c>
      <c r="C9" s="28">
        <v>0</v>
      </c>
      <c r="D9" s="40">
        <v>2500</v>
      </c>
      <c r="E9" s="40">
        <f t="shared" si="0"/>
        <v>-2500</v>
      </c>
      <c r="F9" s="40"/>
      <c r="G9" s="2" t="s">
        <v>38</v>
      </c>
      <c r="H9" s="2" t="s">
        <v>43</v>
      </c>
      <c r="I9" s="2" t="s">
        <v>8</v>
      </c>
    </row>
    <row r="10" spans="2:9" ht="13" x14ac:dyDescent="0.15">
      <c r="B10" s="28" t="s">
        <v>32</v>
      </c>
      <c r="C10" s="28">
        <v>0</v>
      </c>
      <c r="D10" s="40">
        <v>1900</v>
      </c>
      <c r="E10" s="40">
        <f t="shared" si="0"/>
        <v>-1900</v>
      </c>
      <c r="F10" s="40"/>
      <c r="G10" s="2" t="s">
        <v>39</v>
      </c>
      <c r="H10" s="2" t="s">
        <v>13</v>
      </c>
      <c r="I10" s="2" t="s">
        <v>13</v>
      </c>
    </row>
    <row r="11" spans="2:9" ht="13" x14ac:dyDescent="0.15">
      <c r="B11" s="28" t="s">
        <v>33</v>
      </c>
      <c r="C11" s="40">
        <v>1000</v>
      </c>
      <c r="D11" s="28">
        <v>0</v>
      </c>
      <c r="E11" s="40">
        <f t="shared" si="0"/>
        <v>1000</v>
      </c>
      <c r="F11" s="40"/>
      <c r="G11" s="2" t="s">
        <v>39</v>
      </c>
      <c r="H11" s="2" t="s">
        <v>17</v>
      </c>
      <c r="I11" s="2" t="s">
        <v>17</v>
      </c>
    </row>
    <row r="12" spans="2:9" ht="13" x14ac:dyDescent="0.15">
      <c r="B12" s="28" t="s">
        <v>28</v>
      </c>
      <c r="C12" s="28">
        <v>800</v>
      </c>
      <c r="D12" s="28">
        <v>0</v>
      </c>
      <c r="E12" s="40">
        <f t="shared" si="0"/>
        <v>800</v>
      </c>
      <c r="F12" s="40"/>
      <c r="G12" s="2" t="s">
        <v>39</v>
      </c>
      <c r="H12" s="2" t="s">
        <v>44</v>
      </c>
      <c r="I12" s="2" t="s">
        <v>45</v>
      </c>
    </row>
    <row r="13" spans="2:9" ht="13" x14ac:dyDescent="0.15">
      <c r="B13" s="28" t="s">
        <v>27</v>
      </c>
      <c r="C13" s="28">
        <v>300</v>
      </c>
      <c r="D13" s="28">
        <v>0</v>
      </c>
      <c r="E13" s="40">
        <f t="shared" si="0"/>
        <v>300</v>
      </c>
      <c r="F13" s="40"/>
      <c r="G13" s="2" t="s">
        <v>39</v>
      </c>
      <c r="H13" s="2" t="s">
        <v>44</v>
      </c>
      <c r="I13" s="2" t="s">
        <v>27</v>
      </c>
    </row>
    <row r="14" spans="2:9" ht="13" x14ac:dyDescent="0.15">
      <c r="B14" s="28" t="s">
        <v>34</v>
      </c>
      <c r="C14" s="28">
        <v>0</v>
      </c>
      <c r="D14" s="28">
        <v>500</v>
      </c>
      <c r="E14" s="40">
        <f t="shared" si="0"/>
        <v>-500</v>
      </c>
      <c r="F14" s="40"/>
      <c r="G14" s="2" t="s">
        <v>38</v>
      </c>
      <c r="H14" s="2" t="s">
        <v>43</v>
      </c>
      <c r="I14" s="2" t="s">
        <v>34</v>
      </c>
    </row>
    <row r="15" spans="2:9" ht="13" x14ac:dyDescent="0.15">
      <c r="B15" s="28" t="s">
        <v>46</v>
      </c>
      <c r="C15" s="28">
        <v>600</v>
      </c>
      <c r="D15" s="28">
        <v>0</v>
      </c>
      <c r="E15" s="40">
        <f t="shared" si="0"/>
        <v>600</v>
      </c>
      <c r="F15" s="40"/>
      <c r="G15" s="2" t="s">
        <v>39</v>
      </c>
      <c r="H15" s="2" t="s">
        <v>44</v>
      </c>
      <c r="I15" s="2" t="s">
        <v>46</v>
      </c>
    </row>
    <row r="16" spans="2:9" ht="13" x14ac:dyDescent="0.15">
      <c r="B16" s="28" t="s">
        <v>24</v>
      </c>
      <c r="C16" s="28">
        <v>700</v>
      </c>
      <c r="D16" s="28">
        <v>0</v>
      </c>
      <c r="E16" s="40">
        <f t="shared" si="0"/>
        <v>700</v>
      </c>
      <c r="F16" s="40"/>
      <c r="G16" s="2" t="s">
        <v>38</v>
      </c>
      <c r="H16" s="2" t="s">
        <v>40</v>
      </c>
      <c r="I16" s="2" t="s">
        <v>24</v>
      </c>
    </row>
    <row r="17" spans="2:9" ht="14" thickBot="1" x14ac:dyDescent="0.2">
      <c r="B17" s="31" t="s">
        <v>47</v>
      </c>
      <c r="C17" s="31">
        <v>200</v>
      </c>
      <c r="D17" s="31">
        <v>0</v>
      </c>
      <c r="E17" s="44">
        <f t="shared" si="0"/>
        <v>200</v>
      </c>
      <c r="F17" s="40"/>
      <c r="G17" s="2" t="s">
        <v>39</v>
      </c>
      <c r="H17" s="2" t="s">
        <v>44</v>
      </c>
      <c r="I17" s="2" t="s">
        <v>47</v>
      </c>
    </row>
    <row r="18" spans="2:9" ht="14" thickBot="1" x14ac:dyDescent="0.2">
      <c r="B18" s="46" t="s">
        <v>35</v>
      </c>
      <c r="C18" s="47">
        <f>SUM(C6:C17)</f>
        <v>18100</v>
      </c>
      <c r="D18" s="47">
        <f>SUM(D6:D17)</f>
        <v>18100</v>
      </c>
      <c r="E18" s="46">
        <f>SUM(E6:E17)</f>
        <v>0</v>
      </c>
      <c r="F18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BFAE-EFE3-4500-93C1-6AF55400EF66}">
  <dimension ref="B1:D19"/>
  <sheetViews>
    <sheetView showGridLines="0" zoomScale="150" workbookViewId="0"/>
  </sheetViews>
  <sheetFormatPr baseColWidth="10" defaultColWidth="8.83203125" defaultRowHeight="12" x14ac:dyDescent="0.15"/>
  <cols>
    <col min="1" max="1" width="4.5" style="2" customWidth="1"/>
    <col min="2" max="2" width="21.6640625" style="2" customWidth="1"/>
    <col min="3" max="3" width="17.1640625" style="2" customWidth="1"/>
    <col min="4" max="16384" width="8.83203125" style="2"/>
  </cols>
  <sheetData>
    <row r="1" spans="2:4" ht="16" x14ac:dyDescent="0.15">
      <c r="B1" s="18" t="s">
        <v>60</v>
      </c>
    </row>
    <row r="2" spans="2:4" ht="16" x14ac:dyDescent="0.15">
      <c r="B2" s="18" t="s">
        <v>67</v>
      </c>
    </row>
    <row r="4" spans="2:4" ht="14" thickBot="1" x14ac:dyDescent="0.2">
      <c r="B4" s="21"/>
      <c r="C4" s="20" t="s">
        <v>49</v>
      </c>
    </row>
    <row r="5" spans="2:4" ht="13" x14ac:dyDescent="0.15">
      <c r="B5" s="4" t="s">
        <v>13</v>
      </c>
      <c r="C5" s="5">
        <f>-SUMIF('Mapped Trial Balance'!$I:$I,'Income Statement'!B5,'Mapped Trial Balance'!$E:$E)</f>
        <v>1900</v>
      </c>
      <c r="D5" s="6"/>
    </row>
    <row r="6" spans="2:4" ht="14" thickBot="1" x14ac:dyDescent="0.2">
      <c r="B6" s="22" t="s">
        <v>17</v>
      </c>
      <c r="C6" s="23">
        <f>SUMIF('Mapped Trial Balance'!$I:$I,'Income Statement'!B6,'Mapped Trial Balance'!$E:$E)</f>
        <v>1000</v>
      </c>
      <c r="D6" s="6"/>
    </row>
    <row r="7" spans="2:4" ht="13" x14ac:dyDescent="0.15">
      <c r="B7" s="26" t="s">
        <v>61</v>
      </c>
      <c r="C7" s="27">
        <f>C5-C6</f>
        <v>900</v>
      </c>
      <c r="D7" s="6"/>
    </row>
    <row r="8" spans="2:4" x14ac:dyDescent="0.15">
      <c r="B8" s="3"/>
      <c r="C8" s="5"/>
      <c r="D8" s="6"/>
    </row>
    <row r="9" spans="2:4" ht="13" x14ac:dyDescent="0.15">
      <c r="B9" s="26" t="s">
        <v>64</v>
      </c>
      <c r="C9" s="5"/>
      <c r="D9" s="6"/>
    </row>
    <row r="10" spans="2:4" ht="13" x14ac:dyDescent="0.15">
      <c r="B10" s="4" t="s">
        <v>45</v>
      </c>
      <c r="C10" s="5">
        <f>SUMIF('Mapped Trial Balance'!$I:$I,'Income Statement'!B10,'Mapped Trial Balance'!$E:$E)</f>
        <v>800</v>
      </c>
      <c r="D10" s="6"/>
    </row>
    <row r="11" spans="2:4" ht="13" x14ac:dyDescent="0.15">
      <c r="B11" s="4" t="s">
        <v>27</v>
      </c>
      <c r="C11" s="5">
        <f>SUMIF('Mapped Trial Balance'!$I:$I,'Income Statement'!B11,'Mapped Trial Balance'!$E:$E)</f>
        <v>300</v>
      </c>
      <c r="D11" s="6"/>
    </row>
    <row r="12" spans="2:4" ht="13" x14ac:dyDescent="0.15">
      <c r="B12" s="4" t="s">
        <v>46</v>
      </c>
      <c r="C12" s="5">
        <f>SUMIF('Mapped Trial Balance'!$I:$I,'Income Statement'!B12,'Mapped Trial Balance'!$E:$E)</f>
        <v>600</v>
      </c>
      <c r="D12" s="6"/>
    </row>
    <row r="13" spans="2:4" ht="14" thickBot="1" x14ac:dyDescent="0.2">
      <c r="B13" s="22" t="s">
        <v>47</v>
      </c>
      <c r="C13" s="23">
        <f>SUMIF('Mapped Trial Balance'!$I:$I,'Income Statement'!B13,'Mapped Trial Balance'!$E:$E)</f>
        <v>200</v>
      </c>
      <c r="D13" s="6"/>
    </row>
    <row r="14" spans="2:4" ht="13" x14ac:dyDescent="0.15">
      <c r="B14" s="26" t="s">
        <v>62</v>
      </c>
      <c r="C14" s="27">
        <f>SUM(C10:C13)</f>
        <v>1900</v>
      </c>
      <c r="D14" s="6"/>
    </row>
    <row r="15" spans="2:4" ht="13" thickBot="1" x14ac:dyDescent="0.2">
      <c r="B15" s="24"/>
      <c r="C15" s="25"/>
      <c r="D15" s="6"/>
    </row>
    <row r="16" spans="2:4" ht="13" x14ac:dyDescent="0.15">
      <c r="B16" s="48" t="s">
        <v>63</v>
      </c>
      <c r="C16" s="49">
        <f>C7-C14</f>
        <v>-1000</v>
      </c>
      <c r="D16" s="6"/>
    </row>
    <row r="17" spans="3:4" x14ac:dyDescent="0.15">
      <c r="C17" s="6"/>
      <c r="D17" s="6"/>
    </row>
    <row r="18" spans="3:4" x14ac:dyDescent="0.15">
      <c r="C18" s="6"/>
      <c r="D18" s="6"/>
    </row>
    <row r="19" spans="3:4" x14ac:dyDescent="0.15">
      <c r="C19" s="6"/>
      <c r="D1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D706-4A39-4928-9410-13A1F8573B37}">
  <dimension ref="B1:D27"/>
  <sheetViews>
    <sheetView showGridLines="0" zoomScale="131" workbookViewId="0"/>
  </sheetViews>
  <sheetFormatPr baseColWidth="10" defaultColWidth="8.83203125" defaultRowHeight="12" x14ac:dyDescent="0.15"/>
  <cols>
    <col min="1" max="1" width="5.5" style="2" customWidth="1"/>
    <col min="2" max="2" width="22.6640625" style="2" customWidth="1"/>
    <col min="3" max="3" width="17.6640625" style="2" customWidth="1"/>
    <col min="4" max="16384" width="8.83203125" style="2"/>
  </cols>
  <sheetData>
    <row r="1" spans="2:4" ht="16" x14ac:dyDescent="0.15">
      <c r="B1" s="18" t="s">
        <v>59</v>
      </c>
    </row>
    <row r="2" spans="2:4" ht="16" x14ac:dyDescent="0.15">
      <c r="B2" s="18" t="s">
        <v>67</v>
      </c>
    </row>
    <row r="3" spans="2:4" ht="16" x14ac:dyDescent="0.15">
      <c r="B3" s="7"/>
    </row>
    <row r="4" spans="2:4" ht="14" thickBot="1" x14ac:dyDescent="0.2">
      <c r="B4" s="19"/>
      <c r="C4" s="20" t="s">
        <v>49</v>
      </c>
    </row>
    <row r="5" spans="2:4" ht="13" x14ac:dyDescent="0.15">
      <c r="B5" s="26" t="s">
        <v>50</v>
      </c>
      <c r="C5" s="28"/>
    </row>
    <row r="6" spans="2:4" ht="13" x14ac:dyDescent="0.15">
      <c r="B6" s="28" t="s">
        <v>0</v>
      </c>
      <c r="C6" s="29">
        <f>SUMIF('Mapped Trial Balance'!$I:$I,'Balance Sheet'!B6,'Mapped Trial Balance'!$E:$E)</f>
        <v>9500</v>
      </c>
      <c r="D6" s="6"/>
    </row>
    <row r="7" spans="2:4" ht="13" x14ac:dyDescent="0.15">
      <c r="B7" s="28" t="s">
        <v>7</v>
      </c>
      <c r="C7" s="29">
        <f>SUMIF('Mapped Trial Balance'!$I:$I,'Balance Sheet'!B7,'Mapped Trial Balance'!$E:$E)</f>
        <v>1500</v>
      </c>
      <c r="D7" s="6"/>
    </row>
    <row r="8" spans="2:4" ht="14" thickBot="1" x14ac:dyDescent="0.2">
      <c r="B8" s="31" t="s">
        <v>24</v>
      </c>
      <c r="C8" s="32">
        <f>SUMIF('Mapped Trial Balance'!$I:$I,'Balance Sheet'!B8,'Mapped Trial Balance'!$E:$E)</f>
        <v>700</v>
      </c>
      <c r="D8" s="6"/>
    </row>
    <row r="9" spans="2:4" ht="13" x14ac:dyDescent="0.15">
      <c r="B9" s="30" t="s">
        <v>51</v>
      </c>
      <c r="C9" s="27">
        <f>SUM(C6:C8)</f>
        <v>11700</v>
      </c>
      <c r="D9" s="6"/>
    </row>
    <row r="10" spans="2:4" x14ac:dyDescent="0.15">
      <c r="B10" s="26"/>
      <c r="C10" s="27"/>
      <c r="D10" s="6"/>
    </row>
    <row r="11" spans="2:4" ht="13" x14ac:dyDescent="0.15">
      <c r="B11" s="26" t="s">
        <v>52</v>
      </c>
      <c r="C11" s="29"/>
      <c r="D11" s="6"/>
    </row>
    <row r="12" spans="2:4" ht="13" x14ac:dyDescent="0.15">
      <c r="B12" s="28" t="s">
        <v>8</v>
      </c>
      <c r="C12" s="29">
        <f>-SUMIF('Mapped Trial Balance'!$I:$I,'Balance Sheet'!B12,'Mapped Trial Balance'!$E:$E)</f>
        <v>2500</v>
      </c>
      <c r="D12" s="6"/>
    </row>
    <row r="13" spans="2:4" ht="14" thickBot="1" x14ac:dyDescent="0.2">
      <c r="B13" s="31" t="s">
        <v>34</v>
      </c>
      <c r="C13" s="32">
        <f>-SUMIF('Mapped Trial Balance'!$I:$I,'Balance Sheet'!B13,'Mapped Trial Balance'!$E:$E)</f>
        <v>500</v>
      </c>
      <c r="D13" s="6"/>
    </row>
    <row r="14" spans="2:4" ht="13" x14ac:dyDescent="0.15">
      <c r="B14" s="30" t="s">
        <v>53</v>
      </c>
      <c r="C14" s="27">
        <v>3000</v>
      </c>
      <c r="D14" s="6"/>
    </row>
    <row r="15" spans="2:4" x14ac:dyDescent="0.15">
      <c r="B15" s="26"/>
      <c r="C15" s="27"/>
      <c r="D15" s="6"/>
    </row>
    <row r="16" spans="2:4" ht="13" x14ac:dyDescent="0.15">
      <c r="B16" s="26" t="s">
        <v>6</v>
      </c>
      <c r="C16" s="29"/>
      <c r="D16" s="6"/>
    </row>
    <row r="17" spans="2:4" ht="13" x14ac:dyDescent="0.15">
      <c r="B17" s="28" t="s">
        <v>54</v>
      </c>
      <c r="C17" s="29">
        <f>'Mapped Trial Balance'!D7</f>
        <v>10000</v>
      </c>
      <c r="D17" s="6"/>
    </row>
    <row r="18" spans="2:4" ht="13" x14ac:dyDescent="0.15">
      <c r="B18" s="28" t="s">
        <v>55</v>
      </c>
      <c r="C18" s="29">
        <f>'Income Statement'!C16</f>
        <v>-1000</v>
      </c>
      <c r="D18" s="6"/>
    </row>
    <row r="19" spans="2:4" ht="14" thickBot="1" x14ac:dyDescent="0.2">
      <c r="B19" s="31" t="s">
        <v>56</v>
      </c>
      <c r="C19" s="32">
        <f>-'Mapped Trial Balance'!C7</f>
        <v>-300</v>
      </c>
      <c r="D19" s="6"/>
    </row>
    <row r="20" spans="2:4" ht="13" x14ac:dyDescent="0.15">
      <c r="B20" s="26" t="s">
        <v>57</v>
      </c>
      <c r="C20" s="27">
        <v>8700</v>
      </c>
      <c r="D20" s="6"/>
    </row>
    <row r="21" spans="2:4" ht="13" thickBot="1" x14ac:dyDescent="0.2">
      <c r="B21" s="33"/>
      <c r="C21" s="34"/>
      <c r="D21" s="6"/>
    </row>
    <row r="22" spans="2:4" ht="13" x14ac:dyDescent="0.15">
      <c r="B22" s="26" t="s">
        <v>58</v>
      </c>
      <c r="C22" s="27">
        <f>C14+C20</f>
        <v>11700</v>
      </c>
      <c r="D22" s="6"/>
    </row>
    <row r="23" spans="2:4" x14ac:dyDescent="0.15">
      <c r="C23" s="6"/>
      <c r="D23" s="6"/>
    </row>
    <row r="24" spans="2:4" x14ac:dyDescent="0.15">
      <c r="C24" s="6"/>
      <c r="D24" s="6"/>
    </row>
    <row r="25" spans="2:4" x14ac:dyDescent="0.15">
      <c r="C25" s="6"/>
      <c r="D25" s="6"/>
    </row>
    <row r="26" spans="2:4" x14ac:dyDescent="0.15">
      <c r="C26" s="6"/>
      <c r="D26" s="6"/>
    </row>
    <row r="27" spans="2:4" x14ac:dyDescent="0.15">
      <c r="C27" s="6"/>
      <c r="D2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transactions</vt:lpstr>
      <vt:lpstr>T-Accounts</vt:lpstr>
      <vt:lpstr>Trial Balance</vt:lpstr>
      <vt:lpstr>Mapped Trial Balance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Antoniya Baltova</dc:creator>
  <cp:lastModifiedBy>Bryan Robinson</cp:lastModifiedBy>
  <dcterms:created xsi:type="dcterms:W3CDTF">2023-06-28T09:43:47Z</dcterms:created>
  <dcterms:modified xsi:type="dcterms:W3CDTF">2025-03-19T03:51:37Z</dcterms:modified>
</cp:coreProperties>
</file>