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ulia\Documents\TRABAJO SENA 2025 SEXTO TRIMESTRE\HUGO HERNAN\CREAR COSTOS DE UNA ENTIDAD DE IMPRESIONES\"/>
    </mc:Choice>
  </mc:AlternateContent>
  <xr:revisionPtr revIDLastSave="0" documentId="13_ncr:1_{DD4C66A6-0B75-467D-87F1-98BC4527AA5A}" xr6:coauthVersionLast="47" xr6:coauthVersionMax="47" xr10:uidLastSave="{00000000-0000-0000-0000-000000000000}"/>
  <bookViews>
    <workbookView xWindow="-108" yWindow="-108" windowWidth="23256" windowHeight="12456" activeTab="2" xr2:uid="{46CFC0DA-BA4C-4818-8566-C009167C7133}"/>
  </bookViews>
  <sheets>
    <sheet name="Illustration" sheetId="10" r:id="rId1"/>
    <sheet name="1.Use Case Weight" sheetId="8" r:id="rId2"/>
    <sheet name="2.Actor Weight" sheetId="9" r:id="rId3"/>
    <sheet name="3. Technical" sheetId="2" r:id="rId4"/>
    <sheet name="4.Environmental" sheetId="7" r:id="rId5"/>
    <sheet name="Final Calculations" sheetId="1"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9" l="1"/>
  <c r="D15" i="9"/>
  <c r="D14" i="9"/>
  <c r="D13" i="9"/>
  <c r="D12" i="9"/>
  <c r="D11" i="9"/>
  <c r="D10" i="9"/>
  <c r="E5" i="8" a="1"/>
  <c r="E5" i="8" s="1"/>
  <c r="E4" i="8" a="1"/>
  <c r="E4" i="8" s="1"/>
  <c r="E16" i="2" a="1"/>
  <c r="E16" i="2" s="1"/>
  <c r="E3" i="1" s="1"/>
  <c r="E19" i="1"/>
  <c r="E3" i="8" a="1"/>
  <c r="E3" i="8" s="1"/>
  <c r="E6" i="8" s="1" a="1"/>
  <c r="B11" i="9"/>
  <c r="D13" i="8"/>
  <c r="D12" i="8"/>
  <c r="D10" i="8"/>
  <c r="B12" i="9"/>
  <c r="B13" i="9"/>
  <c r="B14" i="9"/>
  <c r="B15" i="9"/>
  <c r="B16" i="9"/>
  <c r="B17" i="9"/>
  <c r="E5" i="9" a="1"/>
  <c r="E5" i="9" s="1"/>
  <c r="E4" i="9" a="1"/>
  <c r="E4" i="9" s="1"/>
  <c r="E3" i="9" a="1"/>
  <c r="E3" i="9" s="1"/>
  <c r="E6" i="9" a="1"/>
  <c r="E11" i="7" a="1"/>
  <c r="E11" i="7"/>
  <c r="E4" i="1" s="1"/>
  <c r="E6" i="9" l="1"/>
  <c r="E6" i="1" s="1"/>
  <c r="E6" i="8"/>
  <c r="E5" i="1" s="1"/>
  <c r="E8" i="1" l="1"/>
  <c r="E14" i="1" l="1"/>
  <c r="E20" i="1" s="1"/>
  <c r="E15" i="1"/>
  <c r="E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Ramneek Singh</author>
  </authors>
  <commentList>
    <comment ref="E11" authorId="0" shapeId="0" xr:uid="{925E8D18-9E24-491B-8C0F-BE5873C74AA8}">
      <text>
        <r>
          <rPr>
            <sz val="9"/>
            <color indexed="81"/>
            <rFont val="Tahoma"/>
            <family val="2"/>
          </rPr>
          <t>To derive an estimated duration for a project, select a range of hours. For example, you may use Scheider and Winters’ range of 20 to 28 hours per use case point. Based on your a experience with writing use cases, estimating in use case points, and the domain of the application you might want to widen or narrow this range.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<sst xmlns="http://schemas.openxmlformats.org/spreadsheetml/2006/main" count="164" uniqueCount="121">
  <si>
    <t>Glossary</t>
  </si>
  <si>
    <t>To illustrate the process of calculating the UCP, an Online Shopping System is being used. The diagram below depicts the Use Case Diagram for the system to be developed.</t>
  </si>
  <si>
    <t>UUCW</t>
  </si>
  <si>
    <t>Unadjusted Use Case Weight</t>
  </si>
  <si>
    <t>UAW</t>
  </si>
  <si>
    <t xml:space="preserve">Unadjusted Actor Weight  </t>
  </si>
  <si>
    <t>TCF</t>
  </si>
  <si>
    <t xml:space="preserve">Technical Complexity Factor </t>
  </si>
  <si>
    <t>ECF</t>
  </si>
  <si>
    <t xml:space="preserve">Environmental Complexity Factor </t>
  </si>
  <si>
    <t>UCP</t>
  </si>
  <si>
    <t xml:space="preserve">Use Case Points </t>
  </si>
  <si>
    <t>UUCP</t>
  </si>
  <si>
    <t>Unadjusted Use-Case Points  = UUCW + UAW</t>
  </si>
  <si>
    <t>TF</t>
  </si>
  <si>
    <t>Technical Factor</t>
  </si>
  <si>
    <t>Steps to Calculate Use Case Points</t>
  </si>
  <si>
    <t>For all tabs, enter values only in the highlighted cells</t>
  </si>
  <si>
    <t>Identify Use Cases on the Use Case tab</t>
  </si>
  <si>
    <t>Identify Actors on the Actor tab</t>
  </si>
  <si>
    <t>Enter Technical Complexity Factors on the Technical tab</t>
  </si>
  <si>
    <t>Enter Environemental Factors on the Environmental tab</t>
  </si>
  <si>
    <t>S.No</t>
  </si>
  <si>
    <t>Use Case Classification</t>
  </si>
  <si>
    <t>Weight</t>
  </si>
  <si>
    <t>Number of Use Cases</t>
  </si>
  <si>
    <t>Description</t>
  </si>
  <si>
    <t>Simple</t>
  </si>
  <si>
    <t>Simple Use Case - up to 3 transactions.</t>
  </si>
  <si>
    <t>Average</t>
  </si>
  <si>
    <t>Average Use Case - 4 to 7 transactions.</t>
  </si>
  <si>
    <t>Complex</t>
  </si>
  <si>
    <t>Complex Use Case - more than 7 transactions.</t>
  </si>
  <si>
    <t>Calculated UUCP</t>
  </si>
  <si>
    <t>Individual Use Cases</t>
  </si>
  <si>
    <t>Use Case Name</t>
  </si>
  <si>
    <t>Insert additional rows above this row and copy the cell values to automatically update the counts of actors by type</t>
  </si>
  <si>
    <t>Back to Illustration</t>
  </si>
  <si>
    <t>Actor Summary</t>
  </si>
  <si>
    <t>Number of Actors</t>
  </si>
  <si>
    <t>Simple actors are other systems that communicate with your software via a pre-defined API.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</si>
  <si>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</si>
  <si>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 xml:space="preserve">The original definition of complex actors specifies that users who interact with the software through a graphical user interface are complex actors. </t>
  </si>
  <si>
    <t>Calculated UAW</t>
  </si>
  <si>
    <t>Individual Actors</t>
  </si>
  <si>
    <t>Actor Name</t>
  </si>
  <si>
    <t>Relative Magnitude 
(Enter 0-5)</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</si>
  <si>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</si>
  <si>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</si>
  <si>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</si>
  <si>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</si>
  <si>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</si>
  <si>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</si>
  <si>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</si>
  <si>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</si>
  <si>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</si>
  <si>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</si>
  <si>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</si>
  <si>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</si>
  <si>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</si>
  <si>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</si>
  <si>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</si>
  <si>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</si>
  <si>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</si>
  <si>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</si>
  <si>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</si>
  <si>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</si>
  <si>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</si>
  <si>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</si>
  <si>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</si>
  <si>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</si>
  <si>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</si>
  <si>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</si>
  <si>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</si>
  <si>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</si>
  <si>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</si>
  <si>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</si>
  <si>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</si>
  <si>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</si>
  <si>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</si>
  <si>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</si>
  <si>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</si>
  <si>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</si>
  <si>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</si>
  <si>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</si>
  <si>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</si>
  <si>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</si>
  <si>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</si>
  <si>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</si>
  <si>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</si>
  <si>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</si>
  <si>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</si>
  <si>
    <t>Calculations From Other Tabs</t>
  </si>
  <si>
    <t>Technical Complexity Factor</t>
  </si>
  <si>
    <t>EF</t>
  </si>
  <si>
    <t>Unadjusted Use Case Points</t>
  </si>
  <si>
    <t>AW</t>
  </si>
  <si>
    <t>Actor Weighting</t>
  </si>
  <si>
    <t>Calculation of Use Case Points</t>
  </si>
  <si>
    <t>Use Case Points</t>
  </si>
  <si>
    <t>Calculation of Estimated Effort</t>
  </si>
  <si>
    <t>Range of Hours of Effort per Use Case Point</t>
  </si>
  <si>
    <t>Minimum</t>
  </si>
  <si>
    <t>Maximum</t>
  </si>
  <si>
    <t>Hours of Effort (Minimum) M1</t>
  </si>
  <si>
    <t>Hours of Effort (Maximum) M2</t>
  </si>
  <si>
    <t>No. of developers (N)</t>
  </si>
  <si>
    <t>Hours spent by each developer per week  (H)</t>
  </si>
  <si>
    <t>Total hours per week (T= N*H)</t>
  </si>
  <si>
    <t>Minimum No. of weeks (M1/ T)</t>
  </si>
  <si>
    <t>Maximum No. of weeks (M2/ T)</t>
  </si>
  <si>
    <t>Usuario Registrado</t>
  </si>
  <si>
    <t>Usuario No Registrado</t>
  </si>
  <si>
    <t>Usuario Administrador</t>
  </si>
  <si>
    <t>Usuario Aprendiz</t>
  </si>
  <si>
    <t>Usuario Funcionario</t>
  </si>
  <si>
    <t>Inicio</t>
  </si>
  <si>
    <t>Horarios</t>
  </si>
  <si>
    <t>Programas de Formacion</t>
  </si>
  <si>
    <t>Funcionarios</t>
  </si>
  <si>
    <t>Acceder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</si>
</sst>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name val="Arial"/>
    </font>
    <font>
      <sz val="8"/>
      <name val="Arial"/>
      <family val="2"/>
    </font>
    <font>
      <b/>
      <sz val="12"/>
      <name val="Arial"/>
      <family val="2"/>
    </font>
    <font>
      <sz val="10"/>
      <name val="Arial"/>
      <family val="2"/>
    </font>
    <font>
      <u/>
      <sz val="10"/>
      <color indexed="12"/>
      <name val="Arial"/>
      <family val="2"/>
    </font>
    <font>
      <b/>
      <sz val="11"/>
      <name val="Arial"/>
      <family val="2"/>
    </font>
    <font>
      <b/>
      <sz val="11"/>
      <name val="Calibri"/>
      <family val="2"/>
    </font>
    <font>
      <sz val="9"/>
      <color indexed="81"/>
      <name val="Tahoma"/>
      <family val="2"/>
    </font>
    <font>
      <sz val="10"/>
      <name val="Calibri"/>
      <family val="2"/>
      <scheme val="minor"/>
    </font>
    <font>
      <b/>
      <sz val="12"/>
      <name val="Calibri"/>
      <family val="2"/>
      <scheme val="minor"/>
    </font>
    <font>
      <b/>
      <sz val="11"/>
      <name val="Calibri"/>
      <family val="2"/>
      <scheme val="minor"/>
    </font>
    <font>
      <b/>
      <sz val="10"/>
      <name val="Calibri"/>
      <family val="2"/>
      <scheme val="minor"/>
    </font>
    <font>
      <sz val="11"/>
      <name val="Calibri"/>
      <family val="2"/>
      <scheme val="minor"/>
    </font>
    <font>
      <b/>
      <u/>
      <sz val="10"/>
      <color indexed="12"/>
      <name val="Calibri"/>
      <family val="2"/>
      <scheme val="minor"/>
    </font>
    <font>
      <b/>
      <i/>
      <sz val="10"/>
      <name val="Calibri"/>
      <family val="2"/>
      <scheme val="minor"/>
    </font>
    <font>
      <sz val="11"/>
      <color rgb="FF222222"/>
      <name val="Arial"/>
      <family val="2"/>
    </font>
    <font>
      <b/>
      <i/>
      <sz val="11"/>
      <name val="Calibri"/>
      <family val="2"/>
      <scheme val="minor"/>
    </font>
  </fonts>
  <fills count="9">
    <fill>
      <patternFill patternType="none"/>
    </fill>
    <fill>
      <patternFill patternType="gray125"/>
    </fill>
    <fill>
      <patternFill patternType="solid">
        <fgColor indexed="4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3" fillId="0" borderId="0"/>
  </cellStyleXfs>
  <cellXfs count="10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wrapText="1"/>
    </xf>
    <xf numFmtId="0" fontId="0" fillId="2" borderId="4" xfId="0" applyFill="1" applyBorder="1" applyAlignment="1">
      <alignment vertical="center" wrapText="1"/>
    </xf>
    <xf numFmtId="0" fontId="8" fillId="0" borderId="0" xfId="0" applyFont="1"/>
    <xf numFmtId="0" fontId="8" fillId="0" borderId="0" xfId="0" applyFont="1" applyAlignment="1">
      <alignment horizontal="center"/>
    </xf>
    <xf numFmtId="0" fontId="8" fillId="0" borderId="0" xfId="0" applyFont="1" applyAlignment="1">
      <alignment wrapText="1"/>
    </xf>
    <xf numFmtId="0" fontId="8" fillId="0" borderId="0" xfId="0" applyFont="1" applyAlignment="1">
      <alignment vertical="center"/>
    </xf>
    <xf numFmtId="0" fontId="8" fillId="0" borderId="2" xfId="0" applyFont="1" applyBorder="1" applyAlignment="1">
      <alignment horizontal="center"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3" xfId="0" applyFont="1" applyBorder="1" applyAlignment="1">
      <alignment vertical="center" wrapText="1"/>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5" xfId="0" applyFont="1" applyFill="1" applyBorder="1" applyAlignment="1">
      <alignment horizontal="center"/>
    </xf>
    <xf numFmtId="0" fontId="11" fillId="4" borderId="6" xfId="0" applyFont="1" applyFill="1" applyBorder="1" applyAlignment="1">
      <alignment wrapText="1"/>
    </xf>
    <xf numFmtId="0" fontId="9" fillId="4" borderId="7" xfId="0" applyFont="1" applyFill="1" applyBorder="1" applyAlignment="1">
      <alignment horizontal="center" vertical="center"/>
    </xf>
    <xf numFmtId="0" fontId="9" fillId="4" borderId="5" xfId="0" applyFont="1" applyFill="1" applyBorder="1" applyAlignment="1">
      <alignment horizontal="center" vertical="center"/>
    </xf>
    <xf numFmtId="0" fontId="10" fillId="4" borderId="8" xfId="0" applyFont="1" applyFill="1" applyBorder="1" applyAlignment="1">
      <alignment vertical="center"/>
    </xf>
    <xf numFmtId="0" fontId="10" fillId="4" borderId="9" xfId="0" applyFont="1" applyFill="1" applyBorder="1" applyAlignment="1">
      <alignment vertical="center"/>
    </xf>
    <xf numFmtId="0" fontId="10" fillId="0" borderId="1" xfId="0" applyFont="1" applyBorder="1" applyAlignment="1">
      <alignment horizontal="center" vertical="center" wrapText="1"/>
    </xf>
    <xf numFmtId="0" fontId="12" fillId="0" borderId="3" xfId="0" applyFont="1" applyBorder="1" applyAlignment="1">
      <alignment vertical="center" wrapText="1"/>
    </xf>
    <xf numFmtId="0" fontId="3" fillId="5" borderId="6" xfId="0" applyFont="1" applyFill="1" applyBorder="1" applyAlignment="1">
      <alignment wrapText="1"/>
    </xf>
    <xf numFmtId="0" fontId="8" fillId="5" borderId="5" xfId="0" applyFont="1" applyFill="1" applyBorder="1" applyAlignment="1">
      <alignment horizontal="center"/>
    </xf>
    <xf numFmtId="0" fontId="9" fillId="5" borderId="5" xfId="0" applyFont="1" applyFill="1" applyBorder="1" applyAlignment="1">
      <alignment horizontal="center" vertical="center"/>
    </xf>
    <xf numFmtId="0" fontId="12" fillId="0" borderId="2" xfId="0" applyFont="1" applyBorder="1" applyAlignment="1">
      <alignment horizontal="center" vertical="center"/>
    </xf>
    <xf numFmtId="0" fontId="9" fillId="5" borderId="5" xfId="0" applyFont="1" applyFill="1" applyBorder="1" applyAlignment="1">
      <alignment horizontal="center"/>
    </xf>
    <xf numFmtId="0" fontId="9" fillId="5" borderId="6" xfId="0" applyFont="1" applyFill="1" applyBorder="1" applyAlignment="1">
      <alignment wrapText="1"/>
    </xf>
    <xf numFmtId="0" fontId="8" fillId="0" borderId="0" xfId="0" applyFont="1" applyAlignment="1">
      <alignment horizontal="right"/>
    </xf>
    <xf numFmtId="0" fontId="8" fillId="0" borderId="0" xfId="0" applyFont="1" applyAlignment="1">
      <alignment horizontal="left"/>
    </xf>
    <xf numFmtId="0" fontId="3" fillId="0" borderId="0" xfId="2"/>
    <xf numFmtId="0" fontId="3" fillId="0" borderId="10" xfId="2" applyBorder="1"/>
    <xf numFmtId="0" fontId="3" fillId="0" borderId="11" xfId="2" applyBorder="1"/>
    <xf numFmtId="0" fontId="3" fillId="6" borderId="11" xfId="2" applyFill="1" applyBorder="1"/>
    <xf numFmtId="0" fontId="3" fillId="6" borderId="12" xfId="2" applyFill="1" applyBorder="1"/>
    <xf numFmtId="0" fontId="3" fillId="6" borderId="13" xfId="2" applyFill="1" applyBorder="1" applyAlignment="1">
      <alignment vertical="center" wrapText="1"/>
    </xf>
    <xf numFmtId="0" fontId="3" fillId="6" borderId="0" xfId="2" applyFill="1" applyAlignment="1">
      <alignment horizontal="center"/>
    </xf>
    <xf numFmtId="0" fontId="3" fillId="6" borderId="0" xfId="2" applyFill="1"/>
    <xf numFmtId="0" fontId="3" fillId="6" borderId="0" xfId="2" applyFill="1" applyAlignment="1">
      <alignment wrapText="1"/>
    </xf>
    <xf numFmtId="0" fontId="3" fillId="6" borderId="14" xfId="2" applyFill="1" applyBorder="1"/>
    <xf numFmtId="0" fontId="5" fillId="6" borderId="1" xfId="2" applyFont="1" applyFill="1" applyBorder="1" applyAlignment="1">
      <alignment horizontal="center" vertical="center" wrapText="1"/>
    </xf>
    <xf numFmtId="0" fontId="3" fillId="6" borderId="13" xfId="2" applyFill="1" applyBorder="1"/>
    <xf numFmtId="0" fontId="3" fillId="6" borderId="15" xfId="2" applyFill="1" applyBorder="1"/>
    <xf numFmtId="0" fontId="3" fillId="6" borderId="16" xfId="2" applyFill="1" applyBorder="1" applyAlignment="1">
      <alignment horizontal="center"/>
    </xf>
    <xf numFmtId="0" fontId="3" fillId="6" borderId="16" xfId="2" applyFill="1" applyBorder="1"/>
    <xf numFmtId="0" fontId="3" fillId="6" borderId="16" xfId="2" applyFill="1" applyBorder="1" applyAlignment="1">
      <alignment wrapText="1"/>
    </xf>
    <xf numFmtId="0" fontId="3" fillId="6" borderId="17" xfId="2" applyFill="1" applyBorder="1"/>
    <xf numFmtId="0" fontId="2" fillId="6" borderId="10" xfId="2" applyFont="1" applyFill="1" applyBorder="1"/>
    <xf numFmtId="0" fontId="3" fillId="6" borderId="11" xfId="2" applyFill="1" applyBorder="1" applyAlignment="1">
      <alignment horizontal="center"/>
    </xf>
    <xf numFmtId="0" fontId="3" fillId="6" borderId="11" xfId="2" applyFill="1" applyBorder="1" applyAlignment="1">
      <alignment wrapText="1"/>
    </xf>
    <xf numFmtId="0" fontId="3" fillId="6" borderId="10" xfId="2" applyFill="1" applyBorder="1"/>
    <xf numFmtId="0" fontId="2" fillId="6" borderId="11" xfId="2" applyFont="1" applyFill="1" applyBorder="1" applyAlignment="1">
      <alignment horizontal="left"/>
    </xf>
    <xf numFmtId="0" fontId="3" fillId="6" borderId="0" xfId="2" applyFill="1" applyAlignment="1">
      <alignment horizontal="right"/>
    </xf>
    <xf numFmtId="0" fontId="3" fillId="6" borderId="16" xfId="2" applyFill="1" applyBorder="1" applyAlignment="1">
      <alignment horizontal="right"/>
    </xf>
    <xf numFmtId="0" fontId="10" fillId="2" borderId="1" xfId="0" applyFont="1" applyFill="1" applyBorder="1" applyAlignment="1">
      <alignment horizontal="center" vertical="center"/>
    </xf>
    <xf numFmtId="0" fontId="11" fillId="0" borderId="1" xfId="2" applyFont="1" applyBorder="1"/>
    <xf numFmtId="0" fontId="11" fillId="7" borderId="1" xfId="2" applyFont="1" applyFill="1" applyBorder="1"/>
    <xf numFmtId="0" fontId="13" fillId="0" borderId="0" xfId="1" applyFont="1" applyAlignment="1" applyProtection="1">
      <alignment horizontal="center"/>
    </xf>
    <xf numFmtId="0" fontId="6" fillId="0" borderId="1" xfId="0" applyFont="1" applyBorder="1"/>
    <xf numFmtId="0" fontId="11" fillId="0" borderId="1" xfId="0" applyFont="1" applyBorder="1" applyAlignment="1">
      <alignment horizontal="center"/>
    </xf>
    <xf numFmtId="0" fontId="4" fillId="7" borderId="1" xfId="1" applyFill="1" applyBorder="1" applyAlignment="1" applyProtection="1">
      <alignment horizontal="left"/>
    </xf>
    <xf numFmtId="0" fontId="12" fillId="0" borderId="1" xfId="0" applyFont="1" applyBorder="1"/>
    <xf numFmtId="164" fontId="12" fillId="0" borderId="1" xfId="0" applyNumberFormat="1" applyFont="1" applyBorder="1"/>
    <xf numFmtId="0" fontId="12" fillId="2" borderId="1" xfId="0" applyFont="1" applyFill="1" applyBorder="1"/>
    <xf numFmtId="0" fontId="10" fillId="0" borderId="1" xfId="0" applyFont="1" applyBorder="1" applyAlignment="1">
      <alignment horizontal="right" indent="1"/>
    </xf>
    <xf numFmtId="0" fontId="14" fillId="2" borderId="1" xfId="0" applyFont="1" applyFill="1" applyBorder="1" applyAlignment="1">
      <alignment horizontal="center"/>
    </xf>
    <xf numFmtId="0" fontId="15" fillId="6" borderId="13" xfId="2" applyFont="1" applyFill="1" applyBorder="1" applyAlignment="1">
      <alignment horizontal="center" vertical="center" wrapText="1"/>
    </xf>
    <xf numFmtId="0" fontId="15" fillId="6" borderId="0" xfId="2" applyFont="1" applyFill="1" applyAlignment="1">
      <alignment horizontal="center" vertical="center" wrapText="1"/>
    </xf>
    <xf numFmtId="0" fontId="15" fillId="6" borderId="14" xfId="2" applyFont="1" applyFill="1" applyBorder="1" applyAlignment="1">
      <alignment horizontal="center" vertical="center" wrapText="1"/>
    </xf>
    <xf numFmtId="0" fontId="11" fillId="8" borderId="4" xfId="2" applyFont="1" applyFill="1" applyBorder="1" applyAlignment="1">
      <alignment horizontal="center"/>
    </xf>
    <xf numFmtId="0" fontId="11" fillId="8" borderId="18" xfId="2" applyFont="1" applyFill="1" applyBorder="1" applyAlignment="1">
      <alignment horizontal="center"/>
    </xf>
    <xf numFmtId="0" fontId="11" fillId="8" borderId="1" xfId="2" applyFont="1" applyFill="1" applyBorder="1" applyAlignment="1">
      <alignment horizontal="center"/>
    </xf>
    <xf numFmtId="0" fontId="8" fillId="2" borderId="4"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0" fillId="4" borderId="8" xfId="0" applyFont="1" applyFill="1" applyBorder="1" applyAlignment="1">
      <alignment horizontal="center" vertical="center"/>
    </xf>
    <xf numFmtId="0" fontId="10" fillId="4" borderId="9" xfId="0" applyFont="1" applyFill="1" applyBorder="1" applyAlignment="1">
      <alignment horizontal="center" vertical="center"/>
    </xf>
    <xf numFmtId="0" fontId="9" fillId="4" borderId="20" xfId="0" applyFont="1" applyFill="1" applyBorder="1" applyAlignment="1">
      <alignment horizontal="center" vertical="center" wrapText="1"/>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wrapText="1"/>
    </xf>
    <xf numFmtId="0" fontId="11" fillId="4" borderId="23" xfId="0" applyFont="1" applyFill="1" applyBorder="1" applyAlignment="1">
      <alignment horizontal="center" vertical="center" wrapText="1"/>
    </xf>
    <xf numFmtId="0" fontId="9" fillId="5" borderId="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10" fillId="3" borderId="4" xfId="0" applyFont="1" applyFill="1" applyBorder="1" applyAlignment="1">
      <alignment horizontal="center" vertical="center" wrapText="1"/>
    </xf>
    <xf numFmtId="0" fontId="10" fillId="3" borderId="18" xfId="0" applyFont="1" applyFill="1" applyBorder="1" applyAlignment="1">
      <alignment horizontal="center" vertical="center" wrapText="1"/>
    </xf>
    <xf numFmtId="0" fontId="9" fillId="5" borderId="9" xfId="0" applyFont="1" applyFill="1" applyBorder="1" applyAlignment="1">
      <alignment horizontal="center" vertical="center"/>
    </xf>
    <xf numFmtId="0" fontId="9" fillId="5" borderId="1" xfId="0" applyFont="1" applyFill="1" applyBorder="1"/>
    <xf numFmtId="0" fontId="10" fillId="5" borderId="1" xfId="0" applyFont="1" applyFill="1" applyBorder="1"/>
    <xf numFmtId="0" fontId="10" fillId="0" borderId="1" xfId="0" applyFont="1" applyBorder="1" applyAlignment="1">
      <alignment horizontal="right"/>
    </xf>
    <xf numFmtId="0" fontId="8" fillId="0" borderId="4" xfId="0" applyFont="1" applyBorder="1" applyAlignment="1">
      <alignment horizontal="center"/>
    </xf>
    <xf numFmtId="0" fontId="8" fillId="0" borderId="26" xfId="0" applyFont="1" applyBorder="1" applyAlignment="1">
      <alignment horizontal="center"/>
    </xf>
    <xf numFmtId="0" fontId="8" fillId="0" borderId="18" xfId="0" applyFont="1" applyBorder="1" applyAlignment="1">
      <alignment horizontal="center"/>
    </xf>
    <xf numFmtId="0" fontId="16" fillId="0" borderId="4" xfId="0" applyFont="1" applyBorder="1" applyAlignment="1">
      <alignment horizontal="center"/>
    </xf>
    <xf numFmtId="0" fontId="16" fillId="0" borderId="26" xfId="0" applyFont="1" applyBorder="1" applyAlignment="1">
      <alignment horizontal="center"/>
    </xf>
    <xf numFmtId="0" fontId="16" fillId="0" borderId="18" xfId="0" applyFont="1" applyBorder="1" applyAlignment="1">
      <alignment horizontal="center"/>
    </xf>
    <xf numFmtId="0" fontId="12" fillId="0" borderId="1" xfId="0" applyFont="1" applyBorder="1" applyAlignment="1">
      <alignment horizontal="center"/>
    </xf>
    <xf numFmtId="0" fontId="12" fillId="0" borderId="1" xfId="0" applyFont="1" applyBorder="1"/>
  </cellXfs>
  <cellStyles count="3">
    <cellStyle name="Hipervínculo" xfId="1" builtinId="8"/>
    <cellStyle name="Normal" xfId="0" builtinId="0"/>
    <cellStyle name="Normal 2" xfId="2" xr:uid="{E6BA6603-3720-45E9-A54D-794CDC943C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1781175</xdr:colOff>
      <xdr:row>3</xdr:row>
      <xdr:rowOff>38100</xdr:rowOff>
    </xdr:from>
    <xdr:to>
      <xdr:col>5</xdr:col>
      <xdr:colOff>3409950</xdr:colOff>
      <xdr:row>29</xdr:row>
      <xdr:rowOff>85725</xdr:rowOff>
    </xdr:to>
    <xdr:pic>
      <xdr:nvPicPr>
        <xdr:cNvPr id="6177" name="Picture 1" descr="Online Shopping System Use Case Model">
          <a:extLst>
            <a:ext uri="{FF2B5EF4-FFF2-40B4-BE49-F238E27FC236}">
              <a16:creationId xmlns:a16="http://schemas.microsoft.com/office/drawing/2014/main" id="{2697BBC0-C431-402F-6E29-21D46B5381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2275" y="542925"/>
          <a:ext cx="5334000" cy="431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409575</xdr:colOff>
      <xdr:row>30</xdr:row>
      <xdr:rowOff>142875</xdr:rowOff>
    </xdr:from>
    <xdr:to>
      <xdr:col>8</xdr:col>
      <xdr:colOff>371475</xdr:colOff>
      <xdr:row>39</xdr:row>
      <xdr:rowOff>104775</xdr:rowOff>
    </xdr:to>
    <xdr:pic>
      <xdr:nvPicPr>
        <xdr:cNvPr id="6178" name="Picture 2">
          <a:extLst>
            <a:ext uri="{FF2B5EF4-FFF2-40B4-BE49-F238E27FC236}">
              <a16:creationId xmlns:a16="http://schemas.microsoft.com/office/drawing/2014/main" id="{59A3A500-FC3D-A52C-A0CE-D63AC580FB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9175" y="5286375"/>
          <a:ext cx="9806940" cy="1470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238125</xdr:colOff>
      <xdr:row>41</xdr:row>
      <xdr:rowOff>180975</xdr:rowOff>
    </xdr:from>
    <xdr:to>
      <xdr:col>9</xdr:col>
      <xdr:colOff>409575</xdr:colOff>
      <xdr:row>50</xdr:row>
      <xdr:rowOff>38100</xdr:rowOff>
    </xdr:to>
    <xdr:pic>
      <xdr:nvPicPr>
        <xdr:cNvPr id="6179" name="Picture 8">
          <a:extLst>
            <a:ext uri="{FF2B5EF4-FFF2-40B4-BE49-F238E27FC236}">
              <a16:creationId xmlns:a16="http://schemas.microsoft.com/office/drawing/2014/main" id="{1F481B5D-4886-5961-6115-993B974FE07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8675" y="6905625"/>
          <a:ext cx="10325100"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66675</xdr:colOff>
      <xdr:row>52</xdr:row>
      <xdr:rowOff>9525</xdr:rowOff>
    </xdr:from>
    <xdr:to>
      <xdr:col>8</xdr:col>
      <xdr:colOff>304800</xdr:colOff>
      <xdr:row>54</xdr:row>
      <xdr:rowOff>133350</xdr:rowOff>
    </xdr:to>
    <xdr:pic>
      <xdr:nvPicPr>
        <xdr:cNvPr id="6180" name="Picture 9">
          <a:extLst>
            <a:ext uri="{FF2B5EF4-FFF2-40B4-BE49-F238E27FC236}">
              <a16:creationId xmlns:a16="http://schemas.microsoft.com/office/drawing/2014/main" id="{A83C45F4-9D01-99FE-E53E-9FB35A4624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7225" y="8562975"/>
          <a:ext cx="98012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152400</xdr:colOff>
      <xdr:row>55</xdr:row>
      <xdr:rowOff>19050</xdr:rowOff>
    </xdr:from>
    <xdr:to>
      <xdr:col>5</xdr:col>
      <xdr:colOff>1704975</xdr:colOff>
      <xdr:row>77</xdr:row>
      <xdr:rowOff>57150</xdr:rowOff>
    </xdr:to>
    <xdr:pic>
      <xdr:nvPicPr>
        <xdr:cNvPr id="6181" name="Picture 10">
          <a:extLst>
            <a:ext uri="{FF2B5EF4-FFF2-40B4-BE49-F238E27FC236}">
              <a16:creationId xmlns:a16="http://schemas.microsoft.com/office/drawing/2014/main" id="{FCDD08FA-E5A6-0862-6E32-51C5C20ED7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42950" y="9058275"/>
          <a:ext cx="5848350" cy="3600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304800</xdr:colOff>
      <xdr:row>77</xdr:row>
      <xdr:rowOff>142875</xdr:rowOff>
    </xdr:from>
    <xdr:to>
      <xdr:col>5</xdr:col>
      <xdr:colOff>695325</xdr:colOff>
      <xdr:row>85</xdr:row>
      <xdr:rowOff>47625</xdr:rowOff>
    </xdr:to>
    <xdr:pic>
      <xdr:nvPicPr>
        <xdr:cNvPr id="6182" name="Picture 11">
          <a:extLst>
            <a:ext uri="{FF2B5EF4-FFF2-40B4-BE49-F238E27FC236}">
              <a16:creationId xmlns:a16="http://schemas.microsoft.com/office/drawing/2014/main" id="{38CBD886-6D80-D7A6-166E-39D04F1AC56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95350" y="12744450"/>
          <a:ext cx="468630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342900</xdr:colOff>
      <xdr:row>86</xdr:row>
      <xdr:rowOff>95250</xdr:rowOff>
    </xdr:from>
    <xdr:to>
      <xdr:col>9</xdr:col>
      <xdr:colOff>76200</xdr:colOff>
      <xdr:row>112</xdr:row>
      <xdr:rowOff>114300</xdr:rowOff>
    </xdr:to>
    <xdr:pic>
      <xdr:nvPicPr>
        <xdr:cNvPr id="6183" name="Picture 12">
          <a:extLst>
            <a:ext uri="{FF2B5EF4-FFF2-40B4-BE49-F238E27FC236}">
              <a16:creationId xmlns:a16="http://schemas.microsoft.com/office/drawing/2014/main" id="{791C3A9F-4FC9-5F02-A8AC-D8DAD86690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3450" y="14163675"/>
          <a:ext cx="9886950" cy="426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266700</xdr:colOff>
      <xdr:row>114</xdr:row>
      <xdr:rowOff>152400</xdr:rowOff>
    </xdr:from>
    <xdr:to>
      <xdr:col>9</xdr:col>
      <xdr:colOff>85725</xdr:colOff>
      <xdr:row>131</xdr:row>
      <xdr:rowOff>133350</xdr:rowOff>
    </xdr:to>
    <xdr:pic>
      <xdr:nvPicPr>
        <xdr:cNvPr id="6184" name="Picture 13">
          <a:extLst>
            <a:ext uri="{FF2B5EF4-FFF2-40B4-BE49-F238E27FC236}">
              <a16:creationId xmlns:a16="http://schemas.microsoft.com/office/drawing/2014/main" id="{D820C4F4-FA47-4C68-503B-3902C341DF8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7250" y="18802350"/>
          <a:ext cx="9972675" cy="2771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3FBA-E8EA-47BD-971A-0E9869E6A539}">
  <dimension ref="B1:N133"/>
  <sheetViews>
    <sheetView zoomScale="71" workbookViewId="0">
      <selection activeCell="B1" sqref="B1"/>
    </sheetView>
  </sheetViews>
  <sheetFormatPr baseColWidth="10" defaultColWidth="8.88671875" defaultRowHeight="13.2" x14ac:dyDescent="0.25"/>
  <cols>
    <col min="1" max="2" width="8.88671875" style="36"/>
    <col min="3" max="3" width="27.44140625" style="36" customWidth="1"/>
    <col min="4" max="4" width="11.6640625" style="36" customWidth="1"/>
    <col min="5" max="5" width="16.44140625" style="36" customWidth="1"/>
    <col min="6" max="6" width="61.33203125" style="36" customWidth="1"/>
    <col min="7" max="11" width="8.88671875" style="36"/>
    <col min="12" max="12" width="16.109375" style="36" customWidth="1"/>
    <col min="13" max="13" width="49.44140625" style="36" customWidth="1"/>
    <col min="14" max="16384" width="8.88671875" style="36"/>
  </cols>
  <sheetData>
    <row r="1" spans="2:13" ht="13.8" thickBot="1" x14ac:dyDescent="0.3"/>
    <row r="2" spans="2:13" ht="13.8" x14ac:dyDescent="0.3">
      <c r="B2" s="37"/>
      <c r="C2" s="38"/>
      <c r="D2" s="38"/>
      <c r="E2" s="38"/>
      <c r="F2" s="38"/>
      <c r="G2" s="38"/>
      <c r="H2" s="39"/>
      <c r="I2" s="39"/>
      <c r="J2" s="40"/>
      <c r="L2" s="75" t="s">
        <v>0</v>
      </c>
      <c r="M2" s="76"/>
    </row>
    <row r="3" spans="2:13" ht="13.95" customHeight="1" x14ac:dyDescent="0.3">
      <c r="B3" s="72" t="s">
        <v>1</v>
      </c>
      <c r="C3" s="73"/>
      <c r="D3" s="73"/>
      <c r="E3" s="73"/>
      <c r="F3" s="73"/>
      <c r="G3" s="73"/>
      <c r="H3" s="73"/>
      <c r="I3" s="73"/>
      <c r="J3" s="74"/>
      <c r="L3" s="62" t="s">
        <v>2</v>
      </c>
      <c r="M3" s="61" t="s">
        <v>3</v>
      </c>
    </row>
    <row r="4" spans="2:13" ht="13.8" x14ac:dyDescent="0.3">
      <c r="B4" s="41"/>
      <c r="C4" s="42"/>
      <c r="D4" s="42"/>
      <c r="E4" s="43"/>
      <c r="F4" s="44"/>
      <c r="G4" s="43"/>
      <c r="H4" s="43"/>
      <c r="I4" s="43"/>
      <c r="J4" s="45"/>
      <c r="L4" s="62" t="s">
        <v>4</v>
      </c>
      <c r="M4" s="61" t="s">
        <v>5</v>
      </c>
    </row>
    <row r="5" spans="2:13" ht="13.8" x14ac:dyDescent="0.3">
      <c r="B5" s="41"/>
      <c r="C5" s="42"/>
      <c r="D5" s="46"/>
      <c r="E5" s="43"/>
      <c r="F5" s="44"/>
      <c r="G5" s="43"/>
      <c r="H5" s="43"/>
      <c r="I5" s="43"/>
      <c r="J5" s="45"/>
      <c r="L5" s="62" t="s">
        <v>6</v>
      </c>
      <c r="M5" s="61" t="s">
        <v>7</v>
      </c>
    </row>
    <row r="6" spans="2:13" ht="13.8" x14ac:dyDescent="0.3">
      <c r="B6" s="41"/>
      <c r="C6" s="42"/>
      <c r="D6" s="42"/>
      <c r="E6" s="43"/>
      <c r="F6" s="44"/>
      <c r="G6" s="43"/>
      <c r="H6" s="43"/>
      <c r="I6" s="43"/>
      <c r="J6" s="45"/>
      <c r="L6" s="62" t="s">
        <v>8</v>
      </c>
      <c r="M6" s="61" t="s">
        <v>9</v>
      </c>
    </row>
    <row r="7" spans="2:13" ht="13.8" x14ac:dyDescent="0.3">
      <c r="B7" s="41"/>
      <c r="C7" s="42"/>
      <c r="D7" s="42"/>
      <c r="E7" s="43"/>
      <c r="F7" s="44"/>
      <c r="G7" s="43"/>
      <c r="H7" s="43"/>
      <c r="I7" s="43"/>
      <c r="J7" s="45"/>
      <c r="L7" s="62" t="s">
        <v>10</v>
      </c>
      <c r="M7" s="61" t="s">
        <v>11</v>
      </c>
    </row>
    <row r="8" spans="2:13" ht="13.8" x14ac:dyDescent="0.3">
      <c r="B8" s="41"/>
      <c r="C8" s="42"/>
      <c r="D8" s="42"/>
      <c r="E8" s="43"/>
      <c r="F8" s="44"/>
      <c r="G8" s="43"/>
      <c r="H8" s="43"/>
      <c r="I8" s="43"/>
      <c r="J8" s="45"/>
      <c r="L8" s="62" t="s">
        <v>12</v>
      </c>
      <c r="M8" s="61" t="s">
        <v>13</v>
      </c>
    </row>
    <row r="9" spans="2:13" ht="14.4" x14ac:dyDescent="0.3">
      <c r="B9" s="41"/>
      <c r="C9" s="42"/>
      <c r="D9" s="42"/>
      <c r="E9" s="43"/>
      <c r="F9" s="44"/>
      <c r="G9" s="43"/>
      <c r="H9" s="43"/>
      <c r="I9" s="43"/>
      <c r="J9" s="45"/>
      <c r="L9" s="62" t="s">
        <v>14</v>
      </c>
      <c r="M9" s="64" t="s">
        <v>15</v>
      </c>
    </row>
    <row r="10" spans="2:13" x14ac:dyDescent="0.25">
      <c r="B10" s="41"/>
      <c r="C10" s="42"/>
      <c r="D10" s="42"/>
      <c r="E10" s="43"/>
      <c r="F10" s="44"/>
      <c r="G10" s="43"/>
      <c r="H10" s="43"/>
      <c r="I10" s="43"/>
      <c r="J10" s="45"/>
    </row>
    <row r="11" spans="2:13" ht="13.8" x14ac:dyDescent="0.3">
      <c r="B11" s="41"/>
      <c r="C11" s="42"/>
      <c r="D11" s="42"/>
      <c r="E11" s="43"/>
      <c r="F11" s="44"/>
      <c r="G11" s="43"/>
      <c r="H11" s="43"/>
      <c r="I11" s="43"/>
      <c r="J11" s="45"/>
      <c r="L11" s="77" t="s">
        <v>16</v>
      </c>
      <c r="M11" s="77"/>
    </row>
    <row r="12" spans="2:13" ht="13.2" customHeight="1" x14ac:dyDescent="0.3">
      <c r="B12" s="41"/>
      <c r="C12" s="42"/>
      <c r="D12" s="42"/>
      <c r="E12" s="43"/>
      <c r="F12" s="44"/>
      <c r="G12" s="43"/>
      <c r="H12" s="43"/>
      <c r="I12" s="43"/>
      <c r="J12" s="45"/>
      <c r="L12" s="71" t="s">
        <v>17</v>
      </c>
      <c r="M12" s="71"/>
    </row>
    <row r="13" spans="2:13" ht="13.8" x14ac:dyDescent="0.3">
      <c r="B13" s="41"/>
      <c r="C13" s="42"/>
      <c r="D13" s="42"/>
      <c r="E13" s="43"/>
      <c r="F13" s="44"/>
      <c r="G13" s="43"/>
      <c r="H13" s="43"/>
      <c r="I13" s="43"/>
      <c r="J13" s="45"/>
      <c r="L13" s="65">
        <v>1</v>
      </c>
      <c r="M13" s="66" t="s">
        <v>18</v>
      </c>
    </row>
    <row r="14" spans="2:13" ht="13.8" x14ac:dyDescent="0.3">
      <c r="B14" s="41"/>
      <c r="C14" s="42"/>
      <c r="D14" s="42"/>
      <c r="E14" s="43"/>
      <c r="F14" s="44"/>
      <c r="G14" s="43"/>
      <c r="H14" s="43"/>
      <c r="I14" s="43"/>
      <c r="J14" s="45"/>
      <c r="L14" s="65">
        <v>2</v>
      </c>
      <c r="M14" s="66" t="s">
        <v>19</v>
      </c>
    </row>
    <row r="15" spans="2:13" ht="13.8" x14ac:dyDescent="0.3">
      <c r="B15" s="41"/>
      <c r="C15" s="42"/>
      <c r="D15" s="42"/>
      <c r="E15" s="43"/>
      <c r="F15" s="44"/>
      <c r="G15" s="43"/>
      <c r="H15" s="43"/>
      <c r="I15" s="43"/>
      <c r="J15" s="45"/>
      <c r="L15" s="65">
        <v>3</v>
      </c>
      <c r="M15" s="66" t="s">
        <v>20</v>
      </c>
    </row>
    <row r="16" spans="2:13" ht="13.8" x14ac:dyDescent="0.3">
      <c r="B16" s="41"/>
      <c r="C16" s="42"/>
      <c r="D16" s="42"/>
      <c r="E16" s="43"/>
      <c r="F16" s="44"/>
      <c r="G16" s="43"/>
      <c r="H16" s="43"/>
      <c r="I16" s="43"/>
      <c r="J16" s="45"/>
      <c r="L16" s="65">
        <v>4</v>
      </c>
      <c r="M16" s="66" t="s">
        <v>21</v>
      </c>
    </row>
    <row r="17" spans="2:10" x14ac:dyDescent="0.25">
      <c r="B17" s="41"/>
      <c r="C17" s="42"/>
      <c r="D17" s="42"/>
      <c r="E17" s="43"/>
      <c r="F17" s="44"/>
      <c r="G17" s="43"/>
      <c r="H17" s="43"/>
      <c r="I17" s="43"/>
      <c r="J17" s="45"/>
    </row>
    <row r="18" spans="2:10" x14ac:dyDescent="0.25">
      <c r="B18" s="41"/>
      <c r="C18" s="42"/>
      <c r="D18" s="42"/>
      <c r="E18" s="43"/>
      <c r="F18" s="44"/>
      <c r="G18" s="43"/>
      <c r="H18" s="43"/>
      <c r="I18" s="43"/>
      <c r="J18" s="45"/>
    </row>
    <row r="19" spans="2:10" x14ac:dyDescent="0.25">
      <c r="B19" s="41"/>
      <c r="C19" s="42"/>
      <c r="D19" s="42"/>
      <c r="E19" s="43"/>
      <c r="F19" s="44"/>
      <c r="G19" s="43"/>
      <c r="H19" s="43"/>
      <c r="I19" s="43"/>
      <c r="J19" s="45"/>
    </row>
    <row r="20" spans="2:10" x14ac:dyDescent="0.25">
      <c r="B20" s="41"/>
      <c r="C20" s="42"/>
      <c r="D20" s="42"/>
      <c r="E20" s="43"/>
      <c r="F20" s="44"/>
      <c r="G20" s="43"/>
      <c r="H20" s="43"/>
      <c r="I20" s="43"/>
      <c r="J20" s="45"/>
    </row>
    <row r="21" spans="2:10" x14ac:dyDescent="0.25">
      <c r="B21" s="41"/>
      <c r="C21" s="42"/>
      <c r="D21" s="42"/>
      <c r="E21" s="43"/>
      <c r="F21" s="44"/>
      <c r="G21" s="43"/>
      <c r="H21" s="43"/>
      <c r="I21" s="43"/>
      <c r="J21" s="45"/>
    </row>
    <row r="22" spans="2:10" x14ac:dyDescent="0.25">
      <c r="B22" s="41"/>
      <c r="C22" s="42"/>
      <c r="D22" s="42"/>
      <c r="E22" s="43"/>
      <c r="F22" s="44"/>
      <c r="G22" s="43"/>
      <c r="H22" s="43"/>
      <c r="I22" s="43"/>
      <c r="J22" s="45"/>
    </row>
    <row r="23" spans="2:10" x14ac:dyDescent="0.25">
      <c r="B23" s="41"/>
      <c r="C23" s="42"/>
      <c r="D23" s="42"/>
      <c r="E23" s="43"/>
      <c r="F23" s="44"/>
      <c r="G23" s="43"/>
      <c r="H23" s="43"/>
      <c r="I23" s="43"/>
      <c r="J23" s="45"/>
    </row>
    <row r="24" spans="2:10" x14ac:dyDescent="0.25">
      <c r="B24" s="41"/>
      <c r="C24" s="42"/>
      <c r="D24" s="42"/>
      <c r="E24" s="43"/>
      <c r="F24" s="44"/>
      <c r="G24" s="43"/>
      <c r="H24" s="43"/>
      <c r="I24" s="43"/>
      <c r="J24" s="45"/>
    </row>
    <row r="25" spans="2:10" x14ac:dyDescent="0.25">
      <c r="B25" s="41"/>
      <c r="C25" s="42"/>
      <c r="D25" s="42"/>
      <c r="E25" s="43"/>
      <c r="F25" s="44"/>
      <c r="G25" s="43"/>
      <c r="H25" s="43"/>
      <c r="I25" s="43"/>
      <c r="J25" s="45"/>
    </row>
    <row r="26" spans="2:10" x14ac:dyDescent="0.25">
      <c r="B26" s="47"/>
      <c r="C26" s="42"/>
      <c r="D26" s="42"/>
      <c r="E26" s="43"/>
      <c r="F26" s="44"/>
      <c r="G26" s="43"/>
      <c r="H26" s="43"/>
      <c r="I26" s="43"/>
      <c r="J26" s="45"/>
    </row>
    <row r="27" spans="2:10" x14ac:dyDescent="0.25">
      <c r="B27" s="47"/>
      <c r="C27" s="42"/>
      <c r="D27" s="42"/>
      <c r="E27" s="43"/>
      <c r="F27" s="44"/>
      <c r="G27" s="43"/>
      <c r="H27" s="43"/>
      <c r="I27" s="43"/>
      <c r="J27" s="45"/>
    </row>
    <row r="28" spans="2:10" x14ac:dyDescent="0.25">
      <c r="B28" s="47"/>
      <c r="C28" s="42"/>
      <c r="D28" s="42"/>
      <c r="E28" s="43"/>
      <c r="F28" s="44"/>
      <c r="G28" s="43"/>
      <c r="H28" s="43"/>
      <c r="I28" s="43"/>
      <c r="J28" s="45"/>
    </row>
    <row r="29" spans="2:10" x14ac:dyDescent="0.25">
      <c r="B29" s="47"/>
      <c r="C29" s="42"/>
      <c r="D29" s="42"/>
      <c r="E29" s="43"/>
      <c r="F29" s="44"/>
      <c r="G29" s="43"/>
      <c r="H29" s="43"/>
      <c r="I29" s="43"/>
      <c r="J29" s="45"/>
    </row>
    <row r="30" spans="2:10" x14ac:dyDescent="0.25">
      <c r="B30" s="47"/>
      <c r="C30" s="42"/>
      <c r="D30" s="42"/>
      <c r="E30" s="43"/>
      <c r="F30" s="44"/>
      <c r="G30" s="43"/>
      <c r="H30" s="43"/>
      <c r="I30" s="43"/>
      <c r="J30" s="45"/>
    </row>
    <row r="31" spans="2:10" x14ac:dyDescent="0.25">
      <c r="B31" s="47"/>
      <c r="C31" s="42"/>
      <c r="D31" s="42"/>
      <c r="E31" s="43"/>
      <c r="F31" s="44"/>
      <c r="G31" s="43"/>
      <c r="H31" s="43"/>
      <c r="I31" s="43"/>
      <c r="J31" s="45"/>
    </row>
    <row r="32" spans="2:10" x14ac:dyDescent="0.25">
      <c r="B32" s="47"/>
      <c r="C32" s="42"/>
      <c r="D32" s="42"/>
      <c r="E32" s="43"/>
      <c r="F32" s="44"/>
      <c r="G32" s="43"/>
      <c r="H32" s="43"/>
      <c r="I32" s="43"/>
      <c r="J32" s="45"/>
    </row>
    <row r="33" spans="2:10" x14ac:dyDescent="0.25">
      <c r="B33" s="47"/>
      <c r="C33" s="42"/>
      <c r="D33" s="42"/>
      <c r="E33" s="43"/>
      <c r="F33" s="44"/>
      <c r="G33" s="43"/>
      <c r="H33" s="43"/>
      <c r="I33" s="43"/>
      <c r="J33" s="45"/>
    </row>
    <row r="34" spans="2:10" x14ac:dyDescent="0.25">
      <c r="B34" s="47"/>
      <c r="C34" s="42"/>
      <c r="D34" s="42"/>
      <c r="E34" s="43"/>
      <c r="F34" s="44"/>
      <c r="G34" s="43"/>
      <c r="H34" s="43"/>
      <c r="I34" s="43"/>
      <c r="J34" s="45"/>
    </row>
    <row r="35" spans="2:10" x14ac:dyDescent="0.25">
      <c r="B35" s="47"/>
      <c r="C35" s="42"/>
      <c r="D35" s="42"/>
      <c r="E35" s="43"/>
      <c r="F35" s="44"/>
      <c r="G35" s="43"/>
      <c r="H35" s="43"/>
      <c r="I35" s="43"/>
      <c r="J35" s="45"/>
    </row>
    <row r="36" spans="2:10" x14ac:dyDescent="0.25">
      <c r="B36" s="47"/>
      <c r="C36" s="42"/>
      <c r="D36" s="42"/>
      <c r="E36" s="43"/>
      <c r="F36" s="44"/>
      <c r="G36" s="43"/>
      <c r="H36" s="43"/>
      <c r="I36" s="43"/>
      <c r="J36" s="45"/>
    </row>
    <row r="37" spans="2:10" x14ac:dyDescent="0.25">
      <c r="B37" s="47"/>
      <c r="C37" s="42"/>
      <c r="D37" s="42"/>
      <c r="E37" s="43"/>
      <c r="F37" s="44"/>
      <c r="G37" s="43"/>
      <c r="H37" s="43"/>
      <c r="I37" s="43"/>
      <c r="J37" s="45"/>
    </row>
    <row r="38" spans="2:10" x14ac:dyDescent="0.25">
      <c r="B38" s="47"/>
      <c r="C38" s="42"/>
      <c r="D38" s="42"/>
      <c r="E38" s="43"/>
      <c r="F38" s="44"/>
      <c r="G38" s="43"/>
      <c r="H38" s="43"/>
      <c r="I38" s="43"/>
      <c r="J38" s="45"/>
    </row>
    <row r="39" spans="2:10" x14ac:dyDescent="0.25">
      <c r="B39" s="47"/>
      <c r="C39" s="42"/>
      <c r="D39" s="42"/>
      <c r="E39" s="43"/>
      <c r="F39" s="44"/>
      <c r="G39" s="43"/>
      <c r="H39" s="43"/>
      <c r="I39" s="43"/>
      <c r="J39" s="45"/>
    </row>
    <row r="40" spans="2:10" x14ac:dyDescent="0.25">
      <c r="B40" s="47"/>
      <c r="C40" s="42"/>
      <c r="D40" s="42"/>
      <c r="E40" s="43"/>
      <c r="F40" s="44"/>
      <c r="G40" s="43"/>
      <c r="H40" s="43"/>
      <c r="I40" s="43"/>
      <c r="J40" s="45"/>
    </row>
    <row r="41" spans="2:10" ht="13.8" thickBot="1" x14ac:dyDescent="0.3">
      <c r="B41" s="48"/>
      <c r="C41" s="49"/>
      <c r="D41" s="49"/>
      <c r="E41" s="50"/>
      <c r="F41" s="51"/>
      <c r="G41" s="50"/>
      <c r="H41" s="50"/>
      <c r="I41" s="50"/>
      <c r="J41" s="52"/>
    </row>
    <row r="42" spans="2:10" ht="15.6" x14ac:dyDescent="0.3">
      <c r="B42" s="53"/>
      <c r="C42" s="54"/>
      <c r="D42" s="54"/>
      <c r="E42" s="39"/>
      <c r="F42" s="55"/>
      <c r="G42" s="39"/>
      <c r="H42" s="39"/>
      <c r="I42" s="39"/>
      <c r="J42" s="40"/>
    </row>
    <row r="43" spans="2:10" x14ac:dyDescent="0.25">
      <c r="B43" s="47"/>
      <c r="C43" s="42"/>
      <c r="D43" s="42"/>
      <c r="E43" s="43"/>
      <c r="F43" s="44"/>
      <c r="G43" s="43"/>
      <c r="H43" s="43"/>
      <c r="I43" s="43"/>
      <c r="J43" s="45"/>
    </row>
    <row r="44" spans="2:10" x14ac:dyDescent="0.25">
      <c r="B44" s="47"/>
      <c r="C44" s="42"/>
      <c r="D44" s="42"/>
      <c r="E44" s="43"/>
      <c r="F44" s="44"/>
      <c r="G44" s="43"/>
      <c r="H44" s="43"/>
      <c r="I44" s="43"/>
      <c r="J44" s="45"/>
    </row>
    <row r="45" spans="2:10" x14ac:dyDescent="0.25">
      <c r="B45" s="47"/>
      <c r="C45" s="42"/>
      <c r="D45" s="42"/>
      <c r="E45" s="43"/>
      <c r="F45" s="44"/>
      <c r="G45" s="43"/>
      <c r="H45" s="43"/>
      <c r="I45" s="43"/>
      <c r="J45" s="45"/>
    </row>
    <row r="46" spans="2:10" x14ac:dyDescent="0.25">
      <c r="B46" s="47"/>
      <c r="C46" s="42"/>
      <c r="D46" s="42"/>
      <c r="E46" s="43"/>
      <c r="F46" s="44"/>
      <c r="G46" s="43"/>
      <c r="H46" s="43"/>
      <c r="I46" s="43"/>
      <c r="J46" s="45"/>
    </row>
    <row r="47" spans="2:10" x14ac:dyDescent="0.25">
      <c r="B47" s="47"/>
      <c r="C47" s="42"/>
      <c r="D47" s="42"/>
      <c r="E47" s="43"/>
      <c r="F47" s="44"/>
      <c r="G47" s="43"/>
      <c r="H47" s="43"/>
      <c r="I47" s="43"/>
      <c r="J47" s="45"/>
    </row>
    <row r="48" spans="2:10" x14ac:dyDescent="0.25">
      <c r="B48" s="47"/>
      <c r="C48" s="42"/>
      <c r="D48" s="42"/>
      <c r="E48" s="43"/>
      <c r="F48" s="44"/>
      <c r="G48" s="43"/>
      <c r="H48" s="43"/>
      <c r="I48" s="43"/>
      <c r="J48" s="45"/>
    </row>
    <row r="49" spans="2:10" x14ac:dyDescent="0.25">
      <c r="B49" s="47"/>
      <c r="C49" s="42"/>
      <c r="D49" s="42"/>
      <c r="E49" s="43"/>
      <c r="F49" s="44"/>
      <c r="G49" s="43"/>
      <c r="H49" s="43"/>
      <c r="I49" s="43"/>
      <c r="J49" s="45"/>
    </row>
    <row r="50" spans="2:10" x14ac:dyDescent="0.25">
      <c r="B50" s="47"/>
      <c r="C50" s="42"/>
      <c r="D50" s="42"/>
      <c r="E50" s="43"/>
      <c r="F50" s="44"/>
      <c r="G50" s="43"/>
      <c r="H50" s="43"/>
      <c r="I50" s="43"/>
      <c r="J50" s="45"/>
    </row>
    <row r="51" spans="2:10" ht="13.8" thickBot="1" x14ac:dyDescent="0.3">
      <c r="B51" s="47"/>
      <c r="C51" s="42"/>
      <c r="D51" s="42"/>
      <c r="E51" s="43"/>
      <c r="F51" s="44"/>
      <c r="G51" s="43"/>
      <c r="H51" s="43"/>
      <c r="I51" s="43"/>
      <c r="J51" s="45"/>
    </row>
    <row r="52" spans="2:10" x14ac:dyDescent="0.25">
      <c r="B52" s="37"/>
      <c r="C52" s="54"/>
      <c r="D52" s="54"/>
      <c r="E52" s="39"/>
      <c r="F52" s="55"/>
      <c r="G52" s="39"/>
      <c r="H52" s="39"/>
      <c r="I52" s="39"/>
      <c r="J52" s="40"/>
    </row>
    <row r="53" spans="2:10" x14ac:dyDescent="0.25">
      <c r="B53" s="47"/>
      <c r="C53" s="42"/>
      <c r="D53" s="43"/>
      <c r="E53" s="43"/>
      <c r="F53" s="44"/>
      <c r="G53" s="43"/>
      <c r="H53" s="43"/>
      <c r="I53" s="43"/>
      <c r="J53" s="45"/>
    </row>
    <row r="54" spans="2:10" x14ac:dyDescent="0.25">
      <c r="B54" s="47"/>
      <c r="C54" s="42"/>
      <c r="D54" s="42"/>
      <c r="E54" s="43"/>
      <c r="F54" s="44"/>
      <c r="G54" s="43"/>
      <c r="H54" s="43"/>
      <c r="I54" s="43"/>
      <c r="J54" s="45"/>
    </row>
    <row r="55" spans="2:10" x14ac:dyDescent="0.25">
      <c r="B55" s="47"/>
      <c r="C55" s="42"/>
      <c r="D55" s="42"/>
      <c r="E55" s="43"/>
      <c r="F55" s="44"/>
      <c r="G55" s="43"/>
      <c r="H55" s="43"/>
      <c r="I55" s="43"/>
      <c r="J55" s="45"/>
    </row>
    <row r="56" spans="2:10" x14ac:dyDescent="0.25">
      <c r="B56" s="47"/>
      <c r="C56" s="42"/>
      <c r="D56" s="42"/>
      <c r="E56" s="43"/>
      <c r="F56" s="44"/>
      <c r="G56" s="43"/>
      <c r="H56" s="43"/>
      <c r="I56" s="43"/>
      <c r="J56" s="45"/>
    </row>
    <row r="57" spans="2:10" x14ac:dyDescent="0.25">
      <c r="B57" s="47"/>
      <c r="C57" s="42"/>
      <c r="D57" s="42"/>
      <c r="E57" s="43"/>
      <c r="F57" s="44"/>
      <c r="G57" s="43"/>
      <c r="H57" s="43"/>
      <c r="I57" s="43"/>
      <c r="J57" s="45"/>
    </row>
    <row r="58" spans="2:10" x14ac:dyDescent="0.25">
      <c r="B58" s="47"/>
      <c r="C58" s="42"/>
      <c r="D58" s="42"/>
      <c r="E58" s="43"/>
      <c r="F58" s="44"/>
      <c r="G58" s="43"/>
      <c r="H58" s="43"/>
      <c r="I58" s="43"/>
      <c r="J58" s="45"/>
    </row>
    <row r="59" spans="2:10" x14ac:dyDescent="0.25">
      <c r="B59" s="47"/>
      <c r="C59" s="42"/>
      <c r="D59" s="42"/>
      <c r="E59" s="43"/>
      <c r="F59" s="44"/>
      <c r="G59" s="43"/>
      <c r="H59" s="43"/>
      <c r="I59" s="43"/>
      <c r="J59" s="45"/>
    </row>
    <row r="60" spans="2:10" x14ac:dyDescent="0.25">
      <c r="B60" s="47"/>
      <c r="C60" s="42"/>
      <c r="D60" s="42"/>
      <c r="E60" s="43"/>
      <c r="F60" s="44"/>
      <c r="G60" s="43"/>
      <c r="H60" s="43"/>
      <c r="I60" s="43"/>
      <c r="J60" s="45"/>
    </row>
    <row r="61" spans="2:10" x14ac:dyDescent="0.25">
      <c r="B61" s="47"/>
      <c r="C61" s="42"/>
      <c r="D61" s="42"/>
      <c r="E61" s="43"/>
      <c r="F61" s="44"/>
      <c r="G61" s="43"/>
      <c r="H61" s="43"/>
      <c r="I61" s="43"/>
      <c r="J61" s="45"/>
    </row>
    <row r="62" spans="2:10" x14ac:dyDescent="0.25">
      <c r="B62" s="47"/>
      <c r="C62" s="42"/>
      <c r="D62" s="42"/>
      <c r="E62" s="43"/>
      <c r="F62" s="44"/>
      <c r="G62" s="43"/>
      <c r="H62" s="43"/>
      <c r="I62" s="43"/>
      <c r="J62" s="45"/>
    </row>
    <row r="63" spans="2:10" x14ac:dyDescent="0.25">
      <c r="B63" s="47"/>
      <c r="C63" s="42"/>
      <c r="D63" s="42"/>
      <c r="E63" s="43"/>
      <c r="F63" s="44"/>
      <c r="G63" s="43"/>
      <c r="H63" s="43"/>
      <c r="I63" s="43"/>
      <c r="J63" s="45"/>
    </row>
    <row r="64" spans="2:10" x14ac:dyDescent="0.25">
      <c r="B64" s="47"/>
      <c r="C64" s="42"/>
      <c r="D64" s="42"/>
      <c r="E64" s="43"/>
      <c r="F64" s="44"/>
      <c r="G64" s="43"/>
      <c r="H64" s="43"/>
      <c r="I64" s="43"/>
      <c r="J64" s="45"/>
    </row>
    <row r="65" spans="2:10" x14ac:dyDescent="0.25">
      <c r="B65" s="47"/>
      <c r="C65" s="42"/>
      <c r="D65" s="42"/>
      <c r="E65" s="43"/>
      <c r="F65" s="44"/>
      <c r="G65" s="43"/>
      <c r="H65" s="43"/>
      <c r="I65" s="43"/>
      <c r="J65" s="45"/>
    </row>
    <row r="66" spans="2:10" x14ac:dyDescent="0.25">
      <c r="B66" s="47"/>
      <c r="C66" s="42"/>
      <c r="D66" s="42"/>
      <c r="E66" s="43"/>
      <c r="F66" s="44"/>
      <c r="G66" s="43"/>
      <c r="H66" s="43"/>
      <c r="I66" s="43"/>
      <c r="J66" s="45"/>
    </row>
    <row r="67" spans="2:10" x14ac:dyDescent="0.25">
      <c r="B67" s="47"/>
      <c r="C67" s="42"/>
      <c r="D67" s="42"/>
      <c r="E67" s="43"/>
      <c r="F67" s="44"/>
      <c r="G67" s="43"/>
      <c r="H67" s="43"/>
      <c r="I67" s="43"/>
      <c r="J67" s="45"/>
    </row>
    <row r="68" spans="2:10" x14ac:dyDescent="0.25">
      <c r="B68" s="47"/>
      <c r="C68" s="42"/>
      <c r="D68" s="42"/>
      <c r="E68" s="43"/>
      <c r="F68" s="44"/>
      <c r="G68" s="43"/>
      <c r="H68" s="43"/>
      <c r="I68" s="43"/>
      <c r="J68" s="45"/>
    </row>
    <row r="69" spans="2:10" x14ac:dyDescent="0.25">
      <c r="B69" s="47"/>
      <c r="C69" s="42"/>
      <c r="D69" s="42"/>
      <c r="E69" s="43"/>
      <c r="F69" s="44"/>
      <c r="G69" s="43"/>
      <c r="H69" s="43"/>
      <c r="I69" s="43"/>
      <c r="J69" s="45"/>
    </row>
    <row r="70" spans="2:10" x14ac:dyDescent="0.25">
      <c r="B70" s="47"/>
      <c r="C70" s="42"/>
      <c r="D70" s="42"/>
      <c r="E70" s="43"/>
      <c r="F70" s="44"/>
      <c r="G70" s="43"/>
      <c r="H70" s="43"/>
      <c r="I70" s="43"/>
      <c r="J70" s="45"/>
    </row>
    <row r="71" spans="2:10" x14ac:dyDescent="0.25">
      <c r="B71" s="47"/>
      <c r="C71" s="42"/>
      <c r="D71" s="42"/>
      <c r="E71" s="43"/>
      <c r="F71" s="44"/>
      <c r="G71" s="43"/>
      <c r="H71" s="43"/>
      <c r="I71" s="43"/>
      <c r="J71" s="45"/>
    </row>
    <row r="72" spans="2:10" x14ac:dyDescent="0.25">
      <c r="B72" s="47"/>
      <c r="C72" s="42"/>
      <c r="D72" s="42"/>
      <c r="E72" s="43"/>
      <c r="F72" s="44"/>
      <c r="G72" s="43"/>
      <c r="H72" s="43"/>
      <c r="I72" s="43"/>
      <c r="J72" s="45"/>
    </row>
    <row r="73" spans="2:10" x14ac:dyDescent="0.25">
      <c r="B73" s="47"/>
      <c r="C73" s="42"/>
      <c r="D73" s="42"/>
      <c r="E73" s="43"/>
      <c r="F73" s="44"/>
      <c r="G73" s="43"/>
      <c r="H73" s="43"/>
      <c r="I73" s="43"/>
      <c r="J73" s="45"/>
    </row>
    <row r="74" spans="2:10" x14ac:dyDescent="0.25">
      <c r="B74" s="47"/>
      <c r="C74" s="42"/>
      <c r="D74" s="42"/>
      <c r="E74" s="43"/>
      <c r="F74" s="44"/>
      <c r="G74" s="43"/>
      <c r="H74" s="43"/>
      <c r="I74" s="43"/>
      <c r="J74" s="45"/>
    </row>
    <row r="75" spans="2:10" x14ac:dyDescent="0.25">
      <c r="B75" s="47"/>
      <c r="C75" s="42"/>
      <c r="D75" s="42"/>
      <c r="E75" s="43"/>
      <c r="F75" s="44"/>
      <c r="G75" s="43"/>
      <c r="H75" s="43"/>
      <c r="I75" s="43"/>
      <c r="J75" s="45"/>
    </row>
    <row r="76" spans="2:10" x14ac:dyDescent="0.25">
      <c r="B76" s="47"/>
      <c r="C76" s="42"/>
      <c r="D76" s="42"/>
      <c r="E76" s="43"/>
      <c r="F76" s="44"/>
      <c r="G76" s="43"/>
      <c r="H76" s="43"/>
      <c r="I76" s="43"/>
      <c r="J76" s="45"/>
    </row>
    <row r="77" spans="2:10" x14ac:dyDescent="0.25">
      <c r="B77" s="47"/>
      <c r="C77" s="42"/>
      <c r="D77" s="42"/>
      <c r="E77" s="43"/>
      <c r="F77" s="44"/>
      <c r="G77" s="43"/>
      <c r="H77" s="43"/>
      <c r="I77" s="43"/>
      <c r="J77" s="45"/>
    </row>
    <row r="78" spans="2:10" x14ac:dyDescent="0.25">
      <c r="B78" s="47"/>
      <c r="C78" s="42"/>
      <c r="D78" s="42"/>
      <c r="E78" s="43"/>
      <c r="F78" s="44"/>
      <c r="G78" s="43"/>
      <c r="H78" s="43"/>
      <c r="I78" s="43"/>
      <c r="J78" s="45"/>
    </row>
    <row r="79" spans="2:10" x14ac:dyDescent="0.25">
      <c r="B79" s="47"/>
      <c r="C79" s="42"/>
      <c r="D79" s="42"/>
      <c r="E79" s="43"/>
      <c r="F79" s="44"/>
      <c r="G79" s="43"/>
      <c r="H79" s="43"/>
      <c r="I79" s="43"/>
      <c r="J79" s="45"/>
    </row>
    <row r="80" spans="2:10" x14ac:dyDescent="0.25">
      <c r="B80" s="47"/>
      <c r="C80" s="42"/>
      <c r="D80" s="42"/>
      <c r="E80" s="43"/>
      <c r="F80" s="44"/>
      <c r="G80" s="43"/>
      <c r="H80" s="43"/>
      <c r="I80" s="43"/>
      <c r="J80" s="45"/>
    </row>
    <row r="81" spans="2:11" x14ac:dyDescent="0.25">
      <c r="B81" s="47"/>
      <c r="C81" s="42"/>
      <c r="D81" s="42"/>
      <c r="E81" s="43"/>
      <c r="F81" s="44"/>
      <c r="G81" s="43"/>
      <c r="H81" s="43"/>
      <c r="I81" s="43"/>
      <c r="J81" s="45"/>
    </row>
    <row r="82" spans="2:11" x14ac:dyDescent="0.25">
      <c r="B82" s="47"/>
      <c r="C82" s="42"/>
      <c r="D82" s="42"/>
      <c r="E82" s="43"/>
      <c r="F82" s="44"/>
      <c r="G82" s="43"/>
      <c r="H82" s="43"/>
      <c r="I82" s="43"/>
      <c r="J82" s="45"/>
    </row>
    <row r="83" spans="2:11" x14ac:dyDescent="0.25">
      <c r="B83" s="47"/>
      <c r="C83" s="42"/>
      <c r="D83" s="42"/>
      <c r="E83" s="43"/>
      <c r="F83" s="44"/>
      <c r="G83" s="43"/>
      <c r="H83" s="43"/>
      <c r="I83" s="43"/>
      <c r="J83" s="45"/>
    </row>
    <row r="84" spans="2:11" x14ac:dyDescent="0.25">
      <c r="B84" s="47"/>
      <c r="C84" s="42"/>
      <c r="D84" s="42"/>
      <c r="E84" s="43"/>
      <c r="F84" s="44"/>
      <c r="G84" s="43"/>
      <c r="H84" s="43"/>
      <c r="I84" s="43"/>
      <c r="J84" s="45"/>
    </row>
    <row r="85" spans="2:11" x14ac:dyDescent="0.25">
      <c r="B85" s="47"/>
      <c r="C85" s="42"/>
      <c r="D85" s="42"/>
      <c r="E85" s="43"/>
      <c r="F85" s="44"/>
      <c r="G85" s="43"/>
      <c r="H85" s="43"/>
      <c r="I85" s="43"/>
      <c r="J85" s="45"/>
    </row>
    <row r="86" spans="2:11" ht="13.8" thickBot="1" x14ac:dyDescent="0.3">
      <c r="B86" s="47"/>
      <c r="C86" s="42"/>
      <c r="D86" s="42"/>
      <c r="E86" s="43"/>
      <c r="F86" s="44"/>
      <c r="G86" s="43"/>
      <c r="H86" s="43"/>
      <c r="I86" s="43"/>
      <c r="J86" s="45"/>
    </row>
    <row r="87" spans="2:11" ht="15.6" x14ac:dyDescent="0.3">
      <c r="B87" s="53"/>
      <c r="C87" s="54"/>
      <c r="D87" s="54"/>
      <c r="E87" s="39"/>
      <c r="F87" s="55"/>
      <c r="G87" s="39"/>
      <c r="H87" s="39"/>
      <c r="I87" s="39"/>
      <c r="J87" s="40"/>
      <c r="K87" s="43"/>
    </row>
    <row r="88" spans="2:11" x14ac:dyDescent="0.25">
      <c r="B88" s="47"/>
      <c r="C88" s="42"/>
      <c r="D88" s="42"/>
      <c r="E88" s="43"/>
      <c r="F88" s="44"/>
      <c r="G88" s="43"/>
      <c r="H88" s="43"/>
      <c r="I88" s="43"/>
      <c r="J88" s="45"/>
      <c r="K88" s="43"/>
    </row>
    <row r="89" spans="2:11" x14ac:dyDescent="0.25">
      <c r="B89" s="47"/>
      <c r="C89" s="42"/>
      <c r="D89" s="42"/>
      <c r="E89" s="43"/>
      <c r="F89" s="44"/>
      <c r="G89" s="43"/>
      <c r="H89" s="43"/>
      <c r="I89" s="43"/>
      <c r="J89" s="45"/>
      <c r="K89" s="43"/>
    </row>
    <row r="90" spans="2:11" x14ac:dyDescent="0.25">
      <c r="B90" s="47"/>
      <c r="C90" s="42"/>
      <c r="D90" s="42"/>
      <c r="E90" s="43"/>
      <c r="F90" s="44"/>
      <c r="G90" s="43"/>
      <c r="H90" s="43"/>
      <c r="I90" s="43"/>
      <c r="J90" s="45"/>
      <c r="K90" s="43"/>
    </row>
    <row r="91" spans="2:11" x14ac:dyDescent="0.25">
      <c r="B91" s="47"/>
      <c r="C91" s="42"/>
      <c r="D91" s="42"/>
      <c r="E91" s="43"/>
      <c r="F91" s="44"/>
      <c r="G91" s="43"/>
      <c r="H91" s="43"/>
      <c r="I91" s="43"/>
      <c r="J91" s="45"/>
      <c r="K91" s="43"/>
    </row>
    <row r="92" spans="2:11" x14ac:dyDescent="0.25">
      <c r="B92" s="47"/>
      <c r="C92" s="42"/>
      <c r="D92" s="42"/>
      <c r="E92" s="43"/>
      <c r="F92" s="44"/>
      <c r="G92" s="43"/>
      <c r="H92" s="43"/>
      <c r="I92" s="43"/>
      <c r="J92" s="45"/>
      <c r="K92" s="43"/>
    </row>
    <row r="93" spans="2:11" x14ac:dyDescent="0.25">
      <c r="B93" s="47"/>
      <c r="C93" s="42"/>
      <c r="D93" s="42"/>
      <c r="E93" s="43"/>
      <c r="F93" s="44"/>
      <c r="G93" s="43"/>
      <c r="H93" s="43"/>
      <c r="I93" s="43"/>
      <c r="J93" s="45"/>
      <c r="K93" s="43"/>
    </row>
    <row r="94" spans="2:11" x14ac:dyDescent="0.25">
      <c r="B94" s="47"/>
      <c r="C94" s="42"/>
      <c r="D94" s="42"/>
      <c r="E94" s="43"/>
      <c r="F94" s="44"/>
      <c r="G94" s="43"/>
      <c r="H94" s="43"/>
      <c r="I94" s="43"/>
      <c r="J94" s="45"/>
      <c r="K94" s="43"/>
    </row>
    <row r="95" spans="2:11" x14ac:dyDescent="0.25">
      <c r="B95" s="47"/>
      <c r="C95" s="42"/>
      <c r="D95" s="42"/>
      <c r="E95" s="43"/>
      <c r="F95" s="44"/>
      <c r="G95" s="43"/>
      <c r="H95" s="43"/>
      <c r="I95" s="43"/>
      <c r="J95" s="45"/>
      <c r="K95" s="43"/>
    </row>
    <row r="96" spans="2:11" x14ac:dyDescent="0.25">
      <c r="B96" s="47"/>
      <c r="C96" s="42"/>
      <c r="D96" s="42"/>
      <c r="E96" s="43"/>
      <c r="F96" s="44"/>
      <c r="G96" s="43"/>
      <c r="H96" s="43"/>
      <c r="I96" s="43"/>
      <c r="J96" s="45"/>
      <c r="K96" s="43"/>
    </row>
    <row r="97" spans="2:11" x14ac:dyDescent="0.25">
      <c r="B97" s="47"/>
      <c r="C97" s="42"/>
      <c r="D97" s="42"/>
      <c r="E97" s="43"/>
      <c r="F97" s="44"/>
      <c r="G97" s="43"/>
      <c r="H97" s="43"/>
      <c r="I97" s="43"/>
      <c r="J97" s="45"/>
      <c r="K97" s="43"/>
    </row>
    <row r="98" spans="2:11" x14ac:dyDescent="0.25">
      <c r="B98" s="47"/>
      <c r="C98" s="42"/>
      <c r="D98" s="42"/>
      <c r="E98" s="43"/>
      <c r="F98" s="44"/>
      <c r="G98" s="43"/>
      <c r="H98" s="43"/>
      <c r="I98" s="43"/>
      <c r="J98" s="45"/>
      <c r="K98" s="43"/>
    </row>
    <row r="99" spans="2:11" x14ac:dyDescent="0.25">
      <c r="B99" s="47"/>
      <c r="C99" s="42"/>
      <c r="D99" s="42"/>
      <c r="E99" s="43"/>
      <c r="F99" s="44"/>
      <c r="G99" s="43"/>
      <c r="H99" s="43"/>
      <c r="I99" s="43"/>
      <c r="J99" s="45"/>
      <c r="K99" s="43"/>
    </row>
    <row r="100" spans="2:11" x14ac:dyDescent="0.25">
      <c r="B100" s="47"/>
      <c r="C100" s="42"/>
      <c r="D100" s="42"/>
      <c r="E100" s="43"/>
      <c r="F100" s="44"/>
      <c r="G100" s="43"/>
      <c r="H100" s="43"/>
      <c r="I100" s="43"/>
      <c r="J100" s="45"/>
      <c r="K100" s="43"/>
    </row>
    <row r="101" spans="2:11" x14ac:dyDescent="0.25">
      <c r="B101" s="47"/>
      <c r="C101" s="42"/>
      <c r="D101" s="42"/>
      <c r="E101" s="43"/>
      <c r="F101" s="44"/>
      <c r="G101" s="43"/>
      <c r="H101" s="43"/>
      <c r="I101" s="43"/>
      <c r="J101" s="45"/>
      <c r="K101" s="43"/>
    </row>
    <row r="102" spans="2:11" x14ac:dyDescent="0.25">
      <c r="B102" s="47"/>
      <c r="C102" s="42"/>
      <c r="D102" s="42"/>
      <c r="E102" s="43"/>
      <c r="F102" s="44"/>
      <c r="G102" s="43"/>
      <c r="H102" s="43"/>
      <c r="I102" s="43"/>
      <c r="J102" s="45"/>
      <c r="K102" s="43"/>
    </row>
    <row r="103" spans="2:11" x14ac:dyDescent="0.25">
      <c r="B103" s="47"/>
      <c r="C103" s="42"/>
      <c r="D103" s="42"/>
      <c r="E103" s="43"/>
      <c r="F103" s="44"/>
      <c r="G103" s="43"/>
      <c r="H103" s="43"/>
      <c r="I103" s="43"/>
      <c r="J103" s="45"/>
      <c r="K103" s="43"/>
    </row>
    <row r="104" spans="2:11" x14ac:dyDescent="0.25">
      <c r="B104" s="47"/>
      <c r="C104" s="42"/>
      <c r="D104" s="42"/>
      <c r="E104" s="43"/>
      <c r="F104" s="44"/>
      <c r="G104" s="43"/>
      <c r="H104" s="43"/>
      <c r="I104" s="43"/>
      <c r="J104" s="45"/>
      <c r="K104" s="43"/>
    </row>
    <row r="105" spans="2:11" x14ac:dyDescent="0.25">
      <c r="B105" s="47"/>
      <c r="C105" s="42"/>
      <c r="D105" s="42"/>
      <c r="E105" s="43"/>
      <c r="F105" s="44"/>
      <c r="G105" s="43"/>
      <c r="H105" s="43"/>
      <c r="I105" s="43"/>
      <c r="J105" s="45"/>
      <c r="K105" s="43"/>
    </row>
    <row r="106" spans="2:11" x14ac:dyDescent="0.25">
      <c r="B106" s="47"/>
      <c r="C106" s="42"/>
      <c r="D106" s="42"/>
      <c r="E106" s="43"/>
      <c r="F106" s="44"/>
      <c r="G106" s="43"/>
      <c r="H106" s="43"/>
      <c r="I106" s="43"/>
      <c r="J106" s="45"/>
      <c r="K106" s="43"/>
    </row>
    <row r="107" spans="2:11" x14ac:dyDescent="0.25">
      <c r="B107" s="47"/>
      <c r="C107" s="42"/>
      <c r="D107" s="42"/>
      <c r="E107" s="43"/>
      <c r="F107" s="44"/>
      <c r="G107" s="43"/>
      <c r="H107" s="43"/>
      <c r="I107" s="43"/>
      <c r="J107" s="45"/>
      <c r="K107" s="43"/>
    </row>
    <row r="108" spans="2:11" x14ac:dyDescent="0.25">
      <c r="B108" s="47"/>
      <c r="C108" s="42"/>
      <c r="D108" s="42"/>
      <c r="E108" s="43"/>
      <c r="F108" s="44"/>
      <c r="G108" s="43"/>
      <c r="H108" s="43"/>
      <c r="I108" s="43"/>
      <c r="J108" s="45"/>
      <c r="K108" s="43"/>
    </row>
    <row r="109" spans="2:11" x14ac:dyDescent="0.25">
      <c r="B109" s="47"/>
      <c r="C109" s="42"/>
      <c r="D109" s="42"/>
      <c r="E109" s="43"/>
      <c r="F109" s="44"/>
      <c r="G109" s="43"/>
      <c r="H109" s="43"/>
      <c r="I109" s="43"/>
      <c r="J109" s="45"/>
      <c r="K109" s="43"/>
    </row>
    <row r="110" spans="2:11" x14ac:dyDescent="0.25">
      <c r="B110" s="47"/>
      <c r="C110" s="42"/>
      <c r="D110" s="42"/>
      <c r="E110" s="43"/>
      <c r="F110" s="44"/>
      <c r="G110" s="43"/>
      <c r="H110" s="43"/>
      <c r="I110" s="43"/>
      <c r="J110" s="45"/>
      <c r="K110" s="43"/>
    </row>
    <row r="111" spans="2:11" x14ac:dyDescent="0.25">
      <c r="B111" s="47"/>
      <c r="C111" s="42"/>
      <c r="D111" s="42"/>
      <c r="E111" s="43"/>
      <c r="F111" s="44"/>
      <c r="G111" s="43"/>
      <c r="H111" s="43"/>
      <c r="I111" s="43"/>
      <c r="J111" s="45"/>
      <c r="K111" s="43"/>
    </row>
    <row r="112" spans="2:11" x14ac:dyDescent="0.25">
      <c r="B112" s="47"/>
      <c r="C112" s="42"/>
      <c r="D112" s="42"/>
      <c r="E112" s="43"/>
      <c r="F112" s="44"/>
      <c r="G112" s="43"/>
      <c r="H112" s="43"/>
      <c r="I112" s="43"/>
      <c r="J112" s="45"/>
      <c r="K112" s="43"/>
    </row>
    <row r="113" spans="2:14" x14ac:dyDescent="0.25">
      <c r="B113" s="47"/>
      <c r="C113" s="42"/>
      <c r="D113" s="42"/>
      <c r="E113" s="43"/>
      <c r="F113" s="44"/>
      <c r="G113" s="43"/>
      <c r="H113" s="43"/>
      <c r="I113" s="43"/>
      <c r="J113" s="45"/>
      <c r="K113" s="43"/>
    </row>
    <row r="114" spans="2:14" ht="13.8" thickBot="1" x14ac:dyDescent="0.3">
      <c r="B114" s="47"/>
      <c r="C114" s="42"/>
      <c r="D114" s="42"/>
      <c r="E114" s="43"/>
      <c r="F114" s="44"/>
      <c r="G114" s="43"/>
      <c r="H114" s="43"/>
      <c r="I114" s="43"/>
      <c r="J114" s="45"/>
      <c r="K114" s="43"/>
    </row>
    <row r="115" spans="2:14" ht="15.6" x14ac:dyDescent="0.3">
      <c r="B115" s="56"/>
      <c r="C115" s="57"/>
      <c r="D115" s="39"/>
      <c r="E115" s="39"/>
      <c r="F115" s="39"/>
      <c r="G115" s="39"/>
      <c r="H115" s="39"/>
      <c r="I115" s="39"/>
      <c r="J115" s="40"/>
      <c r="K115" s="43"/>
      <c r="L115" s="43"/>
      <c r="M115" s="43"/>
      <c r="N115" s="43"/>
    </row>
    <row r="116" spans="2:14" x14ac:dyDescent="0.25">
      <c r="B116" s="47"/>
      <c r="C116" s="58"/>
      <c r="D116" s="43"/>
      <c r="E116" s="43"/>
      <c r="F116" s="43"/>
      <c r="G116" s="43"/>
      <c r="H116" s="43"/>
      <c r="I116" s="43"/>
      <c r="J116" s="45"/>
      <c r="K116" s="43"/>
      <c r="L116" s="43"/>
      <c r="M116" s="43"/>
      <c r="N116" s="43"/>
    </row>
    <row r="117" spans="2:14" x14ac:dyDescent="0.25">
      <c r="B117" s="47"/>
      <c r="C117" s="58"/>
      <c r="D117" s="43"/>
      <c r="E117" s="43"/>
      <c r="F117" s="43"/>
      <c r="G117" s="43"/>
      <c r="H117" s="43"/>
      <c r="I117" s="43"/>
      <c r="J117" s="45"/>
      <c r="K117" s="43"/>
      <c r="L117" s="43"/>
      <c r="M117" s="43"/>
      <c r="N117" s="43"/>
    </row>
    <row r="118" spans="2:14" x14ac:dyDescent="0.25">
      <c r="B118" s="47"/>
      <c r="C118" s="58"/>
      <c r="D118" s="43"/>
      <c r="E118" s="43"/>
      <c r="F118" s="43"/>
      <c r="G118" s="43"/>
      <c r="H118" s="43"/>
      <c r="I118" s="43"/>
      <c r="J118" s="45"/>
      <c r="K118" s="43"/>
      <c r="L118" s="43"/>
      <c r="M118" s="43"/>
      <c r="N118" s="43"/>
    </row>
    <row r="119" spans="2:14" x14ac:dyDescent="0.25">
      <c r="B119" s="47"/>
      <c r="C119" s="58"/>
      <c r="D119" s="43"/>
      <c r="E119" s="43"/>
      <c r="F119" s="43"/>
      <c r="G119" s="43"/>
      <c r="H119" s="43"/>
      <c r="I119" s="43"/>
      <c r="J119" s="45"/>
      <c r="K119" s="43"/>
      <c r="L119" s="43"/>
      <c r="M119" s="43"/>
      <c r="N119" s="43"/>
    </row>
    <row r="120" spans="2:14" x14ac:dyDescent="0.25">
      <c r="B120" s="47"/>
      <c r="C120" s="58"/>
      <c r="D120" s="43"/>
      <c r="E120" s="43"/>
      <c r="F120" s="43"/>
      <c r="G120" s="43"/>
      <c r="H120" s="43"/>
      <c r="I120" s="43"/>
      <c r="J120" s="45"/>
      <c r="K120" s="43"/>
      <c r="L120" s="43"/>
      <c r="M120" s="43"/>
      <c r="N120" s="43"/>
    </row>
    <row r="121" spans="2:14" x14ac:dyDescent="0.25">
      <c r="B121" s="47"/>
      <c r="C121" s="58"/>
      <c r="D121" s="43"/>
      <c r="E121" s="43"/>
      <c r="F121" s="43"/>
      <c r="G121" s="43"/>
      <c r="H121" s="43"/>
      <c r="I121" s="43"/>
      <c r="J121" s="45"/>
      <c r="K121" s="43"/>
      <c r="L121" s="43"/>
      <c r="M121" s="43"/>
      <c r="N121" s="43"/>
    </row>
    <row r="122" spans="2:14" x14ac:dyDescent="0.25">
      <c r="B122" s="47"/>
      <c r="C122" s="58"/>
      <c r="D122" s="43"/>
      <c r="E122" s="43"/>
      <c r="F122" s="43"/>
      <c r="G122" s="43"/>
      <c r="H122" s="43"/>
      <c r="I122" s="43"/>
      <c r="J122" s="45"/>
      <c r="K122" s="43"/>
      <c r="L122" s="43"/>
      <c r="M122" s="43"/>
      <c r="N122" s="43"/>
    </row>
    <row r="123" spans="2:14" x14ac:dyDescent="0.25">
      <c r="B123" s="47"/>
      <c r="C123" s="58"/>
      <c r="D123" s="43"/>
      <c r="E123" s="43"/>
      <c r="F123" s="43"/>
      <c r="G123" s="43"/>
      <c r="H123" s="43"/>
      <c r="I123" s="43"/>
      <c r="J123" s="45"/>
      <c r="K123" s="43"/>
      <c r="L123" s="43"/>
      <c r="M123" s="43"/>
      <c r="N123" s="43"/>
    </row>
    <row r="124" spans="2:14" x14ac:dyDescent="0.25">
      <c r="B124" s="47"/>
      <c r="C124" s="58"/>
      <c r="D124" s="43"/>
      <c r="E124" s="43"/>
      <c r="F124" s="43"/>
      <c r="G124" s="43"/>
      <c r="H124" s="43"/>
      <c r="I124" s="43"/>
      <c r="J124" s="45"/>
      <c r="K124" s="43"/>
      <c r="L124" s="43"/>
      <c r="M124" s="43"/>
      <c r="N124" s="43"/>
    </row>
    <row r="125" spans="2:14" x14ac:dyDescent="0.25">
      <c r="B125" s="47"/>
      <c r="C125" s="58"/>
      <c r="D125" s="43"/>
      <c r="E125" s="43"/>
      <c r="F125" s="43"/>
      <c r="G125" s="43"/>
      <c r="H125" s="43"/>
      <c r="I125" s="43"/>
      <c r="J125" s="45"/>
      <c r="K125" s="43"/>
      <c r="L125" s="43"/>
      <c r="M125" s="43"/>
      <c r="N125" s="43"/>
    </row>
    <row r="126" spans="2:14" x14ac:dyDescent="0.25">
      <c r="B126" s="47"/>
      <c r="C126" s="58"/>
      <c r="D126" s="43"/>
      <c r="E126" s="43"/>
      <c r="F126" s="43"/>
      <c r="G126" s="43"/>
      <c r="H126" s="43"/>
      <c r="I126" s="43"/>
      <c r="J126" s="45"/>
      <c r="K126" s="43"/>
      <c r="L126" s="43"/>
      <c r="M126" s="43"/>
      <c r="N126" s="43"/>
    </row>
    <row r="127" spans="2:14" x14ac:dyDescent="0.25">
      <c r="B127" s="47"/>
      <c r="C127" s="58"/>
      <c r="D127" s="43"/>
      <c r="E127" s="43"/>
      <c r="F127" s="43"/>
      <c r="G127" s="43"/>
      <c r="H127" s="43"/>
      <c r="I127" s="43"/>
      <c r="J127" s="45"/>
      <c r="K127" s="43"/>
      <c r="L127" s="43"/>
      <c r="M127" s="43"/>
      <c r="N127" s="43"/>
    </row>
    <row r="128" spans="2:14" x14ac:dyDescent="0.25">
      <c r="B128" s="47"/>
      <c r="C128" s="58"/>
      <c r="D128" s="43"/>
      <c r="E128" s="43"/>
      <c r="F128" s="43"/>
      <c r="G128" s="43"/>
      <c r="H128" s="43"/>
      <c r="I128" s="43"/>
      <c r="J128" s="45"/>
      <c r="K128" s="43"/>
      <c r="L128" s="43"/>
      <c r="M128" s="43"/>
      <c r="N128" s="43"/>
    </row>
    <row r="129" spans="2:14" x14ac:dyDescent="0.25">
      <c r="B129" s="47"/>
      <c r="C129" s="58"/>
      <c r="D129" s="43"/>
      <c r="E129" s="43"/>
      <c r="F129" s="43"/>
      <c r="G129" s="43"/>
      <c r="H129" s="43"/>
      <c r="I129" s="43"/>
      <c r="J129" s="45"/>
      <c r="K129" s="43"/>
      <c r="L129" s="43"/>
      <c r="M129" s="43"/>
      <c r="N129" s="43"/>
    </row>
    <row r="130" spans="2:14" x14ac:dyDescent="0.25">
      <c r="B130" s="47"/>
      <c r="C130" s="58"/>
      <c r="D130" s="43"/>
      <c r="E130" s="43"/>
      <c r="F130" s="43"/>
      <c r="G130" s="43"/>
      <c r="H130" s="43"/>
      <c r="I130" s="43"/>
      <c r="J130" s="45"/>
      <c r="K130" s="43"/>
      <c r="L130" s="43"/>
      <c r="M130" s="43"/>
      <c r="N130" s="43"/>
    </row>
    <row r="131" spans="2:14" x14ac:dyDescent="0.25">
      <c r="B131" s="47"/>
      <c r="C131" s="58"/>
      <c r="D131" s="43"/>
      <c r="E131" s="43"/>
      <c r="F131" s="43"/>
      <c r="G131" s="43"/>
      <c r="H131" s="43"/>
      <c r="I131" s="43"/>
      <c r="J131" s="45"/>
      <c r="K131" s="43"/>
      <c r="L131" s="43"/>
      <c r="M131" s="43"/>
      <c r="N131" s="43"/>
    </row>
    <row r="132" spans="2:14" x14ac:dyDescent="0.25">
      <c r="B132" s="47"/>
      <c r="C132" s="58"/>
      <c r="D132" s="43"/>
      <c r="E132" s="43"/>
      <c r="F132" s="43"/>
      <c r="G132" s="43"/>
      <c r="H132" s="43"/>
      <c r="I132" s="43"/>
      <c r="J132" s="45"/>
      <c r="K132" s="43"/>
      <c r="L132" s="43"/>
      <c r="M132" s="43"/>
      <c r="N132" s="43"/>
    </row>
    <row r="133" spans="2:14" ht="13.8" thickBot="1" x14ac:dyDescent="0.3">
      <c r="B133" s="48"/>
      <c r="C133" s="59"/>
      <c r="D133" s="50"/>
      <c r="E133" s="50"/>
      <c r="F133" s="50"/>
      <c r="G133" s="50"/>
      <c r="H133" s="50"/>
      <c r="I133" s="50"/>
      <c r="J133" s="52"/>
      <c r="K133" s="43"/>
      <c r="L133" s="43"/>
      <c r="M133" s="43"/>
      <c r="N133" s="43"/>
    </row>
  </sheetData>
  <mergeCells count="4">
    <mergeCell ref="L12:M12"/>
    <mergeCell ref="B3:J3"/>
    <mergeCell ref="L2:M2"/>
    <mergeCell ref="L11:M11"/>
  </mergeCells>
  <hyperlinks>
    <hyperlink ref="M15" location="'3. Technical'!A1" display="Enter Technical Complexity Factors on the Technical tab" xr:uid="{CFE83054-150A-434D-B4A7-E43B089047D3}"/>
    <hyperlink ref="M16" location="'4.Environmental'!A1" display="Enter Environemental Factors on the Environmental tab" xr:uid="{40D83236-AE57-470A-9F60-F4C3B7B2ED8C}"/>
    <hyperlink ref="M13" location="'1.Use Case Weight'!A1" display="Identify Use Cases on the Use Case tab" xr:uid="{9AE24F4D-CDB6-47CF-91E1-C317F69F92E5}"/>
    <hyperlink ref="M14" location="'2.Actor Weight'!A1" display="Identify Actors on the Actor tab" xr:uid="{D105D777-C23C-42BE-AE80-D98891BDA4C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BD8F-7C94-46CB-973C-D2FEA2FE6B99}">
  <dimension ref="B2:F28"/>
  <sheetViews>
    <sheetView workbookViewId="0">
      <selection activeCell="D14" sqref="D14"/>
    </sheetView>
  </sheetViews>
  <sheetFormatPr baseColWidth="10" defaultColWidth="8.88671875" defaultRowHeight="13.8" x14ac:dyDescent="0.3"/>
  <cols>
    <col min="1" max="1" width="5.6640625" style="9" customWidth="1"/>
    <col min="2" max="2" width="8.88671875" style="9"/>
    <col min="3" max="3" width="27.44140625" style="10" customWidth="1"/>
    <col min="4" max="4" width="11.6640625" style="10" customWidth="1"/>
    <col min="5" max="5" width="16.44140625" style="9" customWidth="1"/>
    <col min="6" max="6" width="61.33203125" style="11" customWidth="1"/>
    <col min="7" max="16384" width="8.88671875" style="9"/>
  </cols>
  <sheetData>
    <row r="2" spans="2:6" s="12" customFormat="1" ht="25.95" customHeight="1" x14ac:dyDescent="0.25">
      <c r="B2" s="18" t="s">
        <v>22</v>
      </c>
      <c r="C2" s="19" t="s">
        <v>23</v>
      </c>
      <c r="D2" s="19" t="s">
        <v>24</v>
      </c>
      <c r="E2" s="18" t="s">
        <v>25</v>
      </c>
      <c r="F2" s="18" t="s">
        <v>26</v>
      </c>
    </row>
    <row r="3" spans="2:6" s="12" customFormat="1" ht="15.6" x14ac:dyDescent="0.25">
      <c r="B3" s="13">
        <v>1</v>
      </c>
      <c r="C3" s="14" t="s">
        <v>27</v>
      </c>
      <c r="D3" s="15">
        <v>5</v>
      </c>
      <c r="E3" s="15">
        <f t="array" ref="E3">SUM(IF(C$9:C$22=C3,1,0)*IF(E$9:F$22&lt;&gt;"",1,0))</f>
        <v>2</v>
      </c>
      <c r="F3" s="16" t="s">
        <v>28</v>
      </c>
    </row>
    <row r="4" spans="2:6" s="12" customFormat="1" ht="15.6" x14ac:dyDescent="0.25">
      <c r="B4" s="13">
        <v>2</v>
      </c>
      <c r="C4" s="14" t="s">
        <v>29</v>
      </c>
      <c r="D4" s="15">
        <v>10</v>
      </c>
      <c r="E4" s="15" cm="1">
        <f t="array" ref="E4">SUM(IF(C$9:C$22=C4,1,0)*IF(E$9:F$22&lt;&gt;"",1,0))</f>
        <v>3</v>
      </c>
      <c r="F4" s="16" t="s">
        <v>30</v>
      </c>
    </row>
    <row r="5" spans="2:6" s="12" customFormat="1" ht="15.6" x14ac:dyDescent="0.25">
      <c r="B5" s="13">
        <v>3</v>
      </c>
      <c r="C5" s="14" t="s">
        <v>31</v>
      </c>
      <c r="D5" s="15">
        <v>15</v>
      </c>
      <c r="E5" s="15" cm="1">
        <f t="array" ref="E5">SUM(IF(C$9:C$22=C5,1,0)*IF(E$9:F$22&lt;&gt;"",1,0))</f>
        <v>0</v>
      </c>
      <c r="F5" s="16" t="s">
        <v>32</v>
      </c>
    </row>
    <row r="6" spans="2:6" ht="16.2" thickBot="1" x14ac:dyDescent="0.35">
      <c r="B6" s="80" t="s">
        <v>33</v>
      </c>
      <c r="C6" s="81"/>
      <c r="D6" s="20"/>
      <c r="E6" s="23">
        <f t="array" ref="E6">SUM(D3:D5*E3:E5)</f>
        <v>40</v>
      </c>
      <c r="F6" s="21"/>
    </row>
    <row r="8" spans="2:6" ht="14.4" thickBot="1" x14ac:dyDescent="0.35"/>
    <row r="9" spans="2:6" ht="15.6" x14ac:dyDescent="0.3">
      <c r="B9" s="82" t="s">
        <v>34</v>
      </c>
      <c r="C9" s="83"/>
      <c r="D9" s="22" t="s">
        <v>24</v>
      </c>
      <c r="E9" s="84" t="s">
        <v>35</v>
      </c>
      <c r="F9" s="85"/>
    </row>
    <row r="10" spans="2:6" x14ac:dyDescent="0.3">
      <c r="B10" s="13">
        <v>1</v>
      </c>
      <c r="C10" s="17" t="s">
        <v>27</v>
      </c>
      <c r="D10" s="15">
        <f>SUMIF(C$3:C$5,C10,D$3:D$5)</f>
        <v>5</v>
      </c>
      <c r="E10" s="78" t="s">
        <v>116</v>
      </c>
      <c r="F10" s="79"/>
    </row>
    <row r="11" spans="2:6" x14ac:dyDescent="0.3">
      <c r="B11" s="13">
        <v>2</v>
      </c>
      <c r="C11" s="17" t="s">
        <v>27</v>
      </c>
      <c r="D11" s="15">
        <v>5</v>
      </c>
      <c r="E11" s="78" t="s">
        <v>117</v>
      </c>
      <c r="F11" s="79"/>
    </row>
    <row r="12" spans="2:6" x14ac:dyDescent="0.3">
      <c r="B12" s="13">
        <v>3</v>
      </c>
      <c r="C12" s="17" t="s">
        <v>29</v>
      </c>
      <c r="D12" s="15">
        <f>SUMIF(C$3:C$5,C12,D$3:D$5)</f>
        <v>10</v>
      </c>
      <c r="E12" s="78" t="s">
        <v>118</v>
      </c>
      <c r="F12" s="79"/>
    </row>
    <row r="13" spans="2:6" ht="13.8" customHeight="1" x14ac:dyDescent="0.3">
      <c r="B13" s="13">
        <v>4</v>
      </c>
      <c r="C13" s="17" t="s">
        <v>29</v>
      </c>
      <c r="D13" s="15">
        <f t="shared" ref="D13:D21" si="0">SUMIF(C$3:C$5,C13,D$3:D$5)</f>
        <v>10</v>
      </c>
      <c r="E13" s="78" t="s">
        <v>119</v>
      </c>
      <c r="F13" s="79"/>
    </row>
    <row r="14" spans="2:6" ht="13.8" customHeight="1" x14ac:dyDescent="0.3">
      <c r="B14" s="13">
        <v>5</v>
      </c>
      <c r="C14" s="17" t="s">
        <v>29</v>
      </c>
      <c r="D14" s="15">
        <v>10</v>
      </c>
      <c r="E14" s="78" t="s">
        <v>120</v>
      </c>
      <c r="F14" s="79"/>
    </row>
    <row r="15" spans="2:6" x14ac:dyDescent="0.3">
      <c r="B15" s="13">
        <v>6</v>
      </c>
      <c r="C15" s="17" t="s">
        <v>29</v>
      </c>
      <c r="D15" s="15"/>
      <c r="E15" s="78"/>
      <c r="F15" s="79"/>
    </row>
    <row r="16" spans="2:6" ht="13.8" customHeight="1" x14ac:dyDescent="0.3">
      <c r="B16" s="13">
        <v>7</v>
      </c>
      <c r="C16" s="17" t="s">
        <v>29</v>
      </c>
      <c r="D16" s="15"/>
      <c r="E16" s="78"/>
      <c r="F16" s="79"/>
    </row>
    <row r="17" spans="2:6" ht="13.8" customHeight="1" x14ac:dyDescent="0.3">
      <c r="B17" s="13">
        <v>8</v>
      </c>
      <c r="C17" s="17" t="s">
        <v>29</v>
      </c>
      <c r="D17" s="15"/>
      <c r="E17" s="78"/>
      <c r="F17" s="79"/>
    </row>
    <row r="18" spans="2:6" x14ac:dyDescent="0.3">
      <c r="B18" s="13">
        <v>9</v>
      </c>
      <c r="C18" s="17" t="s">
        <v>31</v>
      </c>
      <c r="D18" s="15"/>
      <c r="E18" s="78"/>
      <c r="F18" s="79"/>
    </row>
    <row r="19" spans="2:6" x14ac:dyDescent="0.3">
      <c r="B19" s="13">
        <v>10</v>
      </c>
      <c r="C19" s="17" t="s">
        <v>31</v>
      </c>
      <c r="D19" s="15"/>
      <c r="E19" s="78"/>
      <c r="F19" s="79"/>
    </row>
    <row r="20" spans="2:6" x14ac:dyDescent="0.3">
      <c r="B20" s="13">
        <v>11</v>
      </c>
      <c r="C20" s="17" t="s">
        <v>31</v>
      </c>
      <c r="D20" s="15"/>
      <c r="E20" s="78"/>
      <c r="F20" s="79"/>
    </row>
    <row r="21" spans="2:6" x14ac:dyDescent="0.3">
      <c r="B21" s="13">
        <v>12</v>
      </c>
      <c r="C21" s="17" t="s">
        <v>31</v>
      </c>
      <c r="D21" s="15"/>
      <c r="E21" s="78"/>
      <c r="F21" s="79"/>
    </row>
    <row r="22" spans="2:6" ht="16.2" thickBot="1" x14ac:dyDescent="0.35">
      <c r="B22" s="86" t="s">
        <v>36</v>
      </c>
      <c r="C22" s="87"/>
      <c r="D22" s="87"/>
      <c r="E22" s="87"/>
      <c r="F22" s="88"/>
    </row>
    <row r="25" spans="2:6" x14ac:dyDescent="0.3">
      <c r="C25" s="63" t="s">
        <v>37</v>
      </c>
    </row>
    <row r="28" spans="2:6" ht="14.4" x14ac:dyDescent="0.3">
      <c r="D28" s="18"/>
    </row>
  </sheetData>
  <mergeCells count="16">
    <mergeCell ref="E11:F11"/>
    <mergeCell ref="B6:C6"/>
    <mergeCell ref="B9:C9"/>
    <mergeCell ref="E9:F9"/>
    <mergeCell ref="B22:F22"/>
    <mergeCell ref="E16:F16"/>
    <mergeCell ref="E17:F17"/>
    <mergeCell ref="E18:F18"/>
    <mergeCell ref="E21:F21"/>
    <mergeCell ref="E10:F10"/>
    <mergeCell ref="E12:F12"/>
    <mergeCell ref="E13:F13"/>
    <mergeCell ref="E15:F15"/>
    <mergeCell ref="E19:F19"/>
    <mergeCell ref="E14:F14"/>
    <mergeCell ref="E20:F20"/>
  </mergeCells>
  <phoneticPr fontId="1" type="noConversion"/>
  <dataValidations count="1">
    <dataValidation type="list" allowBlank="1" showInputMessage="1" showErrorMessage="1" sqref="C10:C21" xr:uid="{641D2869-8174-4A62-A7D6-C4399229C3A0}">
      <formula1>$C$3:$C$5</formula1>
    </dataValidation>
  </dataValidations>
  <hyperlinks>
    <hyperlink ref="C25" location="Illustration!A1" display="Back to Illustration" xr:uid="{7F585DFE-B4D6-4A23-8439-7813034A7405}"/>
  </hyperlink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3DA3A-D3B4-4BD1-A627-DE5BDE8B9E8E}">
  <dimension ref="B2:F21"/>
  <sheetViews>
    <sheetView tabSelected="1" topLeftCell="A2" workbookViewId="0">
      <selection activeCell="D13" sqref="D13"/>
    </sheetView>
  </sheetViews>
  <sheetFormatPr baseColWidth="10" defaultColWidth="8.88671875" defaultRowHeight="13.2" x14ac:dyDescent="0.25"/>
  <cols>
    <col min="1" max="1" width="5.6640625" customWidth="1"/>
    <col min="3" max="3" width="20.6640625" style="2" customWidth="1"/>
    <col min="4" max="4" width="11.6640625" style="2" customWidth="1"/>
    <col min="5" max="5" width="13.5546875" customWidth="1"/>
    <col min="6" max="6" width="68.44140625" style="1" customWidth="1"/>
  </cols>
  <sheetData>
    <row r="2" spans="2:6" s="3" customFormat="1" ht="30" customHeight="1" x14ac:dyDescent="0.25">
      <c r="B2" s="18" t="s">
        <v>38</v>
      </c>
      <c r="C2" s="19"/>
      <c r="D2" s="18" t="s">
        <v>24</v>
      </c>
      <c r="E2" s="18" t="s">
        <v>39</v>
      </c>
      <c r="F2" s="18" t="s">
        <v>26</v>
      </c>
    </row>
    <row r="3" spans="2:6" s="3" customFormat="1" ht="41.4" x14ac:dyDescent="0.25">
      <c r="B3" s="6">
        <v>1</v>
      </c>
      <c r="C3" s="14" t="s">
        <v>27</v>
      </c>
      <c r="D3" s="15">
        <v>1</v>
      </c>
      <c r="E3" s="15">
        <f t="array" ref="E3">SUM(IF(C$9:C$18=C3,1,0)*IF(E$9:F$18&lt;&gt;"",1,0))</f>
        <v>1</v>
      </c>
      <c r="F3" s="16" t="s">
        <v>40</v>
      </c>
    </row>
    <row r="4" spans="2:6" s="3" customFormat="1" ht="27.6" x14ac:dyDescent="0.25">
      <c r="B4" s="6">
        <v>2</v>
      </c>
      <c r="C4" s="14" t="s">
        <v>29</v>
      </c>
      <c r="D4" s="15">
        <v>2</v>
      </c>
      <c r="E4" s="15">
        <f t="array" ref="E4">SUM(IF(C$9:C$18=C4,1,0)*IF(E$9:F$18&lt;&gt;"",1,0))</f>
        <v>1</v>
      </c>
      <c r="F4" s="16" t="s">
        <v>41</v>
      </c>
    </row>
    <row r="5" spans="2:6" s="3" customFormat="1" ht="27.6" x14ac:dyDescent="0.25">
      <c r="B5" s="6">
        <v>3</v>
      </c>
      <c r="C5" s="14" t="s">
        <v>31</v>
      </c>
      <c r="D5" s="15">
        <v>3</v>
      </c>
      <c r="E5" s="15">
        <f t="array" ref="E5">SUM(IF(C$9:C$18=C5,1,0)*IF(E$9:F$18&lt;&gt;"",1,0))</f>
        <v>3</v>
      </c>
      <c r="F5" s="16" t="s">
        <v>42</v>
      </c>
    </row>
    <row r="6" spans="2:6" ht="15" thickBot="1" x14ac:dyDescent="0.35">
      <c r="B6" s="80" t="s">
        <v>43</v>
      </c>
      <c r="C6" s="81"/>
      <c r="D6" s="20"/>
      <c r="E6" s="20">
        <f t="array" ref="E6">SUM(D3:D5*E3:E5)</f>
        <v>12</v>
      </c>
      <c r="F6" s="20"/>
    </row>
    <row r="9" spans="2:6" ht="15" customHeight="1" x14ac:dyDescent="0.25">
      <c r="B9" s="89" t="s">
        <v>44</v>
      </c>
      <c r="C9" s="90"/>
      <c r="D9" s="18" t="s">
        <v>24</v>
      </c>
      <c r="E9" s="89" t="s">
        <v>45</v>
      </c>
      <c r="F9" s="90"/>
    </row>
    <row r="10" spans="2:6" ht="13.95" customHeight="1" x14ac:dyDescent="0.25">
      <c r="B10" s="6">
        <v>1</v>
      </c>
      <c r="C10" s="17" t="s">
        <v>27</v>
      </c>
      <c r="D10" s="5">
        <f>SUMIF(C$3:C$5,C10,D$3:D$5)</f>
        <v>1</v>
      </c>
      <c r="E10" s="78" t="s">
        <v>114</v>
      </c>
      <c r="F10" s="79"/>
    </row>
    <row r="11" spans="2:6" ht="13.8" x14ac:dyDescent="0.25">
      <c r="B11" s="6">
        <f t="shared" ref="B11:B17" si="0">B10+1</f>
        <v>2</v>
      </c>
      <c r="C11" s="17" t="s">
        <v>31</v>
      </c>
      <c r="D11" s="5">
        <f t="shared" ref="D11:D17" si="1">SUMIF(C$3:C$5,C11,D$3:D$5)</f>
        <v>3</v>
      </c>
      <c r="E11" s="78" t="s">
        <v>111</v>
      </c>
      <c r="F11" s="79"/>
    </row>
    <row r="12" spans="2:6" ht="13.8" x14ac:dyDescent="0.25">
      <c r="B12" s="6">
        <f t="shared" si="0"/>
        <v>3</v>
      </c>
      <c r="C12" s="17" t="s">
        <v>31</v>
      </c>
      <c r="D12" s="5">
        <f t="shared" si="1"/>
        <v>3</v>
      </c>
      <c r="E12" s="78" t="s">
        <v>112</v>
      </c>
      <c r="F12" s="79"/>
    </row>
    <row r="13" spans="2:6" ht="13.8" x14ac:dyDescent="0.25">
      <c r="B13" s="6">
        <f t="shared" si="0"/>
        <v>4</v>
      </c>
      <c r="C13" s="17" t="s">
        <v>29</v>
      </c>
      <c r="D13" s="5">
        <f t="shared" si="1"/>
        <v>2</v>
      </c>
      <c r="E13" s="78" t="s">
        <v>113</v>
      </c>
      <c r="F13" s="79"/>
    </row>
    <row r="14" spans="2:6" ht="13.8" x14ac:dyDescent="0.25">
      <c r="B14" s="6">
        <f t="shared" si="0"/>
        <v>5</v>
      </c>
      <c r="C14" s="17" t="s">
        <v>31</v>
      </c>
      <c r="D14" s="5">
        <f t="shared" si="1"/>
        <v>3</v>
      </c>
      <c r="E14" s="78" t="s">
        <v>115</v>
      </c>
      <c r="F14" s="79"/>
    </row>
    <row r="15" spans="2:6" ht="13.8" x14ac:dyDescent="0.25">
      <c r="B15" s="6">
        <f t="shared" si="0"/>
        <v>6</v>
      </c>
      <c r="C15" s="17" t="s">
        <v>27</v>
      </c>
      <c r="D15" s="5">
        <f t="shared" si="1"/>
        <v>1</v>
      </c>
      <c r="E15" s="78"/>
      <c r="F15" s="79"/>
    </row>
    <row r="16" spans="2:6" ht="13.8" x14ac:dyDescent="0.25">
      <c r="B16" s="6">
        <f t="shared" si="0"/>
        <v>7</v>
      </c>
      <c r="C16" s="17" t="s">
        <v>27</v>
      </c>
      <c r="D16" s="5">
        <f t="shared" si="1"/>
        <v>1</v>
      </c>
      <c r="E16" s="78"/>
      <c r="F16" s="79"/>
    </row>
    <row r="17" spans="2:6" ht="13.8" x14ac:dyDescent="0.25">
      <c r="B17" s="6">
        <f t="shared" si="0"/>
        <v>8</v>
      </c>
      <c r="C17" s="17" t="s">
        <v>27</v>
      </c>
      <c r="D17" s="5"/>
      <c r="E17" s="78"/>
      <c r="F17" s="79"/>
    </row>
    <row r="18" spans="2:6" s="4" customFormat="1" ht="21.75" customHeight="1" thickBot="1" x14ac:dyDescent="0.3">
      <c r="B18" s="24" t="s">
        <v>36</v>
      </c>
      <c r="C18" s="25"/>
      <c r="D18" s="24"/>
      <c r="E18" s="25"/>
      <c r="F18" s="24"/>
    </row>
    <row r="21" spans="2:6" ht="13.8" x14ac:dyDescent="0.3">
      <c r="C21" s="63" t="s">
        <v>37</v>
      </c>
    </row>
  </sheetData>
  <mergeCells count="11">
    <mergeCell ref="B6:C6"/>
    <mergeCell ref="B9:C9"/>
    <mergeCell ref="E9:F9"/>
    <mergeCell ref="E10:F10"/>
    <mergeCell ref="E15:F15"/>
    <mergeCell ref="E17:F17"/>
    <mergeCell ref="E11:F11"/>
    <mergeCell ref="E12:F12"/>
    <mergeCell ref="E13:F13"/>
    <mergeCell ref="E14:F14"/>
    <mergeCell ref="E16:F16"/>
  </mergeCells>
  <phoneticPr fontId="1" type="noConversion"/>
  <dataValidations count="1">
    <dataValidation type="list" allowBlank="1" showInputMessage="1" showErrorMessage="1" sqref="C10:C17" xr:uid="{7E5C6412-6271-47A4-A0E2-6E66D9D03CA7}">
      <formula1>$C$3:$C$5</formula1>
    </dataValidation>
  </dataValidations>
  <hyperlinks>
    <hyperlink ref="C21" location="Illustration!A1" display="Back to Illustration" xr:uid="{5534F3AC-1AF1-4FCB-A816-2FF9ACB2C392}"/>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2E51-7682-4A07-BB65-4A045BD08B51}">
  <dimension ref="B2:F18"/>
  <sheetViews>
    <sheetView topLeftCell="A8" workbookViewId="0">
      <selection activeCell="E15" sqref="E15"/>
    </sheetView>
  </sheetViews>
  <sheetFormatPr baseColWidth="10" defaultColWidth="8.88671875" defaultRowHeight="13.2" x14ac:dyDescent="0.25"/>
  <cols>
    <col min="1" max="1" width="5.6640625" customWidth="1"/>
    <col min="3" max="3" width="22.33203125" style="2" customWidth="1"/>
    <col min="4" max="4" width="13" style="2" customWidth="1"/>
    <col min="5" max="5" width="24.6640625" customWidth="1"/>
    <col min="6" max="6" width="61.33203125" style="1" customWidth="1"/>
  </cols>
  <sheetData>
    <row r="2" spans="2:6" s="3" customFormat="1" ht="31.2" customHeight="1" x14ac:dyDescent="0.25">
      <c r="B2" s="19" t="s">
        <v>22</v>
      </c>
      <c r="C2" s="19" t="s">
        <v>15</v>
      </c>
      <c r="D2" s="19" t="s">
        <v>24</v>
      </c>
      <c r="E2" s="18" t="s">
        <v>46</v>
      </c>
      <c r="F2" s="19" t="s">
        <v>26</v>
      </c>
    </row>
    <row r="3" spans="2:6" s="3" customFormat="1" ht="43.2" x14ac:dyDescent="0.25">
      <c r="B3" s="6">
        <v>1</v>
      </c>
      <c r="C3" s="26" t="s">
        <v>47</v>
      </c>
      <c r="D3" s="5">
        <v>2</v>
      </c>
      <c r="E3" s="8">
        <v>4</v>
      </c>
      <c r="F3" s="27" t="s">
        <v>48</v>
      </c>
    </row>
    <row r="4" spans="2:6" s="3" customFormat="1" ht="72" x14ac:dyDescent="0.25">
      <c r="B4" s="6">
        <v>2</v>
      </c>
      <c r="C4" s="26" t="s">
        <v>49</v>
      </c>
      <c r="D4" s="5">
        <v>1</v>
      </c>
      <c r="E4" s="8">
        <v>3</v>
      </c>
      <c r="F4" s="27" t="s">
        <v>50</v>
      </c>
    </row>
    <row r="5" spans="2:6" s="3" customFormat="1" ht="43.2" x14ac:dyDescent="0.25">
      <c r="B5" s="6">
        <v>3</v>
      </c>
      <c r="C5" s="26" t="s">
        <v>51</v>
      </c>
      <c r="D5" s="5">
        <v>1</v>
      </c>
      <c r="E5" s="8">
        <v>3</v>
      </c>
      <c r="F5" s="27" t="s">
        <v>52</v>
      </c>
    </row>
    <row r="6" spans="2:6" s="3" customFormat="1" ht="43.2" x14ac:dyDescent="0.25">
      <c r="B6" s="6">
        <v>4</v>
      </c>
      <c r="C6" s="26" t="s">
        <v>53</v>
      </c>
      <c r="D6" s="5">
        <v>1</v>
      </c>
      <c r="E6" s="8">
        <v>2</v>
      </c>
      <c r="F6" s="27" t="s">
        <v>54</v>
      </c>
    </row>
    <row r="7" spans="2:6" s="3" customFormat="1" ht="65.25" customHeight="1" x14ac:dyDescent="0.25">
      <c r="B7" s="6">
        <v>5</v>
      </c>
      <c r="C7" s="26" t="s">
        <v>55</v>
      </c>
      <c r="D7" s="5">
        <v>1</v>
      </c>
      <c r="E7" s="8">
        <v>4</v>
      </c>
      <c r="F7" s="27" t="s">
        <v>56</v>
      </c>
    </row>
    <row r="8" spans="2:6" s="3" customFormat="1" ht="28.8" x14ac:dyDescent="0.25">
      <c r="B8" s="6">
        <v>6</v>
      </c>
      <c r="C8" s="26" t="s">
        <v>57</v>
      </c>
      <c r="D8" s="5">
        <v>0.5</v>
      </c>
      <c r="E8" s="8">
        <v>3</v>
      </c>
      <c r="F8" s="27" t="s">
        <v>58</v>
      </c>
    </row>
    <row r="9" spans="2:6" s="3" customFormat="1" ht="28.8" x14ac:dyDescent="0.25">
      <c r="B9" s="6">
        <v>7</v>
      </c>
      <c r="C9" s="26" t="s">
        <v>59</v>
      </c>
      <c r="D9" s="5">
        <v>0.5</v>
      </c>
      <c r="E9" s="8">
        <v>5</v>
      </c>
      <c r="F9" s="27" t="s">
        <v>60</v>
      </c>
    </row>
    <row r="10" spans="2:6" s="3" customFormat="1" ht="43.2" x14ac:dyDescent="0.25">
      <c r="B10" s="6">
        <v>8</v>
      </c>
      <c r="C10" s="26" t="s">
        <v>61</v>
      </c>
      <c r="D10" s="5">
        <v>2</v>
      </c>
      <c r="E10" s="8">
        <v>4</v>
      </c>
      <c r="F10" s="27" t="s">
        <v>62</v>
      </c>
    </row>
    <row r="11" spans="2:6" s="3" customFormat="1" ht="43.2" x14ac:dyDescent="0.25">
      <c r="B11" s="6">
        <v>9</v>
      </c>
      <c r="C11" s="26" t="s">
        <v>63</v>
      </c>
      <c r="D11" s="5">
        <v>1</v>
      </c>
      <c r="E11" s="8">
        <v>4</v>
      </c>
      <c r="F11" s="27" t="s">
        <v>64</v>
      </c>
    </row>
    <row r="12" spans="2:6" s="3" customFormat="1" ht="43.2" x14ac:dyDescent="0.25">
      <c r="B12" s="6">
        <v>10</v>
      </c>
      <c r="C12" s="26" t="s">
        <v>65</v>
      </c>
      <c r="D12" s="5">
        <v>1</v>
      </c>
      <c r="E12" s="8">
        <v>3</v>
      </c>
      <c r="F12" s="27" t="s">
        <v>66</v>
      </c>
    </row>
    <row r="13" spans="2:6" s="3" customFormat="1" ht="43.2" x14ac:dyDescent="0.25">
      <c r="B13" s="6">
        <v>11</v>
      </c>
      <c r="C13" s="26" t="s">
        <v>67</v>
      </c>
      <c r="D13" s="5">
        <v>1</v>
      </c>
      <c r="E13" s="8">
        <v>3</v>
      </c>
      <c r="F13" s="27" t="s">
        <v>68</v>
      </c>
    </row>
    <row r="14" spans="2:6" s="3" customFormat="1" ht="57.6" x14ac:dyDescent="0.25">
      <c r="B14" s="6">
        <v>12</v>
      </c>
      <c r="C14" s="26" t="s">
        <v>69</v>
      </c>
      <c r="D14" s="5">
        <v>1</v>
      </c>
      <c r="E14" s="8">
        <v>3</v>
      </c>
      <c r="F14" s="27" t="s">
        <v>70</v>
      </c>
    </row>
    <row r="15" spans="2:6" s="3" customFormat="1" ht="39.6" x14ac:dyDescent="0.25">
      <c r="B15" s="6">
        <v>13</v>
      </c>
      <c r="C15" s="26" t="s">
        <v>71</v>
      </c>
      <c r="D15" s="5">
        <v>1</v>
      </c>
      <c r="E15" s="8">
        <v>3</v>
      </c>
      <c r="F15" s="7" t="s">
        <v>72</v>
      </c>
    </row>
    <row r="16" spans="2:6" ht="16.2" thickBot="1" x14ac:dyDescent="0.35">
      <c r="B16" s="86" t="s">
        <v>73</v>
      </c>
      <c r="C16" s="91"/>
      <c r="D16" s="29"/>
      <c r="E16" s="30" cm="1">
        <f t="array" ref="E16">0.6+(SUM(D3:D15*E3:E15)/100)</f>
        <v>1.08</v>
      </c>
      <c r="F16" s="28"/>
    </row>
    <row r="18" spans="3:3" ht="13.8" x14ac:dyDescent="0.3">
      <c r="C18" s="63" t="s">
        <v>37</v>
      </c>
    </row>
  </sheetData>
  <mergeCells count="1">
    <mergeCell ref="B16:C16"/>
  </mergeCells>
  <phoneticPr fontId="1" type="noConversion"/>
  <hyperlinks>
    <hyperlink ref="C18" location="Illustration!A1" display="Back to Illustration" xr:uid="{2F7CDDF4-9F7F-40FB-BFE4-D353EB23A22E}"/>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61FA3-D4AE-43FB-A4F6-EA87B400566F}">
  <dimension ref="B2:F14"/>
  <sheetViews>
    <sheetView topLeftCell="A8" workbookViewId="0">
      <selection activeCell="E10" sqref="E10"/>
    </sheetView>
  </sheetViews>
  <sheetFormatPr baseColWidth="10" defaultColWidth="8.88671875" defaultRowHeight="13.2" x14ac:dyDescent="0.25"/>
  <cols>
    <col min="1" max="1" width="5.6640625" customWidth="1"/>
    <col min="3" max="3" width="20.6640625" style="2" customWidth="1"/>
    <col min="4" max="4" width="11.6640625" style="2" customWidth="1"/>
    <col min="5" max="5" width="20.5546875" customWidth="1"/>
    <col min="6" max="6" width="61.33203125" style="1" customWidth="1"/>
  </cols>
  <sheetData>
    <row r="2" spans="2:6" s="3" customFormat="1" ht="28.8" x14ac:dyDescent="0.25">
      <c r="B2" s="18" t="s">
        <v>22</v>
      </c>
      <c r="C2" s="19" t="s">
        <v>74</v>
      </c>
      <c r="D2" s="18" t="s">
        <v>24</v>
      </c>
      <c r="E2" s="18" t="s">
        <v>46</v>
      </c>
      <c r="F2" s="18" t="s">
        <v>26</v>
      </c>
    </row>
    <row r="3" spans="2:6" s="3" customFormat="1" ht="82.8" x14ac:dyDescent="0.25">
      <c r="B3" s="31">
        <v>1</v>
      </c>
      <c r="C3" s="26" t="s">
        <v>75</v>
      </c>
      <c r="D3" s="15">
        <v>1.5</v>
      </c>
      <c r="E3" s="60">
        <v>2</v>
      </c>
      <c r="F3" s="16" t="s">
        <v>76</v>
      </c>
    </row>
    <row r="4" spans="2:6" s="3" customFormat="1" ht="55.2" x14ac:dyDescent="0.25">
      <c r="B4" s="31">
        <v>2</v>
      </c>
      <c r="C4" s="26" t="s">
        <v>77</v>
      </c>
      <c r="D4" s="15">
        <v>0.5</v>
      </c>
      <c r="E4" s="60">
        <v>0</v>
      </c>
      <c r="F4" s="16" t="s">
        <v>78</v>
      </c>
    </row>
    <row r="5" spans="2:6" s="3" customFormat="1" ht="69" x14ac:dyDescent="0.25">
      <c r="B5" s="31">
        <v>3</v>
      </c>
      <c r="C5" s="26" t="s">
        <v>79</v>
      </c>
      <c r="D5" s="15">
        <v>1</v>
      </c>
      <c r="E5" s="60">
        <v>2</v>
      </c>
      <c r="F5" s="16" t="s">
        <v>80</v>
      </c>
    </row>
    <row r="6" spans="2:6" s="3" customFormat="1" ht="55.2" x14ac:dyDescent="0.25">
      <c r="B6" s="31">
        <v>4</v>
      </c>
      <c r="C6" s="26" t="s">
        <v>81</v>
      </c>
      <c r="D6" s="15">
        <v>0.5</v>
      </c>
      <c r="E6" s="60">
        <v>3</v>
      </c>
      <c r="F6" s="16" t="s">
        <v>82</v>
      </c>
    </row>
    <row r="7" spans="2:6" s="3" customFormat="1" ht="14.4" x14ac:dyDescent="0.25">
      <c r="B7" s="31">
        <v>5</v>
      </c>
      <c r="C7" s="26" t="s">
        <v>83</v>
      </c>
      <c r="D7" s="15">
        <v>1</v>
      </c>
      <c r="E7" s="60">
        <v>5</v>
      </c>
      <c r="F7" s="16" t="s">
        <v>84</v>
      </c>
    </row>
    <row r="8" spans="2:6" s="3" customFormat="1" ht="69" x14ac:dyDescent="0.25">
      <c r="B8" s="31">
        <v>6</v>
      </c>
      <c r="C8" s="26" t="s">
        <v>85</v>
      </c>
      <c r="D8" s="15">
        <v>2</v>
      </c>
      <c r="E8" s="60">
        <v>2</v>
      </c>
      <c r="F8" s="16" t="s">
        <v>86</v>
      </c>
    </row>
    <row r="9" spans="2:6" s="3" customFormat="1" ht="55.2" x14ac:dyDescent="0.25">
      <c r="B9" s="31">
        <v>7</v>
      </c>
      <c r="C9" s="26" t="s">
        <v>87</v>
      </c>
      <c r="D9" s="15">
        <v>-1</v>
      </c>
      <c r="E9" s="60">
        <v>0</v>
      </c>
      <c r="F9" s="16" t="s">
        <v>88</v>
      </c>
    </row>
    <row r="10" spans="2:6" s="3" customFormat="1" ht="55.2" x14ac:dyDescent="0.25">
      <c r="B10" s="31">
        <v>8</v>
      </c>
      <c r="C10" s="26" t="s">
        <v>89</v>
      </c>
      <c r="D10" s="15">
        <v>-1</v>
      </c>
      <c r="E10" s="60">
        <v>3</v>
      </c>
      <c r="F10" s="16" t="s">
        <v>90</v>
      </c>
    </row>
    <row r="11" spans="2:6" ht="16.2" thickBot="1" x14ac:dyDescent="0.35">
      <c r="B11" s="86" t="s">
        <v>91</v>
      </c>
      <c r="C11" s="91"/>
      <c r="D11" s="32"/>
      <c r="E11" s="30">
        <f t="array" ref="E11">1.4-(0.03*SUM(D3:D10*E3:E10))</f>
        <v>1.0249999999999999</v>
      </c>
      <c r="F11" s="33"/>
    </row>
    <row r="14" spans="2:6" ht="13.8" x14ac:dyDescent="0.3">
      <c r="C14" s="63" t="s">
        <v>37</v>
      </c>
    </row>
  </sheetData>
  <mergeCells count="1">
    <mergeCell ref="B11:C11"/>
  </mergeCells>
  <phoneticPr fontId="1" type="noConversion"/>
  <hyperlinks>
    <hyperlink ref="C14" location="Illustration!A1" display="Back to Illustration" xr:uid="{5DB1C6F2-9A8F-42E5-B888-98894F253820}"/>
  </hyperlink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3FE3-53F4-418E-A764-2AAA1FF36739}">
  <dimension ref="B2:E23"/>
  <sheetViews>
    <sheetView workbookViewId="0">
      <selection activeCell="E15" sqref="E15"/>
    </sheetView>
  </sheetViews>
  <sheetFormatPr baseColWidth="10" defaultColWidth="8.88671875" defaultRowHeight="13.8" x14ac:dyDescent="0.3"/>
  <cols>
    <col min="1" max="1" width="5.6640625" style="9" customWidth="1"/>
    <col min="2" max="2" width="3.109375" style="9" customWidth="1"/>
    <col min="3" max="3" width="6.5546875" style="9" customWidth="1"/>
    <col min="4" max="4" width="40.6640625" style="34" customWidth="1"/>
    <col min="5" max="5" width="21" style="9" customWidth="1"/>
    <col min="6" max="16384" width="8.88671875" style="9"/>
  </cols>
  <sheetData>
    <row r="2" spans="2:5" ht="17.399999999999999" customHeight="1" x14ac:dyDescent="0.3">
      <c r="B2" s="92" t="s">
        <v>92</v>
      </c>
      <c r="C2" s="92"/>
      <c r="D2" s="92"/>
      <c r="E2" s="92"/>
    </row>
    <row r="3" spans="2:5" ht="14.4" x14ac:dyDescent="0.3">
      <c r="B3" s="94" t="s">
        <v>6</v>
      </c>
      <c r="C3" s="94"/>
      <c r="D3" s="70" t="s">
        <v>93</v>
      </c>
      <c r="E3" s="67">
        <f>'3. Technical'!E16</f>
        <v>1.08</v>
      </c>
    </row>
    <row r="4" spans="2:5" ht="14.4" x14ac:dyDescent="0.3">
      <c r="B4" s="94" t="s">
        <v>94</v>
      </c>
      <c r="C4" s="94"/>
      <c r="D4" s="70" t="s">
        <v>74</v>
      </c>
      <c r="E4" s="67">
        <f>'4.Environmental'!E11</f>
        <v>1.0249999999999999</v>
      </c>
    </row>
    <row r="5" spans="2:5" ht="14.4" x14ac:dyDescent="0.3">
      <c r="B5" s="94" t="s">
        <v>12</v>
      </c>
      <c r="C5" s="94"/>
      <c r="D5" s="70" t="s">
        <v>95</v>
      </c>
      <c r="E5" s="67">
        <f>'1.Use Case Weight'!E6</f>
        <v>40</v>
      </c>
    </row>
    <row r="6" spans="2:5" ht="14.4" x14ac:dyDescent="0.3">
      <c r="B6" s="94" t="s">
        <v>96</v>
      </c>
      <c r="C6" s="94"/>
      <c r="D6" s="70" t="s">
        <v>97</v>
      </c>
      <c r="E6" s="67">
        <f>'2.Actor Weight'!E6</f>
        <v>12</v>
      </c>
    </row>
    <row r="7" spans="2:5" ht="14.4" x14ac:dyDescent="0.3">
      <c r="B7" s="93" t="s">
        <v>98</v>
      </c>
      <c r="C7" s="93"/>
      <c r="D7" s="93"/>
      <c r="E7" s="93"/>
    </row>
    <row r="8" spans="2:5" ht="14.4" x14ac:dyDescent="0.3">
      <c r="B8" s="94" t="s">
        <v>10</v>
      </c>
      <c r="C8" s="94"/>
      <c r="D8" s="70" t="s">
        <v>99</v>
      </c>
      <c r="E8" s="68">
        <f>(E5+E6)*E3*E4</f>
        <v>57.564</v>
      </c>
    </row>
    <row r="9" spans="2:5" ht="14.4" x14ac:dyDescent="0.3">
      <c r="B9" s="93" t="s">
        <v>100</v>
      </c>
      <c r="C9" s="93"/>
      <c r="D9" s="93"/>
      <c r="E9" s="93"/>
    </row>
    <row r="10" spans="2:5" ht="14.4" x14ac:dyDescent="0.3">
      <c r="B10" s="98" t="s">
        <v>101</v>
      </c>
      <c r="C10" s="99"/>
      <c r="D10" s="99"/>
      <c r="E10" s="100"/>
    </row>
    <row r="11" spans="2:5" ht="14.4" x14ac:dyDescent="0.3">
      <c r="B11" s="101"/>
      <c r="C11" s="101"/>
      <c r="D11" s="70" t="s">
        <v>102</v>
      </c>
      <c r="E11" s="69">
        <v>20</v>
      </c>
    </row>
    <row r="12" spans="2:5" ht="14.4" x14ac:dyDescent="0.3">
      <c r="B12" s="101"/>
      <c r="C12" s="101"/>
      <c r="D12" s="70" t="s">
        <v>103</v>
      </c>
      <c r="E12" s="69">
        <v>28</v>
      </c>
    </row>
    <row r="13" spans="2:5" ht="14.4" x14ac:dyDescent="0.3">
      <c r="B13" s="102"/>
      <c r="C13" s="102"/>
      <c r="D13" s="102"/>
      <c r="E13" s="102"/>
    </row>
    <row r="14" spans="2:5" ht="18" customHeight="1" x14ac:dyDescent="0.3">
      <c r="B14" s="93" t="s">
        <v>104</v>
      </c>
      <c r="C14" s="93"/>
      <c r="D14" s="93"/>
      <c r="E14" s="69">
        <f>E8*E11</f>
        <v>1151.28</v>
      </c>
    </row>
    <row r="15" spans="2:5" ht="14.4" x14ac:dyDescent="0.3">
      <c r="B15" s="93" t="s">
        <v>105</v>
      </c>
      <c r="C15" s="93"/>
      <c r="D15" s="93"/>
      <c r="E15" s="69">
        <f>E8*E12</f>
        <v>1611.7919999999999</v>
      </c>
    </row>
    <row r="16" spans="2:5" x14ac:dyDescent="0.3">
      <c r="B16" s="95"/>
      <c r="C16" s="96"/>
      <c r="D16" s="96"/>
      <c r="E16" s="97"/>
    </row>
    <row r="17" spans="2:5" ht="14.4" x14ac:dyDescent="0.3">
      <c r="B17" s="93" t="s">
        <v>106</v>
      </c>
      <c r="C17" s="93"/>
      <c r="D17" s="93"/>
      <c r="E17" s="69">
        <v>4</v>
      </c>
    </row>
    <row r="18" spans="2:5" ht="14.4" x14ac:dyDescent="0.3">
      <c r="B18" s="93" t="s">
        <v>107</v>
      </c>
      <c r="C18" s="93"/>
      <c r="D18" s="93"/>
      <c r="E18" s="69">
        <v>30</v>
      </c>
    </row>
    <row r="19" spans="2:5" ht="14.4" x14ac:dyDescent="0.3">
      <c r="B19" s="93" t="s">
        <v>108</v>
      </c>
      <c r="C19" s="93"/>
      <c r="D19" s="93"/>
      <c r="E19" s="69">
        <f>E17*E18</f>
        <v>120</v>
      </c>
    </row>
    <row r="20" spans="2:5" ht="14.4" x14ac:dyDescent="0.3">
      <c r="B20" s="93" t="s">
        <v>109</v>
      </c>
      <c r="C20" s="93"/>
      <c r="D20" s="93"/>
      <c r="E20" s="69">
        <f>IFERROR(E14/E19,0)</f>
        <v>9.5939999999999994</v>
      </c>
    </row>
    <row r="21" spans="2:5" ht="14.4" x14ac:dyDescent="0.3">
      <c r="B21" s="93" t="s">
        <v>110</v>
      </c>
      <c r="C21" s="93"/>
      <c r="D21" s="93"/>
      <c r="E21" s="69">
        <f>IFERROR(E15/E19,0)</f>
        <v>13.4316</v>
      </c>
    </row>
    <row r="23" spans="2:5" x14ac:dyDescent="0.3">
      <c r="D23" s="35"/>
    </row>
  </sheetData>
  <mergeCells count="20">
    <mergeCell ref="B19:D19"/>
    <mergeCell ref="B20:D20"/>
    <mergeCell ref="B21:D21"/>
    <mergeCell ref="B16:E16"/>
    <mergeCell ref="B10:E10"/>
    <mergeCell ref="B18:D18"/>
    <mergeCell ref="B17:D17"/>
    <mergeCell ref="B15:D15"/>
    <mergeCell ref="B11:C11"/>
    <mergeCell ref="B12:C12"/>
    <mergeCell ref="B13:E13"/>
    <mergeCell ref="B14:D14"/>
    <mergeCell ref="B2:E2"/>
    <mergeCell ref="B7:E7"/>
    <mergeCell ref="B9:E9"/>
    <mergeCell ref="B3:C3"/>
    <mergeCell ref="B4:C4"/>
    <mergeCell ref="B5:C5"/>
    <mergeCell ref="B6:C6"/>
    <mergeCell ref="B8:C8"/>
  </mergeCells>
  <phoneticPr fontId="1"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Illustration</vt:lpstr>
      <vt:lpstr>1.Use Case Weight</vt:lpstr>
      <vt:lpstr>2.Actor Weight</vt:lpstr>
      <vt:lpstr>3. Technical</vt:lpstr>
      <vt:lpstr>4.Environmental</vt:lpstr>
      <vt:lpstr>Final Calculations</vt:lpstr>
    </vt:vector>
  </TitlesOfParts>
  <Manager/>
  <Company>Tyner Blain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subject/>
  <dc:creator>Scott Sehlhorst</dc:creator>
  <cp:keywords/>
  <dc:description/>
  <cp:lastModifiedBy>Julian David Mancipe Ruiz</cp:lastModifiedBy>
  <cp:revision/>
  <dcterms:created xsi:type="dcterms:W3CDTF">2007-02-21T01:19:06Z</dcterms:created>
  <dcterms:modified xsi:type="dcterms:W3CDTF">2025-03-30T21:11:25Z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AN950763@wipro.com</vt:lpwstr>
  </property>
  <property fmtid="{D5CDD505-2E9C-101B-9397-08002B2CF9AE}" pid="6" name="MSIP_Label_b9a70571-31c6-4603-80c1-ef2fb871a62a_SetDate">
    <vt:lpwstr>2019-04-24T16:43:09.1957159+05:30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