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m\Desktop\BCIT\COMP4560\assignments\Assignment3\"/>
    </mc:Choice>
  </mc:AlternateContent>
  <xr:revisionPtr revIDLastSave="0" documentId="13_ncr:1_{C7A1B2C6-9D08-4866-9B75-40ED6A1689E7}" xr6:coauthVersionLast="31" xr6:coauthVersionMax="31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calcChain.xml><?xml version="1.0" encoding="utf-8"?>
<calcChain xmlns="http://schemas.openxmlformats.org/spreadsheetml/2006/main">
  <c r="B80" i="1" l="1" a="1"/>
  <c r="D80" i="1" s="1"/>
  <c r="B70" i="1" a="1"/>
  <c r="B70" i="1" s="1"/>
  <c r="C44" i="1"/>
  <c r="D44" i="1"/>
  <c r="B44" i="1"/>
  <c r="D83" i="1" l="1"/>
  <c r="D81" i="1"/>
  <c r="C82" i="1"/>
  <c r="C80" i="1"/>
  <c r="B82" i="1"/>
  <c r="B80" i="1"/>
  <c r="E83" i="1"/>
  <c r="E81" i="1"/>
  <c r="C83" i="1"/>
  <c r="C81" i="1"/>
  <c r="B83" i="1"/>
  <c r="B81" i="1"/>
  <c r="E82" i="1"/>
  <c r="E80" i="1"/>
  <c r="D82" i="1"/>
  <c r="E71" i="1"/>
  <c r="D73" i="1"/>
  <c r="D71" i="1"/>
  <c r="C73" i="1"/>
  <c r="C71" i="1"/>
  <c r="B73" i="1"/>
  <c r="B71" i="1"/>
  <c r="E72" i="1"/>
  <c r="E70" i="1"/>
  <c r="D72" i="1"/>
  <c r="D70" i="1"/>
  <c r="C72" i="1"/>
  <c r="C70" i="1"/>
  <c r="E73" i="1"/>
  <c r="B72" i="1"/>
  <c r="E128" i="1"/>
  <c r="B43" i="1"/>
  <c r="C43" i="1"/>
  <c r="D43" i="1"/>
  <c r="C54" i="1" l="1"/>
  <c r="B54" i="1"/>
  <c r="D65" i="1" l="1"/>
  <c r="B77" i="1"/>
  <c r="C77" i="1"/>
  <c r="D66" i="1"/>
  <c r="D54" i="1"/>
  <c r="D77" i="1" l="1"/>
  <c r="D67" i="1"/>
  <c r="B133" i="1"/>
  <c r="B128" i="1"/>
  <c r="E133" i="1"/>
  <c r="C133" i="1"/>
  <c r="C128" i="1"/>
  <c r="D63" i="1" l="1"/>
  <c r="C63" i="1"/>
  <c r="B63" i="1"/>
  <c r="D11" i="1" l="1"/>
  <c r="D36" i="1" s="1"/>
  <c r="C11" i="1"/>
  <c r="C35" i="1" s="1"/>
  <c r="B11" i="1"/>
  <c r="B22" i="1" s="1"/>
  <c r="D49" i="1" l="1"/>
  <c r="B49" i="1"/>
  <c r="C49" i="1"/>
  <c r="C7" i="1"/>
  <c r="D8" i="1"/>
  <c r="C5" i="1"/>
  <c r="C6" i="1" s="1"/>
  <c r="D9" i="1"/>
  <c r="D5" i="1"/>
  <c r="D6" i="1" s="1"/>
  <c r="B6" i="1"/>
  <c r="B7" i="1"/>
  <c r="C8" i="1"/>
  <c r="C10" i="1"/>
  <c r="B5" i="1"/>
  <c r="B8" i="1"/>
  <c r="C9" i="1"/>
  <c r="D10" i="1"/>
  <c r="D12" i="1"/>
  <c r="C14" i="1"/>
  <c r="D15" i="1"/>
  <c r="D17" i="1"/>
  <c r="D19" i="1"/>
  <c r="B21" i="1"/>
  <c r="C22" i="1"/>
  <c r="B25" i="1"/>
  <c r="D26" i="1"/>
  <c r="B28" i="1"/>
  <c r="B31" i="1"/>
  <c r="D32" i="1"/>
  <c r="B34" i="1"/>
  <c r="D35" i="1"/>
  <c r="B13" i="1"/>
  <c r="D14" i="1"/>
  <c r="C16" i="1"/>
  <c r="C18" i="1"/>
  <c r="B20" i="1"/>
  <c r="C21" i="1"/>
  <c r="D22" i="1"/>
  <c r="C25" i="1"/>
  <c r="B27" i="1"/>
  <c r="D28" i="1"/>
  <c r="C31" i="1"/>
  <c r="B33" i="1"/>
  <c r="C34" i="1"/>
  <c r="B36" i="1"/>
  <c r="D13" i="1"/>
  <c r="B15" i="1"/>
  <c r="D16" i="1"/>
  <c r="D18" i="1"/>
  <c r="C20" i="1"/>
  <c r="D21" i="1"/>
  <c r="C23" i="1"/>
  <c r="B26" i="1"/>
  <c r="C27" i="1"/>
  <c r="B29" i="1"/>
  <c r="B32" i="1"/>
  <c r="C33" i="1"/>
  <c r="B35" i="1"/>
  <c r="C36" i="1"/>
  <c r="B14" i="1"/>
  <c r="C15" i="1"/>
  <c r="C17" i="1"/>
  <c r="C19" i="1"/>
  <c r="D20" i="1"/>
  <c r="D23" i="1"/>
  <c r="C26" i="1"/>
  <c r="D27" i="1"/>
  <c r="D29" i="1"/>
  <c r="C32" i="1"/>
  <c r="D33" i="1"/>
  <c r="D50" i="1" l="1"/>
  <c r="D55" i="1" s="1"/>
  <c r="C50" i="1"/>
  <c r="B50" i="1"/>
  <c r="B9" i="1"/>
  <c r="B10" i="1"/>
  <c r="C67" i="1" l="1"/>
  <c r="D76" i="1"/>
  <c r="B55" i="1"/>
  <c r="C65" i="1" s="1"/>
  <c r="C56" i="1"/>
  <c r="C55" i="1"/>
  <c r="D56" i="1" l="1"/>
  <c r="C66" i="1"/>
  <c r="C76" i="1"/>
  <c r="B76" i="1"/>
  <c r="D75" i="1"/>
  <c r="B56" i="1"/>
  <c r="B65" i="1" s="1"/>
  <c r="B66" i="1"/>
  <c r="C75" i="1"/>
  <c r="B75" i="1" l="1"/>
  <c r="B67" i="1"/>
  <c r="B87" i="1" l="1" a="1"/>
  <c r="C88" i="1" s="1"/>
  <c r="C115" i="1" l="1"/>
  <c r="B107" i="1"/>
  <c r="C119" i="1"/>
  <c r="E90" i="1"/>
  <c r="B94" i="1"/>
  <c r="B99" i="1"/>
  <c r="C99" i="1"/>
  <c r="E111" i="1"/>
  <c r="E117" i="1"/>
  <c r="B108" i="1"/>
  <c r="E99" i="1"/>
  <c r="B87" i="1"/>
  <c r="E87" i="1"/>
  <c r="B89" i="1"/>
  <c r="D108" i="1"/>
  <c r="B119" i="1"/>
  <c r="E110" i="1"/>
  <c r="D92" i="1"/>
  <c r="C109" i="1"/>
  <c r="E91" i="1"/>
  <c r="D90" i="1"/>
  <c r="B91" i="1"/>
  <c r="E100" i="1"/>
  <c r="C96" i="1"/>
  <c r="E101" i="1"/>
  <c r="D112" i="1"/>
  <c r="C105" i="1"/>
  <c r="E93" i="1"/>
  <c r="C104" i="1"/>
  <c r="D105" i="1"/>
  <c r="C118" i="1"/>
  <c r="B111" i="1"/>
  <c r="B116" i="1"/>
  <c r="D97" i="1"/>
  <c r="E94" i="1"/>
  <c r="D87" i="1"/>
  <c r="C98" i="1"/>
  <c r="C108" i="1"/>
  <c r="C100" i="1"/>
  <c r="D119" i="1"/>
  <c r="E109" i="1"/>
  <c r="E98" i="1"/>
  <c r="D116" i="1"/>
  <c r="D101" i="1"/>
  <c r="B92" i="1"/>
  <c r="C106" i="1"/>
  <c r="B98" i="1"/>
  <c r="C116" i="1"/>
  <c r="C110" i="1"/>
  <c r="D109" i="1"/>
  <c r="C89" i="1"/>
  <c r="E119" i="1"/>
  <c r="E107" i="1"/>
  <c r="D114" i="1"/>
  <c r="D96" i="1"/>
  <c r="D88" i="1"/>
  <c r="C93" i="1"/>
  <c r="C113" i="1"/>
  <c r="D100" i="1"/>
  <c r="C103" i="1"/>
  <c r="E103" i="1"/>
  <c r="B100" i="1"/>
  <c r="B105" i="1"/>
  <c r="D99" i="1"/>
  <c r="B93" i="1"/>
  <c r="E88" i="1"/>
  <c r="D91" i="1"/>
  <c r="E95" i="1"/>
  <c r="B114" i="1"/>
  <c r="B115" i="1"/>
  <c r="B97" i="1"/>
  <c r="C102" i="1"/>
  <c r="D94" i="1"/>
  <c r="B109" i="1"/>
  <c r="C114" i="1"/>
  <c r="E116" i="1"/>
  <c r="E104" i="1"/>
  <c r="D117" i="1"/>
  <c r="C112" i="1"/>
  <c r="D107" i="1"/>
  <c r="B88" i="1"/>
  <c r="E113" i="1"/>
  <c r="B106" i="1"/>
  <c r="D106" i="1"/>
  <c r="C101" i="1"/>
  <c r="C95" i="1"/>
  <c r="E118" i="1"/>
  <c r="D103" i="1"/>
  <c r="C91" i="1"/>
  <c r="E114" i="1"/>
  <c r="C97" i="1"/>
  <c r="B103" i="1"/>
  <c r="C92" i="1"/>
  <c r="E96" i="1"/>
  <c r="E89" i="1"/>
  <c r="B96" i="1"/>
  <c r="E105" i="1"/>
  <c r="E97" i="1"/>
  <c r="E102" i="1"/>
  <c r="D115" i="1"/>
  <c r="D93" i="1"/>
  <c r="B117" i="1"/>
  <c r="E106" i="1"/>
  <c r="D98" i="1"/>
  <c r="C107" i="1"/>
  <c r="B113" i="1"/>
  <c r="D95" i="1"/>
  <c r="C117" i="1"/>
  <c r="E92" i="1"/>
  <c r="E112" i="1"/>
  <c r="D102" i="1"/>
  <c r="B110" i="1"/>
  <c r="B104" i="1"/>
  <c r="B112" i="1"/>
  <c r="B90" i="1"/>
  <c r="B101" i="1"/>
  <c r="C90" i="1"/>
  <c r="D104" i="1"/>
  <c r="D113" i="1"/>
  <c r="C87" i="1"/>
  <c r="C94" i="1"/>
  <c r="D89" i="1"/>
  <c r="C111" i="1"/>
  <c r="D111" i="1"/>
  <c r="D110" i="1"/>
  <c r="E108" i="1"/>
  <c r="B95" i="1"/>
  <c r="D118" i="1"/>
  <c r="B102" i="1"/>
  <c r="B118" i="1"/>
  <c r="E115" i="1"/>
  <c r="B139" i="1" l="1" a="1"/>
  <c r="D140" i="1" s="1"/>
  <c r="B175" i="1" a="1"/>
  <c r="B183" i="1" s="1"/>
  <c r="D151" i="1" l="1"/>
  <c r="E171" i="1"/>
  <c r="E243" i="1" s="1"/>
  <c r="E152" i="1"/>
  <c r="E224" i="1" s="1"/>
  <c r="D202" i="1"/>
  <c r="D203" i="1"/>
  <c r="E168" i="1"/>
  <c r="E240" i="1" s="1"/>
  <c r="E153" i="1"/>
  <c r="E225" i="1" s="1"/>
  <c r="E155" i="1"/>
  <c r="E227" i="1" s="1"/>
  <c r="B143" i="1"/>
  <c r="E160" i="1"/>
  <c r="E232" i="1" s="1"/>
  <c r="C151" i="1"/>
  <c r="C166" i="1"/>
  <c r="C185" i="1"/>
  <c r="B176" i="1"/>
  <c r="B188" i="1"/>
  <c r="E193" i="1"/>
  <c r="E265" i="1" s="1"/>
  <c r="E201" i="1"/>
  <c r="E273" i="1" s="1"/>
  <c r="E207" i="1"/>
  <c r="E279" i="1" s="1"/>
  <c r="B180" i="1"/>
  <c r="B160" i="1"/>
  <c r="C168" i="1"/>
  <c r="C156" i="1"/>
  <c r="B154" i="1"/>
  <c r="D169" i="1"/>
  <c r="E156" i="1"/>
  <c r="E228" i="1" s="1"/>
  <c r="E140" i="1"/>
  <c r="E212" i="1" s="1"/>
  <c r="C146" i="1"/>
  <c r="B162" i="1"/>
  <c r="B164" i="1"/>
  <c r="B166" i="1"/>
  <c r="C142" i="1"/>
  <c r="B159" i="1"/>
  <c r="D155" i="1"/>
  <c r="B145" i="1"/>
  <c r="C167" i="1"/>
  <c r="E166" i="1"/>
  <c r="E238" i="1" s="1"/>
  <c r="D189" i="1"/>
  <c r="E179" i="1"/>
  <c r="E251" i="1" s="1"/>
  <c r="C188" i="1"/>
  <c r="B200" i="1"/>
  <c r="B192" i="1"/>
  <c r="B202" i="1"/>
  <c r="B206" i="1"/>
  <c r="B207" i="1"/>
  <c r="E165" i="1"/>
  <c r="E237" i="1" s="1"/>
  <c r="D165" i="1"/>
  <c r="E170" i="1"/>
  <c r="E242" i="1" s="1"/>
  <c r="D207" i="1"/>
  <c r="D146" i="1"/>
  <c r="E141" i="1"/>
  <c r="E213" i="1" s="1"/>
  <c r="E163" i="1"/>
  <c r="E235" i="1" s="1"/>
  <c r="E164" i="1"/>
  <c r="E236" i="1" s="1"/>
  <c r="D147" i="1"/>
  <c r="C165" i="1"/>
  <c r="E181" i="1"/>
  <c r="E253" i="1" s="1"/>
  <c r="D144" i="1"/>
  <c r="C150" i="1"/>
  <c r="B147" i="1"/>
  <c r="B155" i="1"/>
  <c r="E148" i="1"/>
  <c r="E220" i="1" s="1"/>
  <c r="E146" i="1"/>
  <c r="E218" i="1" s="1"/>
  <c r="B141" i="1"/>
  <c r="D154" i="1"/>
  <c r="D150" i="1"/>
  <c r="D162" i="1"/>
  <c r="D156" i="1"/>
  <c r="D168" i="1"/>
  <c r="D149" i="1"/>
  <c r="B146" i="1"/>
  <c r="B218" i="1" s="1"/>
  <c r="B161" i="1"/>
  <c r="D161" i="1"/>
  <c r="B139" i="1"/>
  <c r="C178" i="1"/>
  <c r="C202" i="1"/>
  <c r="C204" i="1"/>
  <c r="C190" i="1"/>
  <c r="C176" i="1"/>
  <c r="C180" i="1"/>
  <c r="C182" i="1"/>
  <c r="C184" i="1"/>
  <c r="B156" i="1"/>
  <c r="B228" i="1" s="1"/>
  <c r="C144" i="1"/>
  <c r="C149" i="1"/>
  <c r="B186" i="1"/>
  <c r="E177" i="1"/>
  <c r="E249" i="1" s="1"/>
  <c r="C153" i="1"/>
  <c r="D159" i="1"/>
  <c r="C140" i="1"/>
  <c r="D141" i="1"/>
  <c r="C141" i="1"/>
  <c r="C213" i="1" s="1"/>
  <c r="C143" i="1"/>
  <c r="E139" i="1"/>
  <c r="E211" i="1" s="1"/>
  <c r="B152" i="1"/>
  <c r="B182" i="1"/>
  <c r="E194" i="1"/>
  <c r="E266" i="1" s="1"/>
  <c r="D178" i="1"/>
  <c r="D188" i="1"/>
  <c r="B205" i="1"/>
  <c r="B191" i="1"/>
  <c r="B195" i="1"/>
  <c r="B197" i="1"/>
  <c r="B199" i="1"/>
  <c r="C139" i="1"/>
  <c r="D171" i="1"/>
  <c r="C169" i="1"/>
  <c r="D145" i="1"/>
  <c r="B165" i="1"/>
  <c r="E157" i="1"/>
  <c r="E229" i="1" s="1"/>
  <c r="E161" i="1"/>
  <c r="E233" i="1" s="1"/>
  <c r="D152" i="1"/>
  <c r="C157" i="1"/>
  <c r="D160" i="1"/>
  <c r="C159" i="1"/>
  <c r="D170" i="1"/>
  <c r="E167" i="1"/>
  <c r="E239" i="1" s="1"/>
  <c r="E169" i="1"/>
  <c r="E241" i="1" s="1"/>
  <c r="E143" i="1"/>
  <c r="E215" i="1" s="1"/>
  <c r="D166" i="1"/>
  <c r="D186" i="1"/>
  <c r="C193" i="1"/>
  <c r="C265" i="1" s="1"/>
  <c r="C179" i="1"/>
  <c r="D204" i="1"/>
  <c r="D190" i="1"/>
  <c r="D176" i="1"/>
  <c r="D180" i="1"/>
  <c r="D182" i="1"/>
  <c r="D184" i="1"/>
  <c r="D167" i="1"/>
  <c r="C170" i="1"/>
  <c r="C242" i="1" s="1"/>
  <c r="D163" i="1"/>
  <c r="C162" i="1"/>
  <c r="B193" i="1"/>
  <c r="E175" i="1"/>
  <c r="E247" i="1" s="1"/>
  <c r="C171" i="1"/>
  <c r="E149" i="1"/>
  <c r="E221" i="1" s="1"/>
  <c r="B148" i="1"/>
  <c r="B171" i="1"/>
  <c r="B158" i="1"/>
  <c r="D158" i="1"/>
  <c r="B168" i="1"/>
  <c r="B163" i="1"/>
  <c r="B153" i="1"/>
  <c r="B144" i="1"/>
  <c r="C181" i="1"/>
  <c r="D198" i="1"/>
  <c r="D157" i="1"/>
  <c r="C155" i="1"/>
  <c r="C158" i="1"/>
  <c r="E158" i="1"/>
  <c r="E230" i="1" s="1"/>
  <c r="E187" i="1"/>
  <c r="E259" i="1" s="1"/>
  <c r="C145" i="1"/>
  <c r="B157" i="1"/>
  <c r="D148" i="1"/>
  <c r="B140" i="1"/>
  <c r="B212" i="1" s="1"/>
  <c r="B170" i="1"/>
  <c r="D153" i="1"/>
  <c r="C148" i="1"/>
  <c r="B150" i="1"/>
  <c r="E147" i="1"/>
  <c r="E219" i="1" s="1"/>
  <c r="D164" i="1"/>
  <c r="E142" i="1"/>
  <c r="E214" i="1" s="1"/>
  <c r="B151" i="1"/>
  <c r="D139" i="1"/>
  <c r="D143" i="1"/>
  <c r="E154" i="1"/>
  <c r="E226" i="1" s="1"/>
  <c r="C152" i="1"/>
  <c r="C164" i="1"/>
  <c r="B142" i="1"/>
  <c r="B196" i="1"/>
  <c r="D197" i="1"/>
  <c r="C195" i="1"/>
  <c r="D206" i="1"/>
  <c r="D192" i="1"/>
  <c r="D196" i="1"/>
  <c r="D200" i="1"/>
  <c r="E144" i="1"/>
  <c r="E216" i="1" s="1"/>
  <c r="C147" i="1"/>
  <c r="B149" i="1"/>
  <c r="E145" i="1"/>
  <c r="E217" i="1" s="1"/>
  <c r="D142" i="1"/>
  <c r="C161" i="1"/>
  <c r="C233" i="1" s="1"/>
  <c r="C163" i="1"/>
  <c r="B167" i="1"/>
  <c r="E151" i="1"/>
  <c r="E223" i="1" s="1"/>
  <c r="B169" i="1"/>
  <c r="E159" i="1"/>
  <c r="E231" i="1" s="1"/>
  <c r="C154" i="1"/>
  <c r="E150" i="1"/>
  <c r="E222" i="1" s="1"/>
  <c r="E162" i="1"/>
  <c r="E234" i="1" s="1"/>
  <c r="C160" i="1"/>
  <c r="D194" i="1"/>
  <c r="D266" i="1" s="1"/>
  <c r="C186" i="1"/>
  <c r="E185" i="1"/>
  <c r="E257" i="1" s="1"/>
  <c r="C197" i="1"/>
  <c r="C183" i="1"/>
  <c r="C187" i="1"/>
  <c r="C189" i="1"/>
  <c r="C191" i="1"/>
  <c r="C175" i="1"/>
  <c r="D181" i="1"/>
  <c r="B184" i="1"/>
  <c r="C201" i="1"/>
  <c r="E199" i="1"/>
  <c r="E271" i="1" s="1"/>
  <c r="D183" i="1"/>
  <c r="E204" i="1"/>
  <c r="E276" i="1" s="1"/>
  <c r="B194" i="1"/>
  <c r="E190" i="1"/>
  <c r="E262" i="1" s="1"/>
  <c r="E195" i="1"/>
  <c r="E267" i="1" s="1"/>
  <c r="E176" i="1"/>
  <c r="E248" i="1" s="1"/>
  <c r="E203" i="1"/>
  <c r="E275" i="1" s="1"/>
  <c r="E180" i="1"/>
  <c r="E252" i="1" s="1"/>
  <c r="E205" i="1"/>
  <c r="E277" i="1" s="1"/>
  <c r="E182" i="1"/>
  <c r="E254" i="1" s="1"/>
  <c r="B178" i="1"/>
  <c r="E184" i="1"/>
  <c r="E256" i="1" s="1"/>
  <c r="C177" i="1"/>
  <c r="B177" i="1"/>
  <c r="B185" i="1"/>
  <c r="B201" i="1"/>
  <c r="B190" i="1"/>
  <c r="E188" i="1"/>
  <c r="E260" i="1" s="1"/>
  <c r="E189" i="1"/>
  <c r="E261" i="1" s="1"/>
  <c r="C206" i="1"/>
  <c r="C199" i="1"/>
  <c r="C192" i="1"/>
  <c r="C203" i="1"/>
  <c r="C196" i="1"/>
  <c r="C205" i="1"/>
  <c r="C277" i="1" s="1"/>
  <c r="C198" i="1"/>
  <c r="C207" i="1"/>
  <c r="C200" i="1"/>
  <c r="E191" i="1"/>
  <c r="E263" i="1" s="1"/>
  <c r="E186" i="1"/>
  <c r="E258" i="1" s="1"/>
  <c r="D205" i="1"/>
  <c r="E197" i="1"/>
  <c r="E269" i="1" s="1"/>
  <c r="D199" i="1"/>
  <c r="B187" i="1"/>
  <c r="D185" i="1"/>
  <c r="E206" i="1"/>
  <c r="E278" i="1" s="1"/>
  <c r="B198" i="1"/>
  <c r="E192" i="1"/>
  <c r="E264" i="1" s="1"/>
  <c r="D175" i="1"/>
  <c r="E196" i="1"/>
  <c r="E268" i="1" s="1"/>
  <c r="D177" i="1"/>
  <c r="E198" i="1"/>
  <c r="E270" i="1" s="1"/>
  <c r="D179" i="1"/>
  <c r="D251" i="1" s="1"/>
  <c r="E200" i="1"/>
  <c r="E272" i="1" s="1"/>
  <c r="E202" i="1"/>
  <c r="E274" i="1" s="1"/>
  <c r="B204" i="1"/>
  <c r="C194" i="1"/>
  <c r="E178" i="1"/>
  <c r="E250" i="1" s="1"/>
  <c r="E183" i="1"/>
  <c r="E255" i="1" s="1"/>
  <c r="B203" i="1"/>
  <c r="D201" i="1"/>
  <c r="B189" i="1"/>
  <c r="D187" i="1"/>
  <c r="B175" i="1"/>
  <c r="D191" i="1"/>
  <c r="B179" i="1"/>
  <c r="D193" i="1"/>
  <c r="B181" i="1"/>
  <c r="D195" i="1"/>
  <c r="C227" i="1" l="1"/>
  <c r="D227" i="1"/>
  <c r="B249" i="1"/>
  <c r="B251" i="1"/>
  <c r="D211" i="1"/>
  <c r="B247" i="1"/>
  <c r="B256" i="1"/>
  <c r="C219" i="1"/>
  <c r="D253" i="1"/>
  <c r="C253" i="1"/>
  <c r="D238" i="1"/>
  <c r="B253" i="1"/>
  <c r="C259" i="1"/>
  <c r="B240" i="1"/>
  <c r="B273" i="1"/>
  <c r="B242" i="1"/>
  <c r="D230" i="1"/>
  <c r="D262" i="1"/>
  <c r="B237" i="1"/>
  <c r="C221" i="1"/>
  <c r="D240" i="1"/>
  <c r="B227" i="1"/>
  <c r="C226" i="1"/>
  <c r="C266" i="1"/>
  <c r="D277" i="1"/>
  <c r="D229" i="1"/>
  <c r="D270" i="1"/>
  <c r="C251" i="1"/>
  <c r="D260" i="1"/>
  <c r="D259" i="1"/>
  <c r="B270" i="1"/>
  <c r="C249" i="1"/>
  <c r="D236" i="1"/>
  <c r="B229" i="1"/>
  <c r="B220" i="1"/>
  <c r="D232" i="1"/>
  <c r="D243" i="1"/>
  <c r="C212" i="1"/>
  <c r="B211" i="1"/>
  <c r="D222" i="1"/>
  <c r="D241" i="1"/>
  <c r="B276" i="1"/>
  <c r="B241" i="1"/>
  <c r="B268" i="1"/>
  <c r="D220" i="1"/>
  <c r="C241" i="1"/>
  <c r="D213" i="1"/>
  <c r="C222" i="1"/>
  <c r="B261" i="1"/>
  <c r="C247" i="1"/>
  <c r="C236" i="1"/>
  <c r="C229" i="1"/>
  <c r="C211" i="1"/>
  <c r="B259" i="1"/>
  <c r="C261" i="1"/>
  <c r="C220" i="1"/>
  <c r="B224" i="1"/>
  <c r="D261" i="1"/>
  <c r="B236" i="1"/>
  <c r="C240" i="1"/>
  <c r="C255" i="1"/>
  <c r="B243" i="1"/>
  <c r="D234" i="1"/>
  <c r="D218" i="1"/>
  <c r="C264" i="1"/>
  <c r="C270" i="1"/>
  <c r="C267" i="1"/>
  <c r="C234" i="1"/>
  <c r="C215" i="1"/>
  <c r="C276" i="1"/>
  <c r="B278" i="1"/>
  <c r="C218" i="1"/>
  <c r="D263" i="1"/>
  <c r="D247" i="1"/>
  <c r="B257" i="1"/>
  <c r="C273" i="1"/>
  <c r="C269" i="1"/>
  <c r="B221" i="1"/>
  <c r="D269" i="1"/>
  <c r="B223" i="1"/>
  <c r="B230" i="1"/>
  <c r="D235" i="1"/>
  <c r="D276" i="1"/>
  <c r="D242" i="1"/>
  <c r="D217" i="1"/>
  <c r="B277" i="1"/>
  <c r="C216" i="1"/>
  <c r="B219" i="1"/>
  <c r="B215" i="1"/>
  <c r="C256" i="1"/>
  <c r="B272" i="1"/>
  <c r="B255" i="1"/>
  <c r="B214" i="1"/>
  <c r="D279" i="1"/>
  <c r="B231" i="1"/>
  <c r="C272" i="1"/>
  <c r="C278" i="1"/>
  <c r="B239" i="1"/>
  <c r="D272" i="1"/>
  <c r="C217" i="1"/>
  <c r="B216" i="1"/>
  <c r="D256" i="1"/>
  <c r="D258" i="1"/>
  <c r="C254" i="1"/>
  <c r="D233" i="1"/>
  <c r="D226" i="1"/>
  <c r="C260" i="1"/>
  <c r="C214" i="1"/>
  <c r="B226" i="1"/>
  <c r="B260" i="1"/>
  <c r="D212" i="1"/>
  <c r="D267" i="1"/>
  <c r="D273" i="1"/>
  <c r="D257" i="1"/>
  <c r="C279" i="1"/>
  <c r="B250" i="1"/>
  <c r="B266" i="1"/>
  <c r="C263" i="1"/>
  <c r="C232" i="1"/>
  <c r="C235" i="1"/>
  <c r="D268" i="1"/>
  <c r="C224" i="1"/>
  <c r="B222" i="1"/>
  <c r="B225" i="1"/>
  <c r="C243" i="1"/>
  <c r="D254" i="1"/>
  <c r="D224" i="1"/>
  <c r="B271" i="1"/>
  <c r="B254" i="1"/>
  <c r="C225" i="1"/>
  <c r="C252" i="1"/>
  <c r="B233" i="1"/>
  <c r="B213" i="1"/>
  <c r="C237" i="1"/>
  <c r="D237" i="1"/>
  <c r="B238" i="1"/>
  <c r="C228" i="1"/>
  <c r="B248" i="1"/>
  <c r="C275" i="1"/>
  <c r="C250" i="1"/>
  <c r="C271" i="1"/>
  <c r="C258" i="1"/>
  <c r="B275" i="1"/>
  <c r="D264" i="1"/>
  <c r="B235" i="1"/>
  <c r="D252" i="1"/>
  <c r="B269" i="1"/>
  <c r="C248" i="1"/>
  <c r="D219" i="1"/>
  <c r="C257" i="1"/>
  <c r="D275" i="1"/>
  <c r="D265" i="1"/>
  <c r="D249" i="1"/>
  <c r="D271" i="1"/>
  <c r="B262" i="1"/>
  <c r="D255" i="1"/>
  <c r="D214" i="1"/>
  <c r="D278" i="1"/>
  <c r="D215" i="1"/>
  <c r="D225" i="1"/>
  <c r="C230" i="1"/>
  <c r="B265" i="1"/>
  <c r="D248" i="1"/>
  <c r="B267" i="1"/>
  <c r="B258" i="1"/>
  <c r="C262" i="1"/>
  <c r="D221" i="1"/>
  <c r="B279" i="1"/>
  <c r="B234" i="1"/>
  <c r="B232" i="1"/>
  <c r="C238" i="1"/>
  <c r="D274" i="1"/>
  <c r="C268" i="1"/>
  <c r="B263" i="1"/>
  <c r="C239" i="1"/>
  <c r="B252" i="1"/>
  <c r="C223" i="1"/>
  <c r="C274" i="1"/>
  <c r="D228" i="1"/>
  <c r="B274" i="1"/>
  <c r="B217" i="1"/>
  <c r="C231" i="1"/>
  <c r="B264" i="1"/>
  <c r="D223" i="1"/>
  <c r="D239" i="1"/>
  <c r="D250" i="1"/>
  <c r="D216" i="1"/>
  <c r="D231" i="1"/>
</calcChain>
</file>

<file path=xl/sharedStrings.xml><?xml version="1.0" encoding="utf-8"?>
<sst xmlns="http://schemas.openxmlformats.org/spreadsheetml/2006/main" count="264" uniqueCount="70">
  <si>
    <t>Test Shape specified in (x, y, z) coordinates</t>
  </si>
  <si>
    <t>x</t>
  </si>
  <si>
    <t>y</t>
  </si>
  <si>
    <t>z</t>
  </si>
  <si>
    <t>h</t>
  </si>
  <si>
    <t>a</t>
  </si>
  <si>
    <t>aa</t>
  </si>
  <si>
    <t>ab</t>
  </si>
  <si>
    <t>ac</t>
  </si>
  <si>
    <t>ad</t>
  </si>
  <si>
    <t>ae</t>
  </si>
  <si>
    <t>af</t>
  </si>
  <si>
    <t>ag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</si>
  <si>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</si>
  <si>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</si>
  <si>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</si>
  <si>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</si>
  <si>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</si>
  <si>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</si>
  <si>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</si>
  <si>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</si>
  <si>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</si>
  <si>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</si>
  <si>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</si>
  <si>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</si>
  <si>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</si>
  <si>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</si>
  <si>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</si>
  <si>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</si>
  <si>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</si>
  <si>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</si>
  <si>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</si>
  <si>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</si>
  <si>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</si>
  <si>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Step 2</t>
  </si>
  <si>
    <t>Step 3</t>
  </si>
  <si>
    <t>Step 4</t>
  </si>
  <si>
    <t>Step 5</t>
  </si>
  <si>
    <t>Step 6</t>
  </si>
  <si>
    <t>Left eye</t>
  </si>
  <si>
    <t>right eye</t>
  </si>
  <si>
    <t>Step 7</t>
  </si>
  <si>
    <t>unit vector n</t>
  </si>
  <si>
    <t>vector n</t>
  </si>
  <si>
    <t>vector p</t>
  </si>
  <si>
    <t>vector r</t>
  </si>
  <si>
    <t>unit vector z</t>
  </si>
  <si>
    <t>unit vector v</t>
  </si>
  <si>
    <t>vector v</t>
  </si>
  <si>
    <r>
      <t>M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</t>
    </r>
  </si>
  <si>
    <t>M =</t>
  </si>
  <si>
    <r>
      <t>T</t>
    </r>
    <r>
      <rPr>
        <vertAlign val="subscript"/>
        <sz val="11"/>
        <color theme="1"/>
        <rFont val="Calibri"/>
        <family val="2"/>
        <scheme val="minor"/>
      </rPr>
      <t>-r</t>
    </r>
    <r>
      <rPr>
        <sz val="11"/>
        <color theme="1"/>
        <rFont val="Calibri"/>
        <family val="2"/>
        <scheme val="minor"/>
      </rPr>
      <t xml:space="preserve"> =</t>
    </r>
  </si>
  <si>
    <t>unit vector u</t>
  </si>
  <si>
    <r>
      <t>A</t>
    </r>
    <r>
      <rPr>
        <vertAlign val="subscript"/>
        <sz val="11"/>
        <color theme="1"/>
        <rFont val="Calibri"/>
        <family val="2"/>
        <scheme val="minor"/>
      </rPr>
      <t>wv</t>
    </r>
    <r>
      <rPr>
        <sz val="11"/>
        <color theme="1"/>
        <rFont val="Calibri"/>
        <family val="2"/>
        <scheme val="minor"/>
      </rPr>
      <t xml:space="preserve"> =</t>
    </r>
  </si>
  <si>
    <t>Identity =</t>
  </si>
  <si>
    <r>
      <t>e</t>
    </r>
    <r>
      <rPr>
        <vertAlign val="subscript"/>
        <sz val="11"/>
        <color theme="4" tint="-0.499984740745262"/>
        <rFont val="Calibri"/>
        <family val="2"/>
        <scheme val="minor"/>
      </rPr>
      <t>u</t>
    </r>
  </si>
  <si>
    <r>
      <t>e</t>
    </r>
    <r>
      <rPr>
        <vertAlign val="subscript"/>
        <sz val="11"/>
        <color theme="4" tint="-0.499984740745262"/>
        <rFont val="Calibri"/>
        <family val="2"/>
        <scheme val="minor"/>
      </rPr>
      <t>v</t>
    </r>
  </si>
  <si>
    <r>
      <t>e</t>
    </r>
    <r>
      <rPr>
        <vertAlign val="subscript"/>
        <sz val="11"/>
        <color theme="4" tint="-0.499984740745262"/>
        <rFont val="Calibri"/>
        <family val="2"/>
        <scheme val="minor"/>
      </rPr>
      <t>n</t>
    </r>
  </si>
  <si>
    <t>PL =</t>
  </si>
  <si>
    <t>PR =</t>
  </si>
  <si>
    <r>
      <t>u</t>
    </r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h</t>
    </r>
  </si>
  <si>
    <r>
      <t>v</t>
    </r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h</t>
    </r>
  </si>
  <si>
    <r>
      <t>n</t>
    </r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h</t>
    </r>
  </si>
  <si>
    <r>
      <t>u</t>
    </r>
    <r>
      <rPr>
        <vertAlign val="superscript"/>
        <sz val="11"/>
        <color theme="4" tint="-0.499984740745262"/>
        <rFont val="Calibri"/>
        <family val="2"/>
        <scheme val="minor"/>
      </rPr>
      <t>*</t>
    </r>
  </si>
  <si>
    <r>
      <t>v</t>
    </r>
    <r>
      <rPr>
        <vertAlign val="superscript"/>
        <sz val="11"/>
        <color theme="4" tint="-0.499984740745262"/>
        <rFont val="Calibri"/>
        <family val="2"/>
        <scheme val="minor"/>
      </rPr>
      <t>*</t>
    </r>
  </si>
  <si>
    <r>
      <t>n</t>
    </r>
    <r>
      <rPr>
        <vertAlign val="superscript"/>
        <sz val="11"/>
        <color theme="4" tint="-0.499984740745262"/>
        <rFont val="Calibri"/>
        <family val="2"/>
        <scheme val="minor"/>
      </rPr>
      <t>*</t>
    </r>
  </si>
  <si>
    <r>
      <t>P</t>
    </r>
    <r>
      <rPr>
        <vertAlign val="subscript"/>
        <sz val="11"/>
        <color theme="0"/>
        <rFont val="Calibri"/>
        <family val="2"/>
        <scheme val="minor"/>
      </rPr>
      <t>R</t>
    </r>
    <r>
      <rPr>
        <sz val="11"/>
        <color theme="0"/>
        <rFont val="Calibri"/>
        <family val="2"/>
        <scheme val="minor"/>
      </rPr>
      <t xml:space="preserve"> Final</t>
    </r>
  </si>
  <si>
    <r>
      <t>P</t>
    </r>
    <r>
      <rPr>
        <vertAlign val="subscript"/>
        <sz val="11"/>
        <color theme="0"/>
        <rFont val="Calibri"/>
        <family val="2"/>
        <scheme val="minor"/>
      </rPr>
      <t>L</t>
    </r>
    <r>
      <rPr>
        <sz val="11"/>
        <color theme="0"/>
        <rFont val="Calibri"/>
        <family val="2"/>
        <scheme val="minor"/>
      </rPr>
      <t xml:space="preserve"> Final</t>
    </r>
  </si>
  <si>
    <r>
      <t>P</t>
    </r>
    <r>
      <rPr>
        <vertAlign val="subscript"/>
        <sz val="11"/>
        <color theme="0"/>
        <rFont val="Calibri"/>
        <family val="2"/>
        <scheme val="minor"/>
      </rPr>
      <t>L</t>
    </r>
  </si>
  <si>
    <r>
      <t>P</t>
    </r>
    <r>
      <rPr>
        <vertAlign val="subscript"/>
        <sz val="11"/>
        <color theme="0"/>
        <rFont val="Calibri"/>
        <family val="2"/>
        <scheme val="minor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</si>
</sst>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5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557DC8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4" tint="-0.499984740745262"/>
      <name val="Calibri"/>
      <family val="2"/>
      <scheme val="minor"/>
    </font>
    <font>
      <vertAlign val="superscript"/>
      <sz val="11"/>
      <color theme="4" tint="-0.499984740745262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547DC8"/>
        <bgColor indexed="64"/>
      </patternFill>
    </fill>
    <fill>
      <patternFill patternType="solid">
        <fgColor rgb="FF2E508E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3A66B4"/>
      </right>
      <top/>
      <bottom/>
      <diagonal/>
    </border>
    <border>
      <left/>
      <right style="thin">
        <color rgb="FF3A66B4"/>
      </right>
      <top/>
      <bottom style="medium">
        <color rgb="FF3A66B4"/>
      </bottom>
      <diagonal/>
    </border>
    <border>
      <left/>
      <right/>
      <top/>
      <bottom style="medium">
        <color rgb="FF3A66B4"/>
      </bottom>
      <diagonal/>
    </border>
    <border>
      <left/>
      <right style="thin">
        <color rgb="FF3A66B4"/>
      </right>
      <top/>
      <bottom style="thin">
        <color indexed="64"/>
      </bottom>
      <diagonal/>
    </border>
  </borders>
  <cellStyleXfs count="4">
    <xf numFmtId="0" fontId="0" fillId="0" borderId="0"/>
    <xf numFmtId="0" fontId="7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/>
    <xf numFmtId="0" fontId="3" fillId="0" borderId="0" xfId="0" applyFont="1" applyFill="1"/>
    <xf numFmtId="0" fontId="0" fillId="0" borderId="6" xfId="0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/>
    </xf>
    <xf numFmtId="0" fontId="0" fillId="2" borderId="7" xfId="0" applyFill="1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164" fontId="0" fillId="0" borderId="0" xfId="0" applyNumberFormat="1"/>
    <xf numFmtId="0" fontId="0" fillId="0" borderId="0" xfId="0" applyNumberFormat="1"/>
    <xf numFmtId="0" fontId="0" fillId="0" borderId="0" xfId="0" applyBorder="1"/>
    <xf numFmtId="0" fontId="7" fillId="7" borderId="0" xfId="3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6" fillId="8" borderId="0" xfId="3" applyFont="1" applyFill="1" applyAlignment="1">
      <alignment horizontal="center" vertical="center"/>
    </xf>
    <xf numFmtId="0" fontId="6" fillId="7" borderId="0" xfId="2" applyFont="1" applyFill="1"/>
    <xf numFmtId="0" fontId="8" fillId="0" borderId="12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7" fillId="6" borderId="0" xfId="1" applyFill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8" borderId="0" xfId="0" applyFont="1" applyFill="1" applyAlignment="1">
      <alignment horizontal="center"/>
    </xf>
  </cellXfs>
  <cellStyles count="4">
    <cellStyle name="20% - Accent4" xfId="2" builtinId="42"/>
    <cellStyle name="40% - Accent4" xfId="3" builtinId="43"/>
    <cellStyle name="Accent4" xfId="1" builtinId="41"/>
    <cellStyle name="Normal" xfId="0" builtinId="0"/>
  </cellStyles>
  <dxfs count="0"/>
  <tableStyles count="0" defaultTableStyle="TableStyleMedium2" defaultPivotStyle="PivotStyleLight16"/>
  <colors>
    <mruColors>
      <color rgb="FF3A66B4"/>
      <color rgb="FF2E508E"/>
      <color rgb="FF557DC8"/>
      <color rgb="FF547DC8"/>
      <color rgb="FF765995"/>
      <color rgb="FFE06B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Main!#REF!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Main!#REF!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81-4E90-B55C-7BD67A0CA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848032"/>
        <c:axId val="226511264"/>
      </c:scatterChart>
      <c:valAx>
        <c:axId val="520848032"/>
        <c:scaling>
          <c:orientation val="minMax"/>
          <c:max val="5"/>
          <c:min val="-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6511264"/>
        <c:crosses val="autoZero"/>
        <c:crossBetween val="midCat"/>
      </c:valAx>
      <c:valAx>
        <c:axId val="226511264"/>
        <c:scaling>
          <c:orientation val="minMax"/>
          <c:max val="2"/>
          <c:min val="-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08480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1</xdr:col>
      <xdr:colOff>0</xdr:colOff>
      <xdr:row>20</xdr:row>
      <xdr:rowOff>0</xdr:rowOff>
    </xdr:to>
    <xdr:sp macro="" textlink="">
      <xdr:nvSpPr>
        <xdr:cNvPr id="9" name="Text Box 1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600075" y="69056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000000"/>
              </a:solidFill>
              <a:latin typeface="Arial"/>
              <a:cs typeface="Arial"/>
            </a:rPr>
            <a:t>need explanation of visibility:  uvn system is right-handed, therefore, with vertices ccw, calculated normal is outward from face, therefore visibility when angle between v and lofs is greater than 90 deg, cos theta neg, so dot product is negative.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0</xdr:colOff>
      <xdr:row>20</xdr:row>
      <xdr:rowOff>0</xdr:rowOff>
    </xdr:to>
    <xdr:sp macro="" textlink="">
      <xdr:nvSpPr>
        <xdr:cNvPr id="10" name="Text Box 1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600075" y="69056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step 11: for each face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list of verts ccw: 2 marks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calc of v: 4 marks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lofs: 1 mark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dot prod: 1 mark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interp: 1 mark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total 9 each, for </a:t>
          </a:r>
          <a:r>
            <a:rPr lang="en-CA" sz="1000" b="1" i="0" strike="noStrike">
              <a:solidFill>
                <a:srgbClr val="FF0000"/>
              </a:solidFill>
              <a:latin typeface="Arial"/>
              <a:cs typeface="Arial"/>
            </a:rPr>
            <a:t>18 in all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0</xdr:colOff>
      <xdr:row>20</xdr:row>
      <xdr:rowOff>0</xdr:rowOff>
    </xdr:to>
    <xdr:sp macro="" textlink="">
      <xdr:nvSpPr>
        <xdr:cNvPr id="11" name="Text Box 2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600075" y="69056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Step 11, cont'd:  2 marks for explanation of visibility criterion.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0</xdr:colOff>
      <xdr:row>20</xdr:row>
      <xdr:rowOff>0</xdr:rowOff>
    </xdr:to>
    <xdr:sp macro="" textlink="">
      <xdr:nvSpPr>
        <xdr:cNvPr id="12" name="Text Box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600075" y="69056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step 13:  nothing to mark -- I must have accidentally deleted the instruction to print out the results, etc. so step 11 is the last step requiring proof of work.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0</xdr:colOff>
      <xdr:row>20</xdr:row>
      <xdr:rowOff>0</xdr:rowOff>
    </xdr:to>
    <xdr:sp macro="" textlink="">
      <xdr:nvSpPr>
        <xdr:cNvPr id="13" name="Text Box 2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600075" y="69056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if use u*v*n*, -4 marks.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0</xdr:colOff>
      <xdr:row>20</xdr:row>
      <xdr:rowOff>0</xdr:rowOff>
    </xdr:to>
    <xdr:graphicFrame macro="">
      <xdr:nvGraphicFramePr>
        <xdr:cNvPr id="14" name="Chart 29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114301</xdr:colOff>
      <xdr:row>6</xdr:row>
      <xdr:rowOff>190499</xdr:rowOff>
    </xdr:from>
    <xdr:to>
      <xdr:col>16</xdr:col>
      <xdr:colOff>219075</xdr:colOff>
      <xdr:row>29</xdr:row>
      <xdr:rowOff>180975</xdr:rowOff>
    </xdr:to>
    <xdr:pic>
      <xdr:nvPicPr>
        <xdr:cNvPr id="15" name="Picture 14" descr="fig1b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381501" y="1343024"/>
          <a:ext cx="5591174" cy="43719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79"/>
  <sheetViews>
    <sheetView tabSelected="1" topLeftCell="A73" workbookViewId="0">
      <selection activeCell="G83" sqref="G83"/>
    </sheetView>
  </sheetViews>
  <sheetFormatPr defaultRowHeight="14.4" x14ac:dyDescent="0.3"/>
  <cols>
    <col min="1" max="1" width="14.21875" customWidth="1"/>
    <col min="2" max="2" width="12.6640625" bestFit="1" customWidth="1"/>
    <col min="3" max="4" width="12.6640625" customWidth="1"/>
    <col min="5" max="5" width="9.33203125" bestFit="1" customWidth="1"/>
  </cols>
  <sheetData>
    <row r="2" spans="1:5" x14ac:dyDescent="0.3">
      <c r="A2" t="s">
        <v>0</v>
      </c>
      <c r="C2" s="1"/>
    </row>
    <row r="3" spans="1:5" ht="15" thickBot="1" x14ac:dyDescent="0.35"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3">
      <c r="A4" s="3" t="s">
        <v>5</v>
      </c>
      <c r="B4" s="4">
        <v>0</v>
      </c>
      <c r="C4" s="5">
        <v>0</v>
      </c>
      <c r="D4" s="5">
        <v>0</v>
      </c>
      <c r="E4" s="6">
        <v>1</v>
      </c>
    </row>
    <row r="5" spans="1:5" x14ac:dyDescent="0.3">
      <c r="A5" s="7" t="s">
        <v>6</v>
      </c>
      <c r="B5">
        <f>0.35*B11</f>
        <v>28</v>
      </c>
      <c r="C5">
        <f>0.3*C11</f>
        <v>30</v>
      </c>
      <c r="D5">
        <f>D11</f>
        <v>70</v>
      </c>
      <c r="E5" s="8">
        <v>1</v>
      </c>
    </row>
    <row r="6" spans="1:5" x14ac:dyDescent="0.3">
      <c r="A6" s="7" t="s">
        <v>7</v>
      </c>
      <c r="B6">
        <f>0.95*B11</f>
        <v>76</v>
      </c>
      <c r="C6">
        <f>C5</f>
        <v>30</v>
      </c>
      <c r="D6">
        <f>D5</f>
        <v>70</v>
      </c>
      <c r="E6" s="8">
        <v>1</v>
      </c>
    </row>
    <row r="7" spans="1:5" x14ac:dyDescent="0.3">
      <c r="A7" s="7" t="s">
        <v>8</v>
      </c>
      <c r="B7">
        <f>0.6*B11</f>
        <v>48</v>
      </c>
      <c r="C7">
        <f>0.5*C11</f>
        <v>50</v>
      </c>
      <c r="D7" s="9">
        <v>70</v>
      </c>
      <c r="E7" s="8">
        <v>1</v>
      </c>
    </row>
    <row r="8" spans="1:5" x14ac:dyDescent="0.3">
      <c r="A8" s="7" t="s">
        <v>9</v>
      </c>
      <c r="B8">
        <f>0.2*B11</f>
        <v>16</v>
      </c>
      <c r="C8">
        <f>0.35*C11</f>
        <v>35</v>
      </c>
      <c r="D8">
        <f>4.5*D11</f>
        <v>315</v>
      </c>
      <c r="E8" s="8">
        <v>1</v>
      </c>
    </row>
    <row r="9" spans="1:5" x14ac:dyDescent="0.3">
      <c r="A9" s="7" t="s">
        <v>10</v>
      </c>
      <c r="B9">
        <f>B8</f>
        <v>16</v>
      </c>
      <c r="C9">
        <f>0.5*C11</f>
        <v>50</v>
      </c>
      <c r="D9">
        <f>2.5*D11</f>
        <v>175</v>
      </c>
      <c r="E9" s="8">
        <v>1</v>
      </c>
    </row>
    <row r="10" spans="1:5" x14ac:dyDescent="0.3">
      <c r="A10" s="7" t="s">
        <v>11</v>
      </c>
      <c r="B10">
        <f>B8</f>
        <v>16</v>
      </c>
      <c r="C10">
        <f>0.65*C11</f>
        <v>65</v>
      </c>
      <c r="D10">
        <f>3*D11</f>
        <v>210</v>
      </c>
      <c r="E10" s="8">
        <v>1</v>
      </c>
    </row>
    <row r="11" spans="1:5" x14ac:dyDescent="0.3">
      <c r="A11" s="7" t="s">
        <v>12</v>
      </c>
      <c r="B11" s="10">
        <f>B30</f>
        <v>80</v>
      </c>
      <c r="C11" s="10">
        <f>C24</f>
        <v>100</v>
      </c>
      <c r="D11" s="10">
        <f>D7</f>
        <v>70</v>
      </c>
      <c r="E11" s="8">
        <v>1</v>
      </c>
    </row>
    <row r="12" spans="1:5" x14ac:dyDescent="0.3">
      <c r="A12" s="7" t="s">
        <v>13</v>
      </c>
      <c r="B12">
        <v>0</v>
      </c>
      <c r="C12">
        <v>0</v>
      </c>
      <c r="D12">
        <f>3*D11</f>
        <v>210</v>
      </c>
      <c r="E12" s="11">
        <v>1</v>
      </c>
    </row>
    <row r="13" spans="1:5" x14ac:dyDescent="0.3">
      <c r="A13" s="7" t="s">
        <v>14</v>
      </c>
      <c r="B13">
        <f>0.2*B11</f>
        <v>16</v>
      </c>
      <c r="C13">
        <v>0</v>
      </c>
      <c r="D13">
        <f>3*D11</f>
        <v>210</v>
      </c>
      <c r="E13" s="11">
        <v>1</v>
      </c>
    </row>
    <row r="14" spans="1:5" x14ac:dyDescent="0.3">
      <c r="A14" s="7" t="s">
        <v>15</v>
      </c>
      <c r="B14">
        <f>0.2*B11</f>
        <v>16</v>
      </c>
      <c r="C14">
        <f>0.3*C11</f>
        <v>30</v>
      </c>
      <c r="D14">
        <f>3*D11</f>
        <v>210</v>
      </c>
      <c r="E14" s="11">
        <v>1</v>
      </c>
    </row>
    <row r="15" spans="1:5" x14ac:dyDescent="0.3">
      <c r="A15" s="7" t="s">
        <v>16</v>
      </c>
      <c r="B15">
        <f>0.2*B11</f>
        <v>16</v>
      </c>
      <c r="C15">
        <f>0.3*C11</f>
        <v>30</v>
      </c>
      <c r="D15">
        <f>5*D11</f>
        <v>350</v>
      </c>
      <c r="E15" s="11">
        <v>1</v>
      </c>
    </row>
    <row r="16" spans="1:5" x14ac:dyDescent="0.3">
      <c r="A16" s="7" t="s">
        <v>17</v>
      </c>
      <c r="B16">
        <v>0</v>
      </c>
      <c r="C16">
        <f>0.3*C11</f>
        <v>30</v>
      </c>
      <c r="D16">
        <f>5*D11</f>
        <v>350</v>
      </c>
      <c r="E16" s="11">
        <v>1</v>
      </c>
    </row>
    <row r="17" spans="1:5" x14ac:dyDescent="0.3">
      <c r="A17" s="7" t="s">
        <v>18</v>
      </c>
      <c r="B17">
        <v>0</v>
      </c>
      <c r="C17">
        <f>0.3*C11</f>
        <v>30</v>
      </c>
      <c r="D17">
        <f>3*D11</f>
        <v>210</v>
      </c>
      <c r="E17" s="12">
        <v>1</v>
      </c>
    </row>
    <row r="18" spans="1:5" x14ac:dyDescent="0.3">
      <c r="A18" s="7" t="s">
        <v>4</v>
      </c>
      <c r="B18">
        <v>0</v>
      </c>
      <c r="C18">
        <f>0.7*C11</f>
        <v>70</v>
      </c>
      <c r="D18">
        <f>3*D11</f>
        <v>210</v>
      </c>
      <c r="E18" s="11">
        <v>1</v>
      </c>
    </row>
    <row r="19" spans="1:5" x14ac:dyDescent="0.3">
      <c r="A19" s="7" t="s">
        <v>19</v>
      </c>
      <c r="B19">
        <v>0</v>
      </c>
      <c r="C19">
        <f>0.7*C11</f>
        <v>70</v>
      </c>
      <c r="D19">
        <f>5*D11</f>
        <v>350</v>
      </c>
      <c r="E19" s="8">
        <v>1</v>
      </c>
    </row>
    <row r="20" spans="1:5" x14ac:dyDescent="0.3">
      <c r="A20" s="7" t="s">
        <v>20</v>
      </c>
      <c r="B20">
        <f>0.2*B11</f>
        <v>16</v>
      </c>
      <c r="C20">
        <f>0.7*C11</f>
        <v>70</v>
      </c>
      <c r="D20">
        <f>5*D11</f>
        <v>350</v>
      </c>
      <c r="E20" s="8">
        <v>1</v>
      </c>
    </row>
    <row r="21" spans="1:5" x14ac:dyDescent="0.3">
      <c r="A21" s="7" t="s">
        <v>21</v>
      </c>
      <c r="B21">
        <f>0.2*B11</f>
        <v>16</v>
      </c>
      <c r="C21">
        <f>0.7*C11</f>
        <v>70</v>
      </c>
      <c r="D21">
        <f>3*D11</f>
        <v>210</v>
      </c>
      <c r="E21" s="8">
        <v>1</v>
      </c>
    </row>
    <row r="22" spans="1:5" x14ac:dyDescent="0.3">
      <c r="A22" s="7" t="s">
        <v>22</v>
      </c>
      <c r="B22">
        <f>0.2*B11</f>
        <v>16</v>
      </c>
      <c r="C22">
        <f>C11</f>
        <v>100</v>
      </c>
      <c r="D22">
        <f>3*D11</f>
        <v>210</v>
      </c>
      <c r="E22" s="8">
        <v>1</v>
      </c>
    </row>
    <row r="23" spans="1:5" x14ac:dyDescent="0.3">
      <c r="A23" s="13" t="s">
        <v>23</v>
      </c>
      <c r="B23" s="14">
        <v>0</v>
      </c>
      <c r="C23">
        <f>C11</f>
        <v>100</v>
      </c>
      <c r="D23">
        <f>3*D11</f>
        <v>210</v>
      </c>
      <c r="E23" s="8">
        <v>1</v>
      </c>
    </row>
    <row r="24" spans="1:5" x14ac:dyDescent="0.3">
      <c r="A24" s="15" t="s">
        <v>24</v>
      </c>
      <c r="B24" s="14">
        <v>0</v>
      </c>
      <c r="C24" s="9">
        <v>100</v>
      </c>
      <c r="D24">
        <v>0</v>
      </c>
      <c r="E24" s="8">
        <v>1</v>
      </c>
    </row>
    <row r="25" spans="1:5" x14ac:dyDescent="0.3">
      <c r="A25" s="15" t="s">
        <v>25</v>
      </c>
      <c r="B25" s="14">
        <f>0.7*B11</f>
        <v>56</v>
      </c>
      <c r="C25">
        <f>C11</f>
        <v>100</v>
      </c>
      <c r="D25">
        <v>0</v>
      </c>
      <c r="E25" s="8">
        <v>1</v>
      </c>
    </row>
    <row r="26" spans="1:5" x14ac:dyDescent="0.3">
      <c r="A26" s="15" t="s">
        <v>26</v>
      </c>
      <c r="B26" s="14">
        <f>0.7*B11</f>
        <v>56</v>
      </c>
      <c r="C26">
        <f>C11</f>
        <v>100</v>
      </c>
      <c r="D26">
        <f>D11</f>
        <v>70</v>
      </c>
      <c r="E26" s="8">
        <v>1</v>
      </c>
    </row>
    <row r="27" spans="1:5" x14ac:dyDescent="0.3">
      <c r="A27" s="15" t="s">
        <v>27</v>
      </c>
      <c r="B27" s="14">
        <f>0.2*B11</f>
        <v>16</v>
      </c>
      <c r="C27">
        <f>C11</f>
        <v>100</v>
      </c>
      <c r="D27">
        <f>D11</f>
        <v>70</v>
      </c>
      <c r="E27" s="8">
        <v>1</v>
      </c>
    </row>
    <row r="28" spans="1:5" x14ac:dyDescent="0.3">
      <c r="A28" s="15" t="s">
        <v>28</v>
      </c>
      <c r="B28" s="14">
        <f>0.2*B11</f>
        <v>16</v>
      </c>
      <c r="C28">
        <v>0</v>
      </c>
      <c r="D28">
        <f>D11</f>
        <v>70</v>
      </c>
      <c r="E28" s="8">
        <v>1</v>
      </c>
    </row>
    <row r="29" spans="1:5" x14ac:dyDescent="0.3">
      <c r="A29" s="15" t="s">
        <v>29</v>
      </c>
      <c r="B29" s="14">
        <f>B11</f>
        <v>80</v>
      </c>
      <c r="C29">
        <v>0</v>
      </c>
      <c r="D29">
        <f>D11</f>
        <v>70</v>
      </c>
      <c r="E29" s="8">
        <v>1</v>
      </c>
    </row>
    <row r="30" spans="1:5" x14ac:dyDescent="0.3">
      <c r="A30" s="15" t="s">
        <v>30</v>
      </c>
      <c r="B30" s="16">
        <v>80</v>
      </c>
      <c r="C30">
        <v>0</v>
      </c>
      <c r="D30">
        <v>0</v>
      </c>
      <c r="E30" s="8">
        <v>1</v>
      </c>
    </row>
    <row r="31" spans="1:5" x14ac:dyDescent="0.3">
      <c r="A31" s="15" t="s">
        <v>31</v>
      </c>
      <c r="B31" s="14">
        <f>B11</f>
        <v>80</v>
      </c>
      <c r="C31">
        <f>0.4*C11</f>
        <v>40</v>
      </c>
      <c r="D31">
        <v>0</v>
      </c>
      <c r="E31" s="8">
        <v>1</v>
      </c>
    </row>
    <row r="32" spans="1:5" x14ac:dyDescent="0.3">
      <c r="A32" s="15" t="s">
        <v>32</v>
      </c>
      <c r="B32" s="14">
        <f>B11</f>
        <v>80</v>
      </c>
      <c r="C32">
        <f>0.4*C11</f>
        <v>40</v>
      </c>
      <c r="D32">
        <f>D11</f>
        <v>70</v>
      </c>
      <c r="E32" s="8">
        <v>1</v>
      </c>
    </row>
    <row r="33" spans="1:5" x14ac:dyDescent="0.3">
      <c r="A33" s="15" t="s">
        <v>33</v>
      </c>
      <c r="B33" s="14">
        <f>0.7*B11</f>
        <v>56</v>
      </c>
      <c r="C33">
        <f>0.4*C11</f>
        <v>40</v>
      </c>
      <c r="D33">
        <f>D11</f>
        <v>70</v>
      </c>
      <c r="E33" s="8">
        <v>1</v>
      </c>
    </row>
    <row r="34" spans="1:5" x14ac:dyDescent="0.3">
      <c r="A34" s="8" t="s">
        <v>1</v>
      </c>
      <c r="B34">
        <f>0.7*B11</f>
        <v>56</v>
      </c>
      <c r="C34">
        <f>0.4*C11</f>
        <v>40</v>
      </c>
      <c r="D34">
        <v>0</v>
      </c>
      <c r="E34" s="8">
        <v>1</v>
      </c>
    </row>
    <row r="35" spans="1:5" x14ac:dyDescent="0.3">
      <c r="A35" s="8" t="s">
        <v>2</v>
      </c>
      <c r="B35">
        <f>0.25*B11</f>
        <v>20</v>
      </c>
      <c r="C35">
        <f>0.15*C11</f>
        <v>15</v>
      </c>
      <c r="D35">
        <f>D11</f>
        <v>70</v>
      </c>
      <c r="E35" s="8">
        <v>1</v>
      </c>
    </row>
    <row r="36" spans="1:5" ht="15" thickBot="1" x14ac:dyDescent="0.35">
      <c r="A36" s="17" t="s">
        <v>3</v>
      </c>
      <c r="B36" s="18">
        <f>0.6*B11</f>
        <v>48</v>
      </c>
      <c r="C36" s="19">
        <f>0.15*C11</f>
        <v>15</v>
      </c>
      <c r="D36" s="19">
        <f>D11</f>
        <v>70</v>
      </c>
      <c r="E36" s="17">
        <v>1</v>
      </c>
    </row>
    <row r="39" spans="1:5" x14ac:dyDescent="0.3">
      <c r="A39" s="41" t="s">
        <v>34</v>
      </c>
      <c r="B39" s="41"/>
      <c r="C39" s="41"/>
      <c r="D39" s="41"/>
    </row>
    <row r="40" spans="1:5" ht="15" thickBot="1" x14ac:dyDescent="0.35">
      <c r="A40" s="23"/>
      <c r="B40" s="25" t="s">
        <v>1</v>
      </c>
      <c r="C40" s="25" t="s">
        <v>2</v>
      </c>
      <c r="D40" s="26" t="s">
        <v>3</v>
      </c>
      <c r="E40" s="20"/>
    </row>
    <row r="41" spans="1:5" x14ac:dyDescent="0.3">
      <c r="A41" s="23" t="s">
        <v>45</v>
      </c>
      <c r="B41" s="24">
        <v>200</v>
      </c>
      <c r="C41" s="24">
        <v>300</v>
      </c>
      <c r="D41" s="29">
        <v>800</v>
      </c>
      <c r="E41" s="21"/>
    </row>
    <row r="42" spans="1:5" x14ac:dyDescent="0.3">
      <c r="A42" s="23" t="s">
        <v>44</v>
      </c>
      <c r="B42" s="24">
        <v>0</v>
      </c>
      <c r="C42" s="24">
        <v>0</v>
      </c>
      <c r="D42" s="29">
        <v>0</v>
      </c>
      <c r="E42" s="21"/>
    </row>
    <row r="43" spans="1:5" x14ac:dyDescent="0.3">
      <c r="A43" s="23" t="s">
        <v>43</v>
      </c>
      <c r="B43" s="24">
        <f>B42-B41</f>
        <v>-200</v>
      </c>
      <c r="C43" s="24">
        <f>C42-C41</f>
        <v>-300</v>
      </c>
      <c r="D43" s="29">
        <f>D42-D41</f>
        <v>-800</v>
      </c>
      <c r="E43" s="21"/>
    </row>
    <row r="44" spans="1:5" x14ac:dyDescent="0.3">
      <c r="A44" s="27" t="s">
        <v>42</v>
      </c>
      <c r="B44" s="28">
        <f>B43/SQRT($B43^2 + $C43^2 + $D43^2)</f>
        <v>-0.22792115291927589</v>
      </c>
      <c r="C44" s="28">
        <f t="shared" ref="C44:D44" si="0">C43/SQRT($B43^2 + $C43^2 + $D43^2)</f>
        <v>-0.34188172937891387</v>
      </c>
      <c r="D44" s="28">
        <f t="shared" si="0"/>
        <v>-0.91168461167710357</v>
      </c>
      <c r="E44" s="21"/>
    </row>
    <row r="45" spans="1:5" x14ac:dyDescent="0.3">
      <c r="E45" s="21"/>
    </row>
    <row r="46" spans="1:5" x14ac:dyDescent="0.3">
      <c r="A46" s="41" t="s">
        <v>35</v>
      </c>
      <c r="B46" s="41"/>
      <c r="C46" s="41"/>
      <c r="D46" s="41"/>
    </row>
    <row r="47" spans="1:5" ht="15" thickBot="1" x14ac:dyDescent="0.35">
      <c r="A47" s="23"/>
      <c r="B47" s="25" t="s">
        <v>1</v>
      </c>
      <c r="C47" s="25" t="s">
        <v>2</v>
      </c>
      <c r="D47" s="26" t="s">
        <v>3</v>
      </c>
      <c r="E47" s="21"/>
    </row>
    <row r="48" spans="1:5" x14ac:dyDescent="0.3">
      <c r="A48" s="23" t="s">
        <v>46</v>
      </c>
      <c r="B48" s="24">
        <v>0</v>
      </c>
      <c r="C48" s="24">
        <v>0</v>
      </c>
      <c r="D48" s="29">
        <v>1</v>
      </c>
      <c r="E48" s="21"/>
    </row>
    <row r="49" spans="1:5" x14ac:dyDescent="0.3">
      <c r="A49" s="23" t="s">
        <v>48</v>
      </c>
      <c r="B49" s="24">
        <f>B48 - SUMPRODUCT(B48:D48, B44:D44) * B44</f>
        <v>-0.20779220779220778</v>
      </c>
      <c r="C49" s="24">
        <f>C48 - SUMPRODUCT(B48:D48, B44:D44) * C44</f>
        <v>-0.31168831168831168</v>
      </c>
      <c r="D49" s="29">
        <f>D48 - SUMPRODUCT(B48:D48, B44:D44) * D44</f>
        <v>0.16883116883116889</v>
      </c>
      <c r="E49" s="21"/>
    </row>
    <row r="50" spans="1:5" x14ac:dyDescent="0.3">
      <c r="A50" s="27" t="s">
        <v>47</v>
      </c>
      <c r="B50" s="28">
        <f>B49/SQRT($B49^2+$C49^2+$D49^2)</f>
        <v>-0.50571163299281108</v>
      </c>
      <c r="C50" s="28">
        <f t="shared" ref="C50:D50" si="1">C49/SQRT($B49^2+$C49^2+$D49^2)</f>
        <v>-0.75856744948921673</v>
      </c>
      <c r="D50" s="28">
        <f t="shared" si="1"/>
        <v>0.41089070180665921</v>
      </c>
      <c r="E50" s="21"/>
    </row>
    <row r="51" spans="1:5" x14ac:dyDescent="0.3">
      <c r="A51" s="20"/>
      <c r="B51" s="21"/>
      <c r="C51" s="21"/>
      <c r="D51" s="21"/>
      <c r="E51" s="21"/>
    </row>
    <row r="52" spans="1:5" x14ac:dyDescent="0.3">
      <c r="A52" s="41" t="s">
        <v>36</v>
      </c>
      <c r="B52" s="41"/>
      <c r="C52" s="41"/>
      <c r="D52" s="41"/>
    </row>
    <row r="53" spans="1:5" ht="15" thickBot="1" x14ac:dyDescent="0.35">
      <c r="A53" s="23"/>
      <c r="B53" s="25" t="s">
        <v>1</v>
      </c>
      <c r="C53" s="25" t="s">
        <v>2</v>
      </c>
      <c r="D53" s="26" t="s">
        <v>3</v>
      </c>
      <c r="E53" s="21"/>
    </row>
    <row r="54" spans="1:5" x14ac:dyDescent="0.3">
      <c r="A54" s="23" t="s">
        <v>42</v>
      </c>
      <c r="B54" s="24">
        <f>B44</f>
        <v>-0.22792115291927589</v>
      </c>
      <c r="C54" s="24">
        <f t="shared" ref="C54:D54" si="2">C44</f>
        <v>-0.34188172937891387</v>
      </c>
      <c r="D54" s="29">
        <f t="shared" si="2"/>
        <v>-0.91168461167710357</v>
      </c>
      <c r="E54" s="21"/>
    </row>
    <row r="55" spans="1:5" x14ac:dyDescent="0.3">
      <c r="A55" s="23" t="s">
        <v>47</v>
      </c>
      <c r="B55" s="24">
        <f>B50</f>
        <v>-0.50571163299281108</v>
      </c>
      <c r="C55" s="24">
        <f t="shared" ref="C55:D55" si="3">C50</f>
        <v>-0.75856744948921673</v>
      </c>
      <c r="D55" s="29">
        <f t="shared" si="3"/>
        <v>0.41089070180665921</v>
      </c>
      <c r="E55" s="21"/>
    </row>
    <row r="56" spans="1:5" x14ac:dyDescent="0.3">
      <c r="A56" s="27" t="s">
        <v>52</v>
      </c>
      <c r="B56" s="28">
        <f>C54*D55-C55*D54</f>
        <v>-0.83205029433784372</v>
      </c>
      <c r="C56" s="28">
        <f>D44*B50-B44*D50</f>
        <v>0.55470019622522904</v>
      </c>
      <c r="D56" s="28">
        <f>B54*C55-B55*C54</f>
        <v>0</v>
      </c>
      <c r="E56" s="21"/>
    </row>
    <row r="57" spans="1:5" x14ac:dyDescent="0.3">
      <c r="A57" s="20"/>
      <c r="B57" s="21"/>
      <c r="C57" s="21"/>
      <c r="D57" s="21"/>
      <c r="E57" s="21"/>
    </row>
    <row r="58" spans="1:5" x14ac:dyDescent="0.3">
      <c r="A58" s="41" t="s">
        <v>37</v>
      </c>
      <c r="B58" s="41"/>
      <c r="C58" s="41"/>
      <c r="D58" s="41"/>
      <c r="E58" s="41"/>
    </row>
    <row r="59" spans="1:5" ht="15" thickBot="1" x14ac:dyDescent="0.35">
      <c r="B59" s="22"/>
      <c r="C59" s="22"/>
      <c r="D59" s="22"/>
      <c r="E59" s="22"/>
    </row>
    <row r="60" spans="1:5" ht="15.6" customHeight="1" x14ac:dyDescent="0.3">
      <c r="A60" s="42" t="s">
        <v>51</v>
      </c>
      <c r="B60" s="30">
        <v>1</v>
      </c>
      <c r="C60" s="31">
        <v>0</v>
      </c>
      <c r="D60" s="31">
        <v>0</v>
      </c>
      <c r="E60" s="32">
        <v>0</v>
      </c>
    </row>
    <row r="61" spans="1:5" x14ac:dyDescent="0.3">
      <c r="A61" s="42"/>
      <c r="B61" s="33">
        <v>0</v>
      </c>
      <c r="C61" s="34">
        <v>1</v>
      </c>
      <c r="D61" s="34">
        <v>0</v>
      </c>
      <c r="E61" s="35">
        <v>0</v>
      </c>
    </row>
    <row r="62" spans="1:5" x14ac:dyDescent="0.3">
      <c r="A62" s="42"/>
      <c r="B62" s="33">
        <v>0</v>
      </c>
      <c r="C62" s="34">
        <v>0</v>
      </c>
      <c r="D62" s="34">
        <v>1</v>
      </c>
      <c r="E62" s="35">
        <v>0</v>
      </c>
    </row>
    <row r="63" spans="1:5" ht="15" thickBot="1" x14ac:dyDescent="0.35">
      <c r="A63" s="42"/>
      <c r="B63" s="36">
        <f>-B41</f>
        <v>-200</v>
      </c>
      <c r="C63" s="37">
        <f>-C41</f>
        <v>-300</v>
      </c>
      <c r="D63" s="37">
        <f>-D41</f>
        <v>-800</v>
      </c>
      <c r="E63" s="38">
        <v>1</v>
      </c>
    </row>
    <row r="64" spans="1:5" ht="15" thickBot="1" x14ac:dyDescent="0.35">
      <c r="A64" s="20"/>
      <c r="B64" s="21"/>
      <c r="C64" s="21"/>
      <c r="D64" s="21"/>
      <c r="E64" s="21"/>
    </row>
    <row r="65" spans="1:5" ht="16.2" customHeight="1" x14ac:dyDescent="0.3">
      <c r="A65" s="43" t="s">
        <v>49</v>
      </c>
      <c r="B65" s="30">
        <f>B56</f>
        <v>-0.83205029433784372</v>
      </c>
      <c r="C65" s="31">
        <f>B55</f>
        <v>-0.50571163299281108</v>
      </c>
      <c r="D65" s="31">
        <f>B54</f>
        <v>-0.22792115291927589</v>
      </c>
      <c r="E65" s="32">
        <v>0</v>
      </c>
    </row>
    <row r="66" spans="1:5" x14ac:dyDescent="0.3">
      <c r="A66" s="43"/>
      <c r="B66" s="33">
        <f>C56</f>
        <v>0.55470019622522904</v>
      </c>
      <c r="C66" s="34">
        <f>C55</f>
        <v>-0.75856744948921673</v>
      </c>
      <c r="D66" s="34">
        <f>C54</f>
        <v>-0.34188172937891387</v>
      </c>
      <c r="E66" s="35">
        <v>0</v>
      </c>
    </row>
    <row r="67" spans="1:5" x14ac:dyDescent="0.3">
      <c r="A67" s="43"/>
      <c r="B67" s="33">
        <f>D56</f>
        <v>0</v>
      </c>
      <c r="C67" s="34">
        <f>D55</f>
        <v>0.41089070180665921</v>
      </c>
      <c r="D67" s="34">
        <f>D54</f>
        <v>-0.91168461167710357</v>
      </c>
      <c r="E67" s="35">
        <v>0</v>
      </c>
    </row>
    <row r="68" spans="1:5" ht="15" thickBot="1" x14ac:dyDescent="0.35">
      <c r="A68" s="43"/>
      <c r="B68" s="36">
        <v>0</v>
      </c>
      <c r="C68" s="37">
        <v>0</v>
      </c>
      <c r="D68" s="37">
        <v>0</v>
      </c>
      <c r="E68" s="38">
        <v>1</v>
      </c>
    </row>
    <row r="69" spans="1:5" ht="15" thickBot="1" x14ac:dyDescent="0.35">
      <c r="A69" s="20"/>
      <c r="B69" s="21"/>
      <c r="C69" s="21"/>
      <c r="D69" s="21"/>
      <c r="E69" s="21"/>
    </row>
    <row r="70" spans="1:5" x14ac:dyDescent="0.3">
      <c r="A70" s="43" t="s">
        <v>53</v>
      </c>
      <c r="B70" s="30">
        <f t="array" ref="B70:E73">MMULT(B60:E63,B65:E68)</f>
        <v>-0.83205029433784372</v>
      </c>
      <c r="C70" s="31">
        <v>-0.50571163299281108</v>
      </c>
      <c r="D70" s="31">
        <v>-0.22792115291927589</v>
      </c>
      <c r="E70" s="32">
        <v>0</v>
      </c>
    </row>
    <row r="71" spans="1:5" x14ac:dyDescent="0.3">
      <c r="A71" s="43"/>
      <c r="B71" s="33">
        <v>0.55470019622522904</v>
      </c>
      <c r="C71" s="34">
        <v>-0.75856744948921673</v>
      </c>
      <c r="D71" s="34">
        <v>-0.34188172937891387</v>
      </c>
      <c r="E71" s="35">
        <v>0</v>
      </c>
    </row>
    <row r="72" spans="1:5" x14ac:dyDescent="0.3">
      <c r="A72" s="43"/>
      <c r="B72" s="33">
        <v>0</v>
      </c>
      <c r="C72" s="34">
        <v>0.41089070180665921</v>
      </c>
      <c r="D72" s="34">
        <v>-0.91168461167710357</v>
      </c>
      <c r="E72" s="35">
        <v>0</v>
      </c>
    </row>
    <row r="73" spans="1:5" ht="15" thickBot="1" x14ac:dyDescent="0.35">
      <c r="A73" s="43"/>
      <c r="B73" s="36">
        <v>2.8421709430404007E-14</v>
      </c>
      <c r="C73" s="37">
        <v>-1.7053025658242404E-13</v>
      </c>
      <c r="D73" s="37">
        <v>877.49643873921218</v>
      </c>
      <c r="E73" s="38">
        <v>1</v>
      </c>
    </row>
    <row r="74" spans="1:5" ht="15" thickBot="1" x14ac:dyDescent="0.35"/>
    <row r="75" spans="1:5" x14ac:dyDescent="0.3">
      <c r="A75" s="44" t="s">
        <v>50</v>
      </c>
      <c r="B75" s="30">
        <f>B56</f>
        <v>-0.83205029433784372</v>
      </c>
      <c r="C75" s="31">
        <f>C56</f>
        <v>0.55470019622522904</v>
      </c>
      <c r="D75" s="31">
        <f>D56</f>
        <v>0</v>
      </c>
      <c r="E75" s="32">
        <v>0</v>
      </c>
    </row>
    <row r="76" spans="1:5" x14ac:dyDescent="0.3">
      <c r="A76" s="44"/>
      <c r="B76" s="33">
        <f>B55</f>
        <v>-0.50571163299281108</v>
      </c>
      <c r="C76" s="34">
        <f t="shared" ref="C76:D76" si="4">C55</f>
        <v>-0.75856744948921673</v>
      </c>
      <c r="D76" s="34">
        <f t="shared" si="4"/>
        <v>0.41089070180665921</v>
      </c>
      <c r="E76" s="35">
        <v>0</v>
      </c>
    </row>
    <row r="77" spans="1:5" x14ac:dyDescent="0.3">
      <c r="A77" s="44"/>
      <c r="B77" s="33">
        <f>B54</f>
        <v>-0.22792115291927589</v>
      </c>
      <c r="C77" s="34">
        <f t="shared" ref="C77:D77" si="5">C54</f>
        <v>-0.34188172937891387</v>
      </c>
      <c r="D77" s="34">
        <f t="shared" si="5"/>
        <v>-0.91168461167710357</v>
      </c>
      <c r="E77" s="35">
        <v>0</v>
      </c>
    </row>
    <row r="78" spans="1:5" ht="15" thickBot="1" x14ac:dyDescent="0.35">
      <c r="A78" s="44"/>
      <c r="B78" s="36">
        <v>0</v>
      </c>
      <c r="C78" s="37">
        <v>0</v>
      </c>
      <c r="D78" s="37">
        <v>0</v>
      </c>
      <c r="E78" s="38">
        <v>1</v>
      </c>
    </row>
    <row r="79" spans="1:5" ht="15" thickBot="1" x14ac:dyDescent="0.35"/>
    <row r="80" spans="1:5" x14ac:dyDescent="0.3">
      <c r="A80" s="44" t="s">
        <v>54</v>
      </c>
      <c r="B80" s="30">
        <f t="array" ref="B80:E83">ROUND(MMULT(B75:E78,B65:E68), 10)</f>
        <v>1</v>
      </c>
      <c r="C80" s="31">
        <v>0</v>
      </c>
      <c r="D80" s="31">
        <v>0</v>
      </c>
      <c r="E80" s="32">
        <v>0</v>
      </c>
    </row>
    <row r="81" spans="1:5" x14ac:dyDescent="0.3">
      <c r="A81" s="44"/>
      <c r="B81" s="33">
        <v>0</v>
      </c>
      <c r="C81" s="34">
        <v>1</v>
      </c>
      <c r="D81" s="34">
        <v>0</v>
      </c>
      <c r="E81" s="35">
        <v>0</v>
      </c>
    </row>
    <row r="82" spans="1:5" x14ac:dyDescent="0.3">
      <c r="A82" s="44"/>
      <c r="B82" s="33">
        <v>0</v>
      </c>
      <c r="C82" s="34">
        <v>0</v>
      </c>
      <c r="D82" s="34">
        <v>1</v>
      </c>
      <c r="E82" s="35">
        <v>0</v>
      </c>
    </row>
    <row r="83" spans="1:5" ht="15" thickBot="1" x14ac:dyDescent="0.35">
      <c r="A83" s="44"/>
      <c r="B83" s="36">
        <v>0</v>
      </c>
      <c r="C83" s="37">
        <v>0</v>
      </c>
      <c r="D83" s="37">
        <v>0</v>
      </c>
      <c r="E83" s="38">
        <v>1</v>
      </c>
    </row>
    <row r="85" spans="1:5" x14ac:dyDescent="0.3">
      <c r="A85" s="41" t="s">
        <v>38</v>
      </c>
      <c r="B85" s="41"/>
      <c r="C85" s="41"/>
      <c r="D85" s="41"/>
      <c r="E85" s="41"/>
    </row>
    <row r="86" spans="1:5" ht="15" thickBot="1" x14ac:dyDescent="0.35">
      <c r="A86" s="23"/>
      <c r="B86" s="25" t="s">
        <v>1</v>
      </c>
      <c r="C86" s="25" t="s">
        <v>2</v>
      </c>
      <c r="D86" s="26" t="s">
        <v>3</v>
      </c>
      <c r="E86" s="26" t="s">
        <v>4</v>
      </c>
    </row>
    <row r="87" spans="1:5" x14ac:dyDescent="0.3">
      <c r="A87" s="23" t="s">
        <v>5</v>
      </c>
      <c r="B87" s="24">
        <f t="array" ref="B87:E119">MMULT(B4:E36,B70:E73)</f>
        <v>2.8421709430404007E-14</v>
      </c>
      <c r="C87" s="24">
        <v>-1.7053025658242404E-13</v>
      </c>
      <c r="D87" s="24">
        <v>877.49643873921218</v>
      </c>
      <c r="E87" s="29">
        <v>1</v>
      </c>
    </row>
    <row r="88" spans="1:5" x14ac:dyDescent="0.3">
      <c r="A88" s="23" t="s">
        <v>6</v>
      </c>
      <c r="B88" s="24">
        <v>-6.656402354702724</v>
      </c>
      <c r="C88" s="24">
        <v>-8.1546000820092424</v>
      </c>
      <c r="D88" s="24">
        <v>797.04027175870783</v>
      </c>
      <c r="E88" s="29">
        <v>1</v>
      </c>
    </row>
    <row r="89" spans="1:5" x14ac:dyDescent="0.3">
      <c r="A89" s="23" t="s">
        <v>7</v>
      </c>
      <c r="B89" s="24">
        <v>-46.594816482919221</v>
      </c>
      <c r="C89" s="24">
        <v>-32.428758465664174</v>
      </c>
      <c r="D89" s="24">
        <v>786.10005641858254</v>
      </c>
      <c r="E89" s="29">
        <v>1</v>
      </c>
    </row>
    <row r="90" spans="1:5" x14ac:dyDescent="0.3">
      <c r="A90" s="23" t="s">
        <v>8</v>
      </c>
      <c r="B90" s="24">
        <v>-12.203404316955019</v>
      </c>
      <c r="C90" s="24">
        <v>-33.440181731649787</v>
      </c>
      <c r="D90" s="24">
        <v>785.64421411274395</v>
      </c>
      <c r="E90" s="29">
        <v>1</v>
      </c>
    </row>
    <row r="91" spans="1:5" x14ac:dyDescent="0.3">
      <c r="A91" s="23" t="s">
        <v>9</v>
      </c>
      <c r="B91" s="24">
        <v>6.1017021584775453</v>
      </c>
      <c r="C91" s="24">
        <v>94.789324209089926</v>
      </c>
      <c r="D91" s="24">
        <v>574.70318708595414</v>
      </c>
      <c r="E91" s="29">
        <v>1</v>
      </c>
    </row>
    <row r="92" spans="1:5" x14ac:dyDescent="0.3">
      <c r="A92" s="23" t="s">
        <v>10</v>
      </c>
      <c r="B92" s="24">
        <v>14.422205101855981</v>
      </c>
      <c r="C92" s="24">
        <v>25.886114213819369</v>
      </c>
      <c r="D92" s="24">
        <v>697.2108067800649</v>
      </c>
      <c r="E92" s="29">
        <v>1</v>
      </c>
    </row>
    <row r="93" spans="1:5" x14ac:dyDescent="0.3">
      <c r="A93" s="23" t="s">
        <v>11</v>
      </c>
      <c r="B93" s="24">
        <v>22.742708045234416</v>
      </c>
      <c r="C93" s="24">
        <v>28.888777034714195</v>
      </c>
      <c r="D93" s="24">
        <v>660.17361943068261</v>
      </c>
      <c r="E93" s="29">
        <v>1</v>
      </c>
    </row>
    <row r="94" spans="1:5" x14ac:dyDescent="0.3">
      <c r="A94" s="23" t="s">
        <v>12</v>
      </c>
      <c r="B94" s="24">
        <v>-11.09400392450457</v>
      </c>
      <c r="C94" s="24">
        <v>-87.551326461880578</v>
      </c>
      <c r="D94" s="24">
        <v>761.25665075038148</v>
      </c>
      <c r="E94" s="29">
        <v>1</v>
      </c>
    </row>
    <row r="95" spans="1:5" x14ac:dyDescent="0.3">
      <c r="A95" s="23" t="s">
        <v>13</v>
      </c>
      <c r="B95" s="24">
        <v>2.8421709430404007E-14</v>
      </c>
      <c r="C95" s="24">
        <v>86.28704737939826</v>
      </c>
      <c r="D95" s="24">
        <v>686.04267028702043</v>
      </c>
      <c r="E95" s="29">
        <v>1</v>
      </c>
    </row>
    <row r="96" spans="1:5" x14ac:dyDescent="0.3">
      <c r="A96" s="23" t="s">
        <v>14</v>
      </c>
      <c r="B96" s="24">
        <v>-13.312804709405471</v>
      </c>
      <c r="C96" s="24">
        <v>78.195661251513286</v>
      </c>
      <c r="D96" s="24">
        <v>682.39593184031196</v>
      </c>
      <c r="E96" s="29">
        <v>1</v>
      </c>
    </row>
    <row r="97" spans="1:5" x14ac:dyDescent="0.3">
      <c r="A97" s="23" t="s">
        <v>15</v>
      </c>
      <c r="B97" s="24">
        <v>3.3282011773514011</v>
      </c>
      <c r="C97" s="24">
        <v>55.438637766836777</v>
      </c>
      <c r="D97" s="24">
        <v>672.13947995894455</v>
      </c>
      <c r="E97" s="29">
        <v>1</v>
      </c>
    </row>
    <row r="98" spans="1:5" x14ac:dyDescent="0.3">
      <c r="A98" s="23" t="s">
        <v>16</v>
      </c>
      <c r="B98" s="24">
        <v>3.3282011773514011</v>
      </c>
      <c r="C98" s="24">
        <v>112.96333601976906</v>
      </c>
      <c r="D98" s="24">
        <v>544.50363432415008</v>
      </c>
      <c r="E98" s="29">
        <v>1</v>
      </c>
    </row>
    <row r="99" spans="1:5" x14ac:dyDescent="0.3">
      <c r="A99" s="23" t="s">
        <v>17</v>
      </c>
      <c r="B99" s="24">
        <v>16.641005886756901</v>
      </c>
      <c r="C99" s="24">
        <v>121.05472214765405</v>
      </c>
      <c r="D99" s="24">
        <v>548.15037277085844</v>
      </c>
      <c r="E99" s="29">
        <v>1</v>
      </c>
    </row>
    <row r="100" spans="1:5" x14ac:dyDescent="0.3">
      <c r="A100" s="23" t="s">
        <v>18</v>
      </c>
      <c r="B100" s="24">
        <v>16.641005886756901</v>
      </c>
      <c r="C100" s="24">
        <v>63.530023894721758</v>
      </c>
      <c r="D100" s="24">
        <v>675.78621840565302</v>
      </c>
      <c r="E100" s="29">
        <v>1</v>
      </c>
    </row>
    <row r="101" spans="1:5" x14ac:dyDescent="0.3">
      <c r="A101" s="23" t="s">
        <v>4</v>
      </c>
      <c r="B101" s="24">
        <v>38.829013735766061</v>
      </c>
      <c r="C101" s="24">
        <v>33.187325915153089</v>
      </c>
      <c r="D101" s="24">
        <v>662.11094923049643</v>
      </c>
      <c r="E101" s="29">
        <v>1</v>
      </c>
    </row>
    <row r="102" spans="1:5" x14ac:dyDescent="0.3">
      <c r="A102" s="23" t="s">
        <v>19</v>
      </c>
      <c r="B102" s="24">
        <v>38.829013735766061</v>
      </c>
      <c r="C102" s="24">
        <v>90.712024168085378</v>
      </c>
      <c r="D102" s="24">
        <v>534.47510359570197</v>
      </c>
      <c r="E102" s="29">
        <v>1</v>
      </c>
    </row>
    <row r="103" spans="1:5" x14ac:dyDescent="0.3">
      <c r="A103" s="23" t="s">
        <v>20</v>
      </c>
      <c r="B103" s="24">
        <v>25.516209026360563</v>
      </c>
      <c r="C103" s="24">
        <v>82.62063804020039</v>
      </c>
      <c r="D103" s="24">
        <v>530.8283651489935</v>
      </c>
      <c r="E103" s="29">
        <v>1</v>
      </c>
    </row>
    <row r="104" spans="1:5" x14ac:dyDescent="0.3">
      <c r="A104" s="23" t="s">
        <v>21</v>
      </c>
      <c r="B104" s="24">
        <v>25.516209026360563</v>
      </c>
      <c r="C104" s="24">
        <v>25.095939787268108</v>
      </c>
      <c r="D104" s="24">
        <v>658.46421078378808</v>
      </c>
      <c r="E104" s="29">
        <v>1</v>
      </c>
    </row>
    <row r="105" spans="1:5" x14ac:dyDescent="0.3">
      <c r="A105" s="23" t="s">
        <v>22</v>
      </c>
      <c r="B105" s="24">
        <v>42.157214913117436</v>
      </c>
      <c r="C105" s="24">
        <v>2.3389163025916133</v>
      </c>
      <c r="D105" s="24">
        <v>648.20775890242066</v>
      </c>
      <c r="E105" s="29">
        <v>1</v>
      </c>
    </row>
    <row r="106" spans="1:5" x14ac:dyDescent="0.3">
      <c r="A106" s="23" t="s">
        <v>23</v>
      </c>
      <c r="B106" s="24">
        <v>55.470019622522933</v>
      </c>
      <c r="C106" s="24">
        <v>10.430302430476587</v>
      </c>
      <c r="D106" s="24">
        <v>651.85449734912902</v>
      </c>
      <c r="E106" s="29">
        <v>1</v>
      </c>
    </row>
    <row r="107" spans="1:5" x14ac:dyDescent="0.3">
      <c r="A107" s="23" t="s">
        <v>24</v>
      </c>
      <c r="B107" s="24">
        <v>55.470019622522933</v>
      </c>
      <c r="C107" s="24">
        <v>-75.856744948921843</v>
      </c>
      <c r="D107" s="24">
        <v>843.30826580132077</v>
      </c>
      <c r="E107" s="29">
        <v>1</v>
      </c>
    </row>
    <row r="108" spans="1:5" x14ac:dyDescent="0.3">
      <c r="A108" s="23" t="s">
        <v>25</v>
      </c>
      <c r="B108" s="24">
        <v>8.8752031396036841</v>
      </c>
      <c r="C108" s="24">
        <v>-104.17659639651927</v>
      </c>
      <c r="D108" s="24">
        <v>830.54468123784136</v>
      </c>
      <c r="E108" s="29">
        <v>1</v>
      </c>
    </row>
    <row r="109" spans="1:5" x14ac:dyDescent="0.3">
      <c r="A109" s="23" t="s">
        <v>26</v>
      </c>
      <c r="B109" s="24">
        <v>8.8752031396036841</v>
      </c>
      <c r="C109" s="24">
        <v>-75.414247270053124</v>
      </c>
      <c r="D109" s="24">
        <v>766.72675842044407</v>
      </c>
      <c r="E109" s="29">
        <v>1</v>
      </c>
    </row>
    <row r="110" spans="1:5" x14ac:dyDescent="0.3">
      <c r="A110" s="23" t="s">
        <v>27</v>
      </c>
      <c r="B110" s="24">
        <v>42.157214913117436</v>
      </c>
      <c r="C110" s="24">
        <v>-55.185781950340669</v>
      </c>
      <c r="D110" s="24">
        <v>775.84360453721513</v>
      </c>
      <c r="E110" s="29">
        <v>1</v>
      </c>
    </row>
    <row r="111" spans="1:5" x14ac:dyDescent="0.3">
      <c r="A111" s="23" t="s">
        <v>28</v>
      </c>
      <c r="B111" s="24">
        <v>-13.312804709405471</v>
      </c>
      <c r="C111" s="24">
        <v>20.670962998580997</v>
      </c>
      <c r="D111" s="24">
        <v>810.03177747510654</v>
      </c>
      <c r="E111" s="29">
        <v>1</v>
      </c>
    </row>
    <row r="112" spans="1:5" x14ac:dyDescent="0.3">
      <c r="A112" s="23" t="s">
        <v>29</v>
      </c>
      <c r="B112" s="24">
        <v>-66.564023547027475</v>
      </c>
      <c r="C112" s="24">
        <v>-11.694581512958909</v>
      </c>
      <c r="D112" s="24">
        <v>795.44482368827289</v>
      </c>
      <c r="E112" s="29">
        <v>1</v>
      </c>
    </row>
    <row r="113" spans="1:5" x14ac:dyDescent="0.3">
      <c r="A113" s="23" t="s">
        <v>30</v>
      </c>
      <c r="B113" s="24">
        <v>-66.564023547027475</v>
      </c>
      <c r="C113" s="24">
        <v>-40.456930639425053</v>
      </c>
      <c r="D113" s="24">
        <v>859.26274650567007</v>
      </c>
      <c r="E113" s="29">
        <v>1</v>
      </c>
    </row>
    <row r="114" spans="1:5" x14ac:dyDescent="0.3">
      <c r="A114" s="23" t="s">
        <v>31</v>
      </c>
      <c r="B114" s="24">
        <v>-44.376015698018314</v>
      </c>
      <c r="C114" s="24">
        <v>-70.799628618993722</v>
      </c>
      <c r="D114" s="24">
        <v>845.58747733051359</v>
      </c>
      <c r="E114" s="29">
        <v>1</v>
      </c>
    </row>
    <row r="115" spans="1:5" x14ac:dyDescent="0.3">
      <c r="A115" s="23" t="s">
        <v>32</v>
      </c>
      <c r="B115" s="24">
        <v>-44.376015698018314</v>
      </c>
      <c r="C115" s="24">
        <v>-42.037279492527574</v>
      </c>
      <c r="D115" s="24">
        <v>781.7695545131163</v>
      </c>
      <c r="E115" s="29">
        <v>1</v>
      </c>
    </row>
    <row r="116" spans="1:5" x14ac:dyDescent="0.3">
      <c r="A116" s="23" t="s">
        <v>33</v>
      </c>
      <c r="B116" s="24">
        <v>-24.40680863391006</v>
      </c>
      <c r="C116" s="24">
        <v>-29.900200300700117</v>
      </c>
      <c r="D116" s="24">
        <v>787.23966218317889</v>
      </c>
      <c r="E116" s="29">
        <v>1</v>
      </c>
    </row>
    <row r="117" spans="1:5" x14ac:dyDescent="0.3">
      <c r="A117" s="23" t="s">
        <v>1</v>
      </c>
      <c r="B117" s="24">
        <v>-24.40680863391006</v>
      </c>
      <c r="C117" s="24">
        <v>-58.662549427166262</v>
      </c>
      <c r="D117" s="24">
        <v>851.05758500057618</v>
      </c>
      <c r="E117" s="29">
        <v>1</v>
      </c>
    </row>
    <row r="118" spans="1:5" x14ac:dyDescent="0.3">
      <c r="A118" s="23" t="s">
        <v>2</v>
      </c>
      <c r="B118" s="24">
        <v>-8.3205029433784112</v>
      </c>
      <c r="C118" s="24">
        <v>7.2696047242715025</v>
      </c>
      <c r="D118" s="24">
        <v>803.99186692274566</v>
      </c>
      <c r="E118" s="29">
        <v>1</v>
      </c>
    </row>
    <row r="119" spans="1:5" x14ac:dyDescent="0.3">
      <c r="A119" s="23" t="s">
        <v>3</v>
      </c>
      <c r="B119" s="39">
        <v>-31.617911184838036</v>
      </c>
      <c r="C119" s="39">
        <v>-6.8903209995272086</v>
      </c>
      <c r="D119" s="39">
        <v>797.61007464100601</v>
      </c>
      <c r="E119" s="40">
        <v>1</v>
      </c>
    </row>
    <row r="121" spans="1:5" x14ac:dyDescent="0.3">
      <c r="A121" s="41" t="s">
        <v>41</v>
      </c>
      <c r="B121" s="41"/>
      <c r="C121" s="41"/>
      <c r="D121" s="41"/>
      <c r="E121" s="41"/>
    </row>
    <row r="122" spans="1:5" ht="16.2" thickBot="1" x14ac:dyDescent="0.4">
      <c r="A122" s="23"/>
      <c r="B122" s="25" t="s">
        <v>55</v>
      </c>
      <c r="C122" s="25" t="s">
        <v>56</v>
      </c>
      <c r="D122" s="26" t="s">
        <v>57</v>
      </c>
    </row>
    <row r="123" spans="1:5" x14ac:dyDescent="0.3">
      <c r="A123" s="23" t="s">
        <v>39</v>
      </c>
      <c r="B123" s="24">
        <v>-32</v>
      </c>
      <c r="C123" s="24">
        <v>0</v>
      </c>
      <c r="D123" s="29">
        <v>-1000</v>
      </c>
    </row>
    <row r="124" spans="1:5" x14ac:dyDescent="0.3">
      <c r="A124" s="23" t="s">
        <v>40</v>
      </c>
      <c r="B124" s="39">
        <v>32</v>
      </c>
      <c r="C124" s="39">
        <v>0</v>
      </c>
      <c r="D124" s="40">
        <v>-1000</v>
      </c>
    </row>
    <row r="125" spans="1:5" ht="15" thickBot="1" x14ac:dyDescent="0.35"/>
    <row r="126" spans="1:5" x14ac:dyDescent="0.3">
      <c r="A126" s="44" t="s">
        <v>58</v>
      </c>
      <c r="B126" s="30">
        <v>1</v>
      </c>
      <c r="C126" s="31">
        <v>0</v>
      </c>
      <c r="D126" s="31">
        <v>0</v>
      </c>
      <c r="E126" s="32">
        <v>0</v>
      </c>
    </row>
    <row r="127" spans="1:5" x14ac:dyDescent="0.3">
      <c r="A127" s="44"/>
      <c r="B127" s="33">
        <v>0</v>
      </c>
      <c r="C127" s="34">
        <v>1</v>
      </c>
      <c r="D127" s="34">
        <v>0</v>
      </c>
      <c r="E127" s="35">
        <v>0</v>
      </c>
    </row>
    <row r="128" spans="1:5" x14ac:dyDescent="0.3">
      <c r="A128" s="44"/>
      <c r="B128" s="33">
        <f>-B123/D123</f>
        <v>-3.2000000000000001E-2</v>
      </c>
      <c r="C128" s="34">
        <f>C123/D123</f>
        <v>0</v>
      </c>
      <c r="D128" s="34">
        <v>1</v>
      </c>
      <c r="E128" s="35">
        <f>-1/D123</f>
        <v>1E-3</v>
      </c>
    </row>
    <row r="129" spans="1:5" ht="15" thickBot="1" x14ac:dyDescent="0.35">
      <c r="A129" s="44"/>
      <c r="B129" s="36">
        <v>0</v>
      </c>
      <c r="C129" s="37">
        <v>0</v>
      </c>
      <c r="D129" s="37">
        <v>0</v>
      </c>
      <c r="E129" s="38">
        <v>1</v>
      </c>
    </row>
    <row r="130" spans="1:5" ht="15" thickBot="1" x14ac:dyDescent="0.35"/>
    <row r="131" spans="1:5" x14ac:dyDescent="0.3">
      <c r="A131" s="44" t="s">
        <v>59</v>
      </c>
      <c r="B131" s="30">
        <v>1</v>
      </c>
      <c r="C131" s="31">
        <v>0</v>
      </c>
      <c r="D131" s="31">
        <v>0</v>
      </c>
      <c r="E131" s="32">
        <v>0</v>
      </c>
    </row>
    <row r="132" spans="1:5" x14ac:dyDescent="0.3">
      <c r="A132" s="44"/>
      <c r="B132" s="33">
        <v>0</v>
      </c>
      <c r="C132" s="34">
        <v>1</v>
      </c>
      <c r="D132" s="34">
        <v>0</v>
      </c>
      <c r="E132" s="35">
        <v>0</v>
      </c>
    </row>
    <row r="133" spans="1:5" x14ac:dyDescent="0.3">
      <c r="A133" s="44"/>
      <c r="B133" s="33">
        <f>-B124/D124</f>
        <v>3.2000000000000001E-2</v>
      </c>
      <c r="C133" s="34">
        <f>C124/D124</f>
        <v>0</v>
      </c>
      <c r="D133" s="34">
        <v>1</v>
      </c>
      <c r="E133" s="35">
        <f>-1/D124</f>
        <v>1E-3</v>
      </c>
    </row>
    <row r="134" spans="1:5" ht="15" thickBot="1" x14ac:dyDescent="0.35">
      <c r="A134" s="44"/>
      <c r="B134" s="36">
        <v>0</v>
      </c>
      <c r="C134" s="37">
        <v>0</v>
      </c>
      <c r="D134" s="37">
        <v>0</v>
      </c>
      <c r="E134" s="38">
        <v>1</v>
      </c>
    </row>
    <row r="137" spans="1:5" ht="15.6" x14ac:dyDescent="0.35">
      <c r="A137" s="45" t="s">
        <v>68</v>
      </c>
      <c r="B137" s="45"/>
      <c r="C137" s="45"/>
      <c r="D137" s="45"/>
      <c r="E137" s="45"/>
    </row>
    <row r="138" spans="1:5" ht="16.8" thickBot="1" x14ac:dyDescent="0.35">
      <c r="A138" s="23"/>
      <c r="B138" s="25" t="s">
        <v>60</v>
      </c>
      <c r="C138" s="25" t="s">
        <v>61</v>
      </c>
      <c r="D138" s="26" t="s">
        <v>62</v>
      </c>
      <c r="E138" s="26" t="s">
        <v>4</v>
      </c>
    </row>
    <row r="139" spans="1:5" x14ac:dyDescent="0.3">
      <c r="A139" s="23" t="s">
        <v>5</v>
      </c>
      <c r="B139" s="24">
        <f t="array" ref="B139:E171">MMULT(B87:E119,B126:E129)</f>
        <v>-28.079886039654763</v>
      </c>
      <c r="C139" s="24">
        <v>-1.7053025658242404E-13</v>
      </c>
      <c r="D139" s="24">
        <v>877.49643873921218</v>
      </c>
      <c r="E139" s="29">
        <v>1.8774964387392123</v>
      </c>
    </row>
    <row r="140" spans="1:5" x14ac:dyDescent="0.3">
      <c r="A140" s="23" t="s">
        <v>6</v>
      </c>
      <c r="B140" s="24">
        <v>-32.161691050981375</v>
      </c>
      <c r="C140" s="24">
        <v>-8.1546000820092424</v>
      </c>
      <c r="D140" s="24">
        <v>797.04027175870783</v>
      </c>
      <c r="E140" s="29">
        <v>1.797040271758708</v>
      </c>
    </row>
    <row r="141" spans="1:5" x14ac:dyDescent="0.3">
      <c r="A141" s="23" t="s">
        <v>7</v>
      </c>
      <c r="B141" s="24">
        <v>-71.750018288313868</v>
      </c>
      <c r="C141" s="24">
        <v>-32.428758465664174</v>
      </c>
      <c r="D141" s="24">
        <v>786.10005641858254</v>
      </c>
      <c r="E141" s="29">
        <v>1.7861000564185825</v>
      </c>
    </row>
    <row r="142" spans="1:5" x14ac:dyDescent="0.3">
      <c r="A142" s="23" t="s">
        <v>8</v>
      </c>
      <c r="B142" s="24">
        <v>-37.344019168562824</v>
      </c>
      <c r="C142" s="24">
        <v>-33.440181731649787</v>
      </c>
      <c r="D142" s="24">
        <v>785.64421411274395</v>
      </c>
      <c r="E142" s="29">
        <v>1.785644214112744</v>
      </c>
    </row>
    <row r="143" spans="1:5" x14ac:dyDescent="0.3">
      <c r="A143" s="23" t="s">
        <v>9</v>
      </c>
      <c r="B143" s="24">
        <v>-12.288799828272987</v>
      </c>
      <c r="C143" s="24">
        <v>94.789324209089926</v>
      </c>
      <c r="D143" s="24">
        <v>574.70318708595414</v>
      </c>
      <c r="E143" s="29">
        <v>1.5747031870859542</v>
      </c>
    </row>
    <row r="144" spans="1:5" x14ac:dyDescent="0.3">
      <c r="A144" s="23" t="s">
        <v>10</v>
      </c>
      <c r="B144" s="24">
        <v>-7.8885407151060942</v>
      </c>
      <c r="C144" s="24">
        <v>25.886114213819369</v>
      </c>
      <c r="D144" s="24">
        <v>697.2108067800649</v>
      </c>
      <c r="E144" s="29">
        <v>1.6972108067800649</v>
      </c>
    </row>
    <row r="145" spans="1:5" x14ac:dyDescent="0.3">
      <c r="A145" s="23" t="s">
        <v>11</v>
      </c>
      <c r="B145" s="24">
        <v>1.617152223452571</v>
      </c>
      <c r="C145" s="24">
        <v>28.888777034714195</v>
      </c>
      <c r="D145" s="24">
        <v>660.17361943068261</v>
      </c>
      <c r="E145" s="29">
        <v>1.6601736194306826</v>
      </c>
    </row>
    <row r="146" spans="1:5" x14ac:dyDescent="0.3">
      <c r="A146" s="23" t="s">
        <v>12</v>
      </c>
      <c r="B146" s="24">
        <v>-35.454216748516778</v>
      </c>
      <c r="C146" s="24">
        <v>-87.551326461880578</v>
      </c>
      <c r="D146" s="24">
        <v>761.25665075038148</v>
      </c>
      <c r="E146" s="29">
        <v>1.7612566507503815</v>
      </c>
    </row>
    <row r="147" spans="1:5" x14ac:dyDescent="0.3">
      <c r="A147" s="23" t="s">
        <v>13</v>
      </c>
      <c r="B147" s="24">
        <v>-21.953365449184627</v>
      </c>
      <c r="C147" s="24">
        <v>86.28704737939826</v>
      </c>
      <c r="D147" s="24">
        <v>686.04267028702043</v>
      </c>
      <c r="E147" s="29">
        <v>1.6860426702870206</v>
      </c>
    </row>
    <row r="148" spans="1:5" x14ac:dyDescent="0.3">
      <c r="A148" s="23" t="s">
        <v>14</v>
      </c>
      <c r="B148" s="24">
        <v>-35.149474528295457</v>
      </c>
      <c r="C148" s="24">
        <v>78.195661251513286</v>
      </c>
      <c r="D148" s="24">
        <v>682.39593184031196</v>
      </c>
      <c r="E148" s="29">
        <v>1.6823959318403121</v>
      </c>
    </row>
    <row r="149" spans="1:5" x14ac:dyDescent="0.3">
      <c r="A149" s="23" t="s">
        <v>15</v>
      </c>
      <c r="B149" s="24">
        <v>-18.180262181334825</v>
      </c>
      <c r="C149" s="24">
        <v>55.438637766836777</v>
      </c>
      <c r="D149" s="24">
        <v>672.13947995894455</v>
      </c>
      <c r="E149" s="29">
        <v>1.6721394799589446</v>
      </c>
    </row>
    <row r="150" spans="1:5" x14ac:dyDescent="0.3">
      <c r="A150" s="23" t="s">
        <v>16</v>
      </c>
      <c r="B150" s="24">
        <v>-14.095915121021401</v>
      </c>
      <c r="C150" s="24">
        <v>112.96333601976906</v>
      </c>
      <c r="D150" s="24">
        <v>544.50363432415008</v>
      </c>
      <c r="E150" s="29">
        <v>1.5445036343241501</v>
      </c>
    </row>
    <row r="151" spans="1:5" x14ac:dyDescent="0.3">
      <c r="A151" s="23" t="s">
        <v>17</v>
      </c>
      <c r="B151" s="24">
        <v>-0.89980604191056912</v>
      </c>
      <c r="C151" s="24">
        <v>121.05472214765405</v>
      </c>
      <c r="D151" s="24">
        <v>548.15037277085844</v>
      </c>
      <c r="E151" s="29">
        <v>1.5481503727708583</v>
      </c>
    </row>
    <row r="152" spans="1:5" x14ac:dyDescent="0.3">
      <c r="A152" s="23" t="s">
        <v>18</v>
      </c>
      <c r="B152" s="24">
        <v>-4.9841531022239955</v>
      </c>
      <c r="C152" s="24">
        <v>63.530023894721758</v>
      </c>
      <c r="D152" s="24">
        <v>675.78621840565302</v>
      </c>
      <c r="E152" s="29">
        <v>1.6757862184056531</v>
      </c>
    </row>
    <row r="153" spans="1:5" x14ac:dyDescent="0.3">
      <c r="A153" s="23" t="s">
        <v>4</v>
      </c>
      <c r="B153" s="24">
        <v>17.641463360390176</v>
      </c>
      <c r="C153" s="24">
        <v>33.187325915153089</v>
      </c>
      <c r="D153" s="24">
        <v>662.11094923049643</v>
      </c>
      <c r="E153" s="29">
        <v>1.6621109492304964</v>
      </c>
    </row>
    <row r="154" spans="1:5" x14ac:dyDescent="0.3">
      <c r="A154" s="23" t="s">
        <v>19</v>
      </c>
      <c r="B154" s="24">
        <v>21.725810420703599</v>
      </c>
      <c r="C154" s="24">
        <v>90.712024168085378</v>
      </c>
      <c r="D154" s="24">
        <v>534.47510359570197</v>
      </c>
      <c r="E154" s="29">
        <v>1.5344751035957018</v>
      </c>
    </row>
    <row r="155" spans="1:5" x14ac:dyDescent="0.3">
      <c r="A155" s="23" t="s">
        <v>20</v>
      </c>
      <c r="B155" s="24">
        <v>8.5297013415927694</v>
      </c>
      <c r="C155" s="24">
        <v>82.62063804020039</v>
      </c>
      <c r="D155" s="24">
        <v>530.8283651489935</v>
      </c>
      <c r="E155" s="29">
        <v>1.5308283651489936</v>
      </c>
    </row>
    <row r="156" spans="1:5" x14ac:dyDescent="0.3">
      <c r="A156" s="23" t="s">
        <v>21</v>
      </c>
      <c r="B156" s="24">
        <v>4.445354281279343</v>
      </c>
      <c r="C156" s="24">
        <v>25.095939787268108</v>
      </c>
      <c r="D156" s="24">
        <v>658.46421078378808</v>
      </c>
      <c r="E156" s="29">
        <v>1.6584642107837881</v>
      </c>
    </row>
    <row r="157" spans="1:5" x14ac:dyDescent="0.3">
      <c r="A157" s="23" t="s">
        <v>22</v>
      </c>
      <c r="B157" s="24">
        <v>21.414566628239974</v>
      </c>
      <c r="C157" s="24">
        <v>2.3389163025916133</v>
      </c>
      <c r="D157" s="24">
        <v>648.20775890242066</v>
      </c>
      <c r="E157" s="29">
        <v>1.6482077589024207</v>
      </c>
    </row>
    <row r="158" spans="1:5" x14ac:dyDescent="0.3">
      <c r="A158" s="23" t="s">
        <v>23</v>
      </c>
      <c r="B158" s="24">
        <v>34.610675707350808</v>
      </c>
      <c r="C158" s="24">
        <v>10.430302430476587</v>
      </c>
      <c r="D158" s="24">
        <v>651.85449734912902</v>
      </c>
      <c r="E158" s="29">
        <v>1.6518544973491291</v>
      </c>
    </row>
    <row r="159" spans="1:5" x14ac:dyDescent="0.3">
      <c r="A159" s="23" t="s">
        <v>24</v>
      </c>
      <c r="B159" s="24">
        <v>28.484155116880668</v>
      </c>
      <c r="C159" s="24">
        <v>-75.856744948921843</v>
      </c>
      <c r="D159" s="24">
        <v>843.30826580132077</v>
      </c>
      <c r="E159" s="29">
        <v>1.8433082658013209</v>
      </c>
    </row>
    <row r="160" spans="1:5" x14ac:dyDescent="0.3">
      <c r="A160" s="23" t="s">
        <v>25</v>
      </c>
      <c r="B160" s="24">
        <v>-17.702226660007241</v>
      </c>
      <c r="C160" s="24">
        <v>-104.17659639651927</v>
      </c>
      <c r="D160" s="24">
        <v>830.54468123784136</v>
      </c>
      <c r="E160" s="29">
        <v>1.8305446812378414</v>
      </c>
    </row>
    <row r="161" spans="1:5" x14ac:dyDescent="0.3">
      <c r="A161" s="23" t="s">
        <v>26</v>
      </c>
      <c r="B161" s="24">
        <v>-15.660053129850528</v>
      </c>
      <c r="C161" s="24">
        <v>-75.414247270053124</v>
      </c>
      <c r="D161" s="24">
        <v>766.72675842044407</v>
      </c>
      <c r="E161" s="29">
        <v>1.766726758420444</v>
      </c>
    </row>
    <row r="162" spans="1:5" x14ac:dyDescent="0.3">
      <c r="A162" s="23" t="s">
        <v>27</v>
      </c>
      <c r="B162" s="24">
        <v>17.330219567926552</v>
      </c>
      <c r="C162" s="24">
        <v>-55.185781950340669</v>
      </c>
      <c r="D162" s="24">
        <v>775.84360453721513</v>
      </c>
      <c r="E162" s="29">
        <v>1.775843604537215</v>
      </c>
    </row>
    <row r="163" spans="1:5" x14ac:dyDescent="0.3">
      <c r="A163" s="23" t="s">
        <v>28</v>
      </c>
      <c r="B163" s="24">
        <v>-39.233821588608883</v>
      </c>
      <c r="C163" s="24">
        <v>20.670962998580997</v>
      </c>
      <c r="D163" s="24">
        <v>810.03177747510654</v>
      </c>
      <c r="E163" s="29">
        <v>1.8100317774751065</v>
      </c>
    </row>
    <row r="164" spans="1:5" x14ac:dyDescent="0.3">
      <c r="A164" s="23" t="s">
        <v>29</v>
      </c>
      <c r="B164" s="24">
        <v>-92.018257905052209</v>
      </c>
      <c r="C164" s="24">
        <v>-11.694581512958909</v>
      </c>
      <c r="D164" s="24">
        <v>795.44482368827289</v>
      </c>
      <c r="E164" s="29">
        <v>1.795444823688273</v>
      </c>
    </row>
    <row r="165" spans="1:5" x14ac:dyDescent="0.3">
      <c r="A165" s="23" t="s">
        <v>30</v>
      </c>
      <c r="B165" s="24">
        <v>-94.060431435208926</v>
      </c>
      <c r="C165" s="24">
        <v>-40.456930639425053</v>
      </c>
      <c r="D165" s="24">
        <v>859.26274650567007</v>
      </c>
      <c r="E165" s="29">
        <v>1.8592627465056701</v>
      </c>
    </row>
    <row r="166" spans="1:5" x14ac:dyDescent="0.3">
      <c r="A166" s="23" t="s">
        <v>31</v>
      </c>
      <c r="B166" s="24">
        <v>-71.434814972594751</v>
      </c>
      <c r="C166" s="24">
        <v>-70.799628618993722</v>
      </c>
      <c r="D166" s="24">
        <v>845.58747733051359</v>
      </c>
      <c r="E166" s="29">
        <v>1.8455874773305136</v>
      </c>
    </row>
    <row r="167" spans="1:5" x14ac:dyDescent="0.3">
      <c r="A167" s="23" t="s">
        <v>32</v>
      </c>
      <c r="B167" s="24">
        <v>-69.392641442438034</v>
      </c>
      <c r="C167" s="24">
        <v>-42.037279492527574</v>
      </c>
      <c r="D167" s="24">
        <v>781.7695545131163</v>
      </c>
      <c r="E167" s="29">
        <v>1.7817695545131165</v>
      </c>
    </row>
    <row r="168" spans="1:5" x14ac:dyDescent="0.3">
      <c r="A168" s="23" t="s">
        <v>33</v>
      </c>
      <c r="B168" s="24">
        <v>-49.598477823771788</v>
      </c>
      <c r="C168" s="24">
        <v>-29.900200300700117</v>
      </c>
      <c r="D168" s="24">
        <v>787.23966218317889</v>
      </c>
      <c r="E168" s="29">
        <v>1.787239662183179</v>
      </c>
    </row>
    <row r="169" spans="1:5" x14ac:dyDescent="0.3">
      <c r="A169" s="23" t="s">
        <v>1</v>
      </c>
      <c r="B169" s="24">
        <v>-51.640651353928497</v>
      </c>
      <c r="C169" s="24">
        <v>-58.662549427166262</v>
      </c>
      <c r="D169" s="24">
        <v>851.05758500057618</v>
      </c>
      <c r="E169" s="29">
        <v>1.8510575850005762</v>
      </c>
    </row>
    <row r="170" spans="1:5" x14ac:dyDescent="0.3">
      <c r="A170" s="23" t="s">
        <v>2</v>
      </c>
      <c r="B170" s="24">
        <v>-34.04824268490627</v>
      </c>
      <c r="C170" s="24">
        <v>7.2696047242715025</v>
      </c>
      <c r="D170" s="24">
        <v>803.99186692274566</v>
      </c>
      <c r="E170" s="29">
        <v>1.8039918669227457</v>
      </c>
    </row>
    <row r="171" spans="1:5" x14ac:dyDescent="0.3">
      <c r="A171" s="23" t="s">
        <v>3</v>
      </c>
      <c r="B171" s="39">
        <v>-57.141433573350227</v>
      </c>
      <c r="C171" s="39">
        <v>-6.8903209995272086</v>
      </c>
      <c r="D171" s="39">
        <v>797.61007464100601</v>
      </c>
      <c r="E171" s="40">
        <v>1.797610074641006</v>
      </c>
    </row>
    <row r="173" spans="1:5" ht="15.6" x14ac:dyDescent="0.35">
      <c r="A173" s="45" t="s">
        <v>69</v>
      </c>
      <c r="B173" s="45"/>
      <c r="C173" s="45"/>
      <c r="D173" s="45"/>
      <c r="E173" s="45"/>
    </row>
    <row r="174" spans="1:5" ht="16.8" thickBot="1" x14ac:dyDescent="0.35">
      <c r="A174" s="23"/>
      <c r="B174" s="25" t="s">
        <v>60</v>
      </c>
      <c r="C174" s="25" t="s">
        <v>61</v>
      </c>
      <c r="D174" s="26" t="s">
        <v>62</v>
      </c>
      <c r="E174" s="26" t="s">
        <v>4</v>
      </c>
    </row>
    <row r="175" spans="1:5" x14ac:dyDescent="0.3">
      <c r="A175" s="23" t="s">
        <v>5</v>
      </c>
      <c r="B175" s="24">
        <f t="array" ref="B175:E207">MMULT(B87:E119,B131:E134)</f>
        <v>28.07988603965482</v>
      </c>
      <c r="C175" s="24">
        <v>-1.7053025658242404E-13</v>
      </c>
      <c r="D175" s="24">
        <v>877.49643873921218</v>
      </c>
      <c r="E175" s="29">
        <v>1.8774964387392123</v>
      </c>
    </row>
    <row r="176" spans="1:5" x14ac:dyDescent="0.3">
      <c r="A176" s="23" t="s">
        <v>6</v>
      </c>
      <c r="B176" s="24">
        <v>18.848886341575927</v>
      </c>
      <c r="C176" s="24">
        <v>-8.1546000820092424</v>
      </c>
      <c r="D176" s="24">
        <v>797.04027175870783</v>
      </c>
      <c r="E176" s="29">
        <v>1.797040271758708</v>
      </c>
    </row>
    <row r="177" spans="1:5" x14ac:dyDescent="0.3">
      <c r="A177" s="23" t="s">
        <v>7</v>
      </c>
      <c r="B177" s="24">
        <v>-21.439614677524578</v>
      </c>
      <c r="C177" s="24">
        <v>-32.428758465664174</v>
      </c>
      <c r="D177" s="24">
        <v>786.10005641858254</v>
      </c>
      <c r="E177" s="29">
        <v>1.7861000564185825</v>
      </c>
    </row>
    <row r="178" spans="1:5" x14ac:dyDescent="0.3">
      <c r="A178" s="23" t="s">
        <v>8</v>
      </c>
      <c r="B178" s="24">
        <v>12.937210534652788</v>
      </c>
      <c r="C178" s="24">
        <v>-33.440181731649787</v>
      </c>
      <c r="D178" s="24">
        <v>785.64421411274395</v>
      </c>
      <c r="E178" s="29">
        <v>1.785644214112744</v>
      </c>
    </row>
    <row r="179" spans="1:5" x14ac:dyDescent="0.3">
      <c r="A179" s="23" t="s">
        <v>9</v>
      </c>
      <c r="B179" s="24">
        <v>24.492204145228079</v>
      </c>
      <c r="C179" s="24">
        <v>94.789324209089926</v>
      </c>
      <c r="D179" s="24">
        <v>574.70318708595414</v>
      </c>
      <c r="E179" s="29">
        <v>1.5747031870859542</v>
      </c>
    </row>
    <row r="180" spans="1:5" x14ac:dyDescent="0.3">
      <c r="A180" s="23" t="s">
        <v>10</v>
      </c>
      <c r="B180" s="24">
        <v>36.732950918818055</v>
      </c>
      <c r="C180" s="24">
        <v>25.886114213819369</v>
      </c>
      <c r="D180" s="24">
        <v>697.2108067800649</v>
      </c>
      <c r="E180" s="29">
        <v>1.6972108067800649</v>
      </c>
    </row>
    <row r="181" spans="1:5" x14ac:dyDescent="0.3">
      <c r="A181" s="23" t="s">
        <v>11</v>
      </c>
      <c r="B181" s="24">
        <v>43.86826386701626</v>
      </c>
      <c r="C181" s="24">
        <v>28.888777034714195</v>
      </c>
      <c r="D181" s="24">
        <v>660.17361943068261</v>
      </c>
      <c r="E181" s="29">
        <v>1.6601736194306826</v>
      </c>
    </row>
    <row r="182" spans="1:5" x14ac:dyDescent="0.3">
      <c r="A182" s="23" t="s">
        <v>12</v>
      </c>
      <c r="B182" s="24">
        <v>13.266208899507639</v>
      </c>
      <c r="C182" s="24">
        <v>-87.551326461880578</v>
      </c>
      <c r="D182" s="24">
        <v>761.25665075038148</v>
      </c>
      <c r="E182" s="29">
        <v>1.7612566507503815</v>
      </c>
    </row>
    <row r="183" spans="1:5" x14ac:dyDescent="0.3">
      <c r="A183" s="23" t="s">
        <v>13</v>
      </c>
      <c r="B183" s="24">
        <v>21.953365449184684</v>
      </c>
      <c r="C183" s="24">
        <v>86.28704737939826</v>
      </c>
      <c r="D183" s="24">
        <v>686.04267028702043</v>
      </c>
      <c r="E183" s="29">
        <v>1.6860426702870206</v>
      </c>
    </row>
    <row r="184" spans="1:5" x14ac:dyDescent="0.3">
      <c r="A184" s="23" t="s">
        <v>14</v>
      </c>
      <c r="B184" s="24">
        <v>8.5238651094845128</v>
      </c>
      <c r="C184" s="24">
        <v>78.195661251513286</v>
      </c>
      <c r="D184" s="24">
        <v>682.39593184031196</v>
      </c>
      <c r="E184" s="29">
        <v>1.6823959318403121</v>
      </c>
    </row>
    <row r="185" spans="1:5" x14ac:dyDescent="0.3">
      <c r="A185" s="23" t="s">
        <v>15</v>
      </c>
      <c r="B185" s="24">
        <v>24.836664536037624</v>
      </c>
      <c r="C185" s="24">
        <v>55.438637766836777</v>
      </c>
      <c r="D185" s="24">
        <v>672.13947995894455</v>
      </c>
      <c r="E185" s="29">
        <v>1.6721394799589446</v>
      </c>
    </row>
    <row r="186" spans="1:5" x14ac:dyDescent="0.3">
      <c r="A186" s="23" t="s">
        <v>16</v>
      </c>
      <c r="B186" s="24">
        <v>20.752317475724205</v>
      </c>
      <c r="C186" s="24">
        <v>112.96333601976906</v>
      </c>
      <c r="D186" s="24">
        <v>544.50363432415008</v>
      </c>
      <c r="E186" s="29">
        <v>1.5445036343241501</v>
      </c>
    </row>
    <row r="187" spans="1:5" x14ac:dyDescent="0.3">
      <c r="A187" s="23" t="s">
        <v>17</v>
      </c>
      <c r="B187" s="24">
        <v>34.181817815424367</v>
      </c>
      <c r="C187" s="24">
        <v>121.05472214765405</v>
      </c>
      <c r="D187" s="24">
        <v>548.15037277085844</v>
      </c>
      <c r="E187" s="29">
        <v>1.5481503727708583</v>
      </c>
    </row>
    <row r="188" spans="1:5" x14ac:dyDescent="0.3">
      <c r="A188" s="23" t="s">
        <v>18</v>
      </c>
      <c r="B188" s="24">
        <v>38.2661648757378</v>
      </c>
      <c r="C188" s="24">
        <v>63.530023894721758</v>
      </c>
      <c r="D188" s="24">
        <v>675.78621840565302</v>
      </c>
      <c r="E188" s="29">
        <v>1.6757862184056531</v>
      </c>
    </row>
    <row r="189" spans="1:5" x14ac:dyDescent="0.3">
      <c r="A189" s="23" t="s">
        <v>4</v>
      </c>
      <c r="B189" s="24">
        <v>60.016564111141946</v>
      </c>
      <c r="C189" s="24">
        <v>33.187325915153089</v>
      </c>
      <c r="D189" s="24">
        <v>662.11094923049643</v>
      </c>
      <c r="E189" s="29">
        <v>1.6621109492304964</v>
      </c>
    </row>
    <row r="190" spans="1:5" x14ac:dyDescent="0.3">
      <c r="A190" s="23" t="s">
        <v>19</v>
      </c>
      <c r="B190" s="24">
        <v>55.932217050828527</v>
      </c>
      <c r="C190" s="24">
        <v>90.712024168085378</v>
      </c>
      <c r="D190" s="24">
        <v>534.47510359570197</v>
      </c>
      <c r="E190" s="29">
        <v>1.5344751035957018</v>
      </c>
    </row>
    <row r="191" spans="1:5" x14ac:dyDescent="0.3">
      <c r="A191" s="23" t="s">
        <v>20</v>
      </c>
      <c r="B191" s="24">
        <v>42.502716711128357</v>
      </c>
      <c r="C191" s="24">
        <v>82.62063804020039</v>
      </c>
      <c r="D191" s="24">
        <v>530.8283651489935</v>
      </c>
      <c r="E191" s="29">
        <v>1.5308283651489936</v>
      </c>
    </row>
    <row r="192" spans="1:5" x14ac:dyDescent="0.3">
      <c r="A192" s="23" t="s">
        <v>21</v>
      </c>
      <c r="B192" s="24">
        <v>46.587063771441784</v>
      </c>
      <c r="C192" s="24">
        <v>25.095939787268108</v>
      </c>
      <c r="D192" s="24">
        <v>658.46421078378808</v>
      </c>
      <c r="E192" s="29">
        <v>1.6584642107837881</v>
      </c>
    </row>
    <row r="193" spans="1:5" x14ac:dyDescent="0.3">
      <c r="A193" s="23" t="s">
        <v>22</v>
      </c>
      <c r="B193" s="24">
        <v>62.899863197994897</v>
      </c>
      <c r="C193" s="24">
        <v>2.3389163025916133</v>
      </c>
      <c r="D193" s="24">
        <v>648.20775890242066</v>
      </c>
      <c r="E193" s="29">
        <v>1.6482077589024207</v>
      </c>
    </row>
    <row r="194" spans="1:5" x14ac:dyDescent="0.3">
      <c r="A194" s="23" t="s">
        <v>23</v>
      </c>
      <c r="B194" s="24">
        <v>76.329363537695059</v>
      </c>
      <c r="C194" s="24">
        <v>10.430302430476587</v>
      </c>
      <c r="D194" s="24">
        <v>651.85449734912902</v>
      </c>
      <c r="E194" s="29">
        <v>1.6518544973491291</v>
      </c>
    </row>
    <row r="195" spans="1:5" x14ac:dyDescent="0.3">
      <c r="A195" s="23" t="s">
        <v>24</v>
      </c>
      <c r="B195" s="24">
        <v>82.455884128165195</v>
      </c>
      <c r="C195" s="24">
        <v>-75.856744948921843</v>
      </c>
      <c r="D195" s="24">
        <v>843.30826580132077</v>
      </c>
      <c r="E195" s="29">
        <v>1.8433082658013209</v>
      </c>
    </row>
    <row r="196" spans="1:5" x14ac:dyDescent="0.3">
      <c r="A196" s="23" t="s">
        <v>25</v>
      </c>
      <c r="B196" s="24">
        <v>35.45263293921461</v>
      </c>
      <c r="C196" s="24">
        <v>-104.17659639651927</v>
      </c>
      <c r="D196" s="24">
        <v>830.54468123784136</v>
      </c>
      <c r="E196" s="29">
        <v>1.8305446812378414</v>
      </c>
    </row>
    <row r="197" spans="1:5" x14ac:dyDescent="0.3">
      <c r="A197" s="23" t="s">
        <v>26</v>
      </c>
      <c r="B197" s="24">
        <v>33.410459409057893</v>
      </c>
      <c r="C197" s="24">
        <v>-75.414247270053124</v>
      </c>
      <c r="D197" s="24">
        <v>766.72675842044407</v>
      </c>
      <c r="E197" s="29">
        <v>1.766726758420444</v>
      </c>
    </row>
    <row r="198" spans="1:5" x14ac:dyDescent="0.3">
      <c r="A198" s="23" t="s">
        <v>27</v>
      </c>
      <c r="B198" s="24">
        <v>66.984210258308323</v>
      </c>
      <c r="C198" s="24">
        <v>-55.185781950340669</v>
      </c>
      <c r="D198" s="24">
        <v>775.84360453721513</v>
      </c>
      <c r="E198" s="29">
        <v>1.775843604537215</v>
      </c>
    </row>
    <row r="199" spans="1:5" x14ac:dyDescent="0.3">
      <c r="A199" s="23" t="s">
        <v>28</v>
      </c>
      <c r="B199" s="24">
        <v>12.608212169797939</v>
      </c>
      <c r="C199" s="24">
        <v>20.670962998580997</v>
      </c>
      <c r="D199" s="24">
        <v>810.03177747510654</v>
      </c>
      <c r="E199" s="29">
        <v>1.8100317774751065</v>
      </c>
    </row>
    <row r="200" spans="1:5" x14ac:dyDescent="0.3">
      <c r="A200" s="23" t="s">
        <v>29</v>
      </c>
      <c r="B200" s="24">
        <v>-41.10978918900274</v>
      </c>
      <c r="C200" s="24">
        <v>-11.694581512958909</v>
      </c>
      <c r="D200" s="24">
        <v>795.44482368827289</v>
      </c>
      <c r="E200" s="29">
        <v>1.795444823688273</v>
      </c>
    </row>
    <row r="201" spans="1:5" x14ac:dyDescent="0.3">
      <c r="A201" s="23" t="s">
        <v>30</v>
      </c>
      <c r="B201" s="24">
        <v>-39.06761565884603</v>
      </c>
      <c r="C201" s="24">
        <v>-40.456930639425053</v>
      </c>
      <c r="D201" s="24">
        <v>859.26274650567007</v>
      </c>
      <c r="E201" s="29">
        <v>1.8592627465056701</v>
      </c>
    </row>
    <row r="202" spans="1:5" x14ac:dyDescent="0.3">
      <c r="A202" s="23" t="s">
        <v>31</v>
      </c>
      <c r="B202" s="24">
        <v>-17.317216423441877</v>
      </c>
      <c r="C202" s="24">
        <v>-70.799628618993722</v>
      </c>
      <c r="D202" s="24">
        <v>845.58747733051359</v>
      </c>
      <c r="E202" s="29">
        <v>1.8455874773305136</v>
      </c>
    </row>
    <row r="203" spans="1:5" x14ac:dyDescent="0.3">
      <c r="A203" s="23" t="s">
        <v>32</v>
      </c>
      <c r="B203" s="24">
        <v>-19.35938995359859</v>
      </c>
      <c r="C203" s="24">
        <v>-42.037279492527574</v>
      </c>
      <c r="D203" s="24">
        <v>781.7695545131163</v>
      </c>
      <c r="E203" s="29">
        <v>1.7817695545131165</v>
      </c>
    </row>
    <row r="204" spans="1:5" x14ac:dyDescent="0.3">
      <c r="A204" s="23" t="s">
        <v>33</v>
      </c>
      <c r="B204" s="24">
        <v>0.78486055595166349</v>
      </c>
      <c r="C204" s="24">
        <v>-29.900200300700117</v>
      </c>
      <c r="D204" s="24">
        <v>787.23966218317889</v>
      </c>
      <c r="E204" s="29">
        <v>1.787239662183179</v>
      </c>
    </row>
    <row r="205" spans="1:5" x14ac:dyDescent="0.3">
      <c r="A205" s="23" t="s">
        <v>1</v>
      </c>
      <c r="B205" s="24">
        <v>2.8270340861083767</v>
      </c>
      <c r="C205" s="24">
        <v>-58.662549427166262</v>
      </c>
      <c r="D205" s="24">
        <v>851.05758500057618</v>
      </c>
      <c r="E205" s="29">
        <v>1.8510575850005762</v>
      </c>
    </row>
    <row r="206" spans="1:5" x14ac:dyDescent="0.3">
      <c r="A206" s="23" t="s">
        <v>2</v>
      </c>
      <c r="B206" s="24">
        <v>17.407236798149452</v>
      </c>
      <c r="C206" s="24">
        <v>7.2696047242715025</v>
      </c>
      <c r="D206" s="24">
        <v>803.99186692274566</v>
      </c>
      <c r="E206" s="29">
        <v>1.8039918669227457</v>
      </c>
    </row>
    <row r="207" spans="1:5" x14ac:dyDescent="0.3">
      <c r="A207" s="23" t="s">
        <v>3</v>
      </c>
      <c r="B207" s="39">
        <v>-6.0943887963258447</v>
      </c>
      <c r="C207" s="39">
        <v>-6.8903209995272086</v>
      </c>
      <c r="D207" s="39">
        <v>797.61007464100601</v>
      </c>
      <c r="E207" s="40">
        <v>1.797610074641006</v>
      </c>
    </row>
    <row r="209" spans="1:5" ht="15.6" x14ac:dyDescent="0.35">
      <c r="A209" s="45" t="s">
        <v>67</v>
      </c>
      <c r="B209" s="45"/>
      <c r="C209" s="45"/>
      <c r="D209" s="45"/>
      <c r="E209" s="45"/>
    </row>
    <row r="210" spans="1:5" ht="16.8" thickBot="1" x14ac:dyDescent="0.35">
      <c r="A210" s="23"/>
      <c r="B210" s="25" t="s">
        <v>63</v>
      </c>
      <c r="C210" s="25" t="s">
        <v>64</v>
      </c>
      <c r="D210" s="26" t="s">
        <v>65</v>
      </c>
      <c r="E210" s="26" t="s">
        <v>4</v>
      </c>
    </row>
    <row r="211" spans="1:5" x14ac:dyDescent="0.3">
      <c r="A211" s="23" t="s">
        <v>5</v>
      </c>
      <c r="B211" s="24">
        <f>B139/$E139</f>
        <v>-14.956026259368638</v>
      </c>
      <c r="C211" s="24">
        <f t="shared" ref="C211:E211" si="6">C139/$E139</f>
        <v>-9.0828537974186276E-14</v>
      </c>
      <c r="D211" s="24">
        <f t="shared" si="6"/>
        <v>467.37582060527041</v>
      </c>
      <c r="E211" s="29">
        <f t="shared" si="6"/>
        <v>1</v>
      </c>
    </row>
    <row r="212" spans="1:5" x14ac:dyDescent="0.3">
      <c r="A212" s="23" t="s">
        <v>6</v>
      </c>
      <c r="B212" s="24">
        <f t="shared" ref="B212:E212" si="7">B140/$E140</f>
        <v>-17.897034115716128</v>
      </c>
      <c r="C212" s="24">
        <f t="shared" si="7"/>
        <v>-4.5377948453145054</v>
      </c>
      <c r="D212" s="24">
        <f t="shared" si="7"/>
        <v>443.52944354367145</v>
      </c>
      <c r="E212" s="29">
        <f t="shared" si="7"/>
        <v>1</v>
      </c>
    </row>
    <row r="213" spans="1:5" x14ac:dyDescent="0.3">
      <c r="A213" s="23" t="s">
        <v>7</v>
      </c>
      <c r="B213" s="24">
        <f t="shared" ref="B213:E213" si="8">B141/$E141</f>
        <v>-40.171331964562043</v>
      </c>
      <c r="C213" s="24">
        <f t="shared" si="8"/>
        <v>-18.15618243173288</v>
      </c>
      <c r="D213" s="24">
        <f t="shared" si="8"/>
        <v>440.12095156350841</v>
      </c>
      <c r="E213" s="29">
        <f t="shared" si="8"/>
        <v>1</v>
      </c>
    </row>
    <row r="214" spans="1:5" x14ac:dyDescent="0.3">
      <c r="A214" s="23" t="s">
        <v>8</v>
      </c>
      <c r="B214" s="24">
        <f t="shared" ref="B214:E214" si="9">B142/$E142</f>
        <v>-20.913471381037922</v>
      </c>
      <c r="C214" s="24">
        <f t="shared" si="9"/>
        <v>-18.72723662830316</v>
      </c>
      <c r="D214" s="24">
        <f t="shared" si="9"/>
        <v>439.97802468344292</v>
      </c>
      <c r="E214" s="29">
        <f t="shared" si="9"/>
        <v>1</v>
      </c>
    </row>
    <row r="215" spans="1:5" x14ac:dyDescent="0.3">
      <c r="A215" s="23" t="s">
        <v>9</v>
      </c>
      <c r="B215" s="24">
        <f t="shared" ref="B215:E215" si="10">B143/$E143</f>
        <v>-7.803883251810686</v>
      </c>
      <c r="C215" s="24">
        <f t="shared" si="10"/>
        <v>60.195041825311243</v>
      </c>
      <c r="D215" s="24">
        <f t="shared" si="10"/>
        <v>364.95969005401162</v>
      </c>
      <c r="E215" s="29">
        <f t="shared" si="10"/>
        <v>1</v>
      </c>
    </row>
    <row r="216" spans="1:5" x14ac:dyDescent="0.3">
      <c r="A216" s="23" t="s">
        <v>10</v>
      </c>
      <c r="B216" s="24">
        <f t="shared" ref="B216:E216" si="11">B144/$E144</f>
        <v>-4.6479439581652038</v>
      </c>
      <c r="C216" s="24">
        <f t="shared" si="11"/>
        <v>15.252150239916457</v>
      </c>
      <c r="D216" s="24">
        <f t="shared" si="11"/>
        <v>410.79800104667481</v>
      </c>
      <c r="E216" s="29">
        <f t="shared" si="11"/>
        <v>1</v>
      </c>
    </row>
    <row r="217" spans="1:5" x14ac:dyDescent="0.3">
      <c r="A217" s="23" t="s">
        <v>11</v>
      </c>
      <c r="B217" s="24">
        <f t="shared" ref="B217:E217" si="12">B145/$E145</f>
        <v>0.97408620672284574</v>
      </c>
      <c r="C217" s="24">
        <f t="shared" si="12"/>
        <v>17.401057754803333</v>
      </c>
      <c r="D217" s="24">
        <f t="shared" si="12"/>
        <v>397.65336089190089</v>
      </c>
      <c r="E217" s="29">
        <f t="shared" si="12"/>
        <v>1</v>
      </c>
    </row>
    <row r="218" spans="1:5" x14ac:dyDescent="0.3">
      <c r="A218" s="23" t="s">
        <v>12</v>
      </c>
      <c r="B218" s="24">
        <f t="shared" ref="B218:E218" si="13">B146/$E146</f>
        <v>-20.13006834262999</v>
      </c>
      <c r="C218" s="24">
        <f t="shared" si="13"/>
        <v>-49.709578910364613</v>
      </c>
      <c r="D218" s="24">
        <f t="shared" si="13"/>
        <v>432.22357765181408</v>
      </c>
      <c r="E218" s="29">
        <f t="shared" si="13"/>
        <v>1</v>
      </c>
    </row>
    <row r="219" spans="1:5" x14ac:dyDescent="0.3">
      <c r="A219" s="23" t="s">
        <v>13</v>
      </c>
      <c r="B219" s="24">
        <f t="shared" ref="B219:E219" si="14">B147/$E147</f>
        <v>-13.02064641427339</v>
      </c>
      <c r="C219" s="24">
        <f t="shared" si="14"/>
        <v>51.177261940060703</v>
      </c>
      <c r="D219" s="24">
        <f t="shared" si="14"/>
        <v>406.89520044604393</v>
      </c>
      <c r="E219" s="29">
        <f t="shared" si="14"/>
        <v>1</v>
      </c>
    </row>
    <row r="220" spans="1:5" x14ac:dyDescent="0.3">
      <c r="A220" s="23" t="s">
        <v>14</v>
      </c>
      <c r="B220" s="24">
        <f t="shared" ref="B220:E220" si="15">B148/$E148</f>
        <v>-20.89251041509992</v>
      </c>
      <c r="C220" s="24">
        <f t="shared" si="15"/>
        <v>46.478750793208278</v>
      </c>
      <c r="D220" s="24">
        <f t="shared" si="15"/>
        <v>405.60959458209322</v>
      </c>
      <c r="E220" s="29">
        <f t="shared" si="15"/>
        <v>1</v>
      </c>
    </row>
    <row r="221" spans="1:5" x14ac:dyDescent="0.3">
      <c r="A221" s="23" t="s">
        <v>15</v>
      </c>
      <c r="B221" s="24">
        <f t="shared" ref="B221:E221" si="16">B149/$E149</f>
        <v>-10.872455557224926</v>
      </c>
      <c r="C221" s="24">
        <f t="shared" si="16"/>
        <v>33.154314237110135</v>
      </c>
      <c r="D221" s="24">
        <f t="shared" si="16"/>
        <v>401.96376439568746</v>
      </c>
      <c r="E221" s="29">
        <f t="shared" si="16"/>
        <v>1</v>
      </c>
    </row>
    <row r="222" spans="1:5" x14ac:dyDescent="0.3">
      <c r="A222" s="23" t="s">
        <v>16</v>
      </c>
      <c r="B222" s="24">
        <f t="shared" ref="B222:E222" si="17">B150/$E150</f>
        <v>-9.126501749663765</v>
      </c>
      <c r="C222" s="24">
        <f t="shared" si="17"/>
        <v>73.138925353969782</v>
      </c>
      <c r="D222" s="24">
        <f t="shared" si="17"/>
        <v>352.54279900896194</v>
      </c>
      <c r="E222" s="29">
        <f t="shared" si="17"/>
        <v>1</v>
      </c>
    </row>
    <row r="223" spans="1:5" x14ac:dyDescent="0.3">
      <c r="A223" s="23" t="s">
        <v>17</v>
      </c>
      <c r="B223" s="24">
        <f t="shared" ref="B223:E223" si="18">B151/$E151</f>
        <v>-0.58121359380620674</v>
      </c>
      <c r="C223" s="24">
        <f t="shared" si="18"/>
        <v>78.193129218444042</v>
      </c>
      <c r="D223" s="24">
        <f t="shared" si="18"/>
        <v>354.06791382272928</v>
      </c>
      <c r="E223" s="29">
        <f t="shared" si="18"/>
        <v>1</v>
      </c>
    </row>
    <row r="224" spans="1:5" x14ac:dyDescent="0.3">
      <c r="A224" s="23" t="s">
        <v>18</v>
      </c>
      <c r="B224" s="24">
        <f t="shared" ref="B224:E224" si="19">B152/$E152</f>
        <v>-2.9742177417868554</v>
      </c>
      <c r="C224" s="24">
        <f t="shared" si="19"/>
        <v>37.910577851132089</v>
      </c>
      <c r="D224" s="24">
        <f t="shared" si="19"/>
        <v>403.26517248041199</v>
      </c>
      <c r="E224" s="29">
        <f t="shared" si="19"/>
        <v>1</v>
      </c>
    </row>
    <row r="225" spans="1:5" x14ac:dyDescent="0.3">
      <c r="A225" s="23" t="s">
        <v>4</v>
      </c>
      <c r="B225" s="24">
        <f t="shared" ref="B225:E225" si="20">B153/$E153</f>
        <v>10.613890347426929</v>
      </c>
      <c r="C225" s="24">
        <f t="shared" si="20"/>
        <v>19.966973883733662</v>
      </c>
      <c r="D225" s="24">
        <f t="shared" si="20"/>
        <v>398.3554464502098</v>
      </c>
      <c r="E225" s="29">
        <f t="shared" si="20"/>
        <v>1</v>
      </c>
    </row>
    <row r="226" spans="1:5" x14ac:dyDescent="0.3">
      <c r="A226" s="23" t="s">
        <v>19</v>
      </c>
      <c r="B226" s="24">
        <f t="shared" ref="B226:E226" si="21">B154/$E154</f>
        <v>14.15846393974981</v>
      </c>
      <c r="C226" s="24">
        <f t="shared" si="21"/>
        <v>59.115996053322654</v>
      </c>
      <c r="D226" s="24">
        <f t="shared" si="21"/>
        <v>348.31135568330706</v>
      </c>
      <c r="E226" s="29">
        <f t="shared" si="21"/>
        <v>1</v>
      </c>
    </row>
    <row r="227" spans="1:5" x14ac:dyDescent="0.3">
      <c r="A227" s="23" t="s">
        <v>20</v>
      </c>
      <c r="B227" s="24">
        <f t="shared" ref="B227:E227" si="22">B155/$E155</f>
        <v>5.5719514582959695</v>
      </c>
      <c r="C227" s="24">
        <f t="shared" si="22"/>
        <v>53.971196197529977</v>
      </c>
      <c r="D227" s="24">
        <f t="shared" si="22"/>
        <v>346.75890337146234</v>
      </c>
      <c r="E227" s="29">
        <f t="shared" si="22"/>
        <v>1</v>
      </c>
    </row>
    <row r="228" spans="1:5" x14ac:dyDescent="0.3">
      <c r="A228" s="23" t="s">
        <v>21</v>
      </c>
      <c r="B228" s="24">
        <f t="shared" ref="B228:E228" si="23">B156/$E156</f>
        <v>2.6804041066273441</v>
      </c>
      <c r="C228" s="24">
        <f t="shared" si="23"/>
        <v>15.132035785932214</v>
      </c>
      <c r="D228" s="24">
        <f t="shared" si="23"/>
        <v>397.03251146589332</v>
      </c>
      <c r="E228" s="29">
        <f t="shared" si="23"/>
        <v>1</v>
      </c>
    </row>
    <row r="229" spans="1:5" x14ac:dyDescent="0.3">
      <c r="A229" s="23" t="s">
        <v>22</v>
      </c>
      <c r="B229" s="24">
        <f t="shared" ref="B229:E229" si="24">B157/$E157</f>
        <v>12.992637919930935</v>
      </c>
      <c r="C229" s="24">
        <f t="shared" si="24"/>
        <v>1.4190664313758306</v>
      </c>
      <c r="D229" s="24">
        <f t="shared" si="24"/>
        <v>393.2803709976933</v>
      </c>
      <c r="E229" s="29">
        <f t="shared" si="24"/>
        <v>1</v>
      </c>
    </row>
    <row r="230" spans="1:5" x14ac:dyDescent="0.3">
      <c r="A230" s="23" t="s">
        <v>23</v>
      </c>
      <c r="B230" s="24">
        <f t="shared" ref="B230:E230" si="25">B158/$E158</f>
        <v>20.952617656635915</v>
      </c>
      <c r="C230" s="24">
        <f t="shared" si="25"/>
        <v>6.3142985336874267</v>
      </c>
      <c r="D230" s="24">
        <f t="shared" si="25"/>
        <v>394.61980361782179</v>
      </c>
      <c r="E230" s="29">
        <f t="shared" si="25"/>
        <v>1</v>
      </c>
    </row>
    <row r="231" spans="1:5" x14ac:dyDescent="0.3">
      <c r="A231" s="23" t="s">
        <v>24</v>
      </c>
      <c r="B231" s="24">
        <f t="shared" ref="B231:E231" si="26">B159/$E159</f>
        <v>15.452735521965485</v>
      </c>
      <c r="C231" s="24">
        <f t="shared" si="26"/>
        <v>-41.152500835743545</v>
      </c>
      <c r="D231" s="24">
        <f t="shared" si="26"/>
        <v>457.49714328694705</v>
      </c>
      <c r="E231" s="29">
        <f t="shared" si="26"/>
        <v>1</v>
      </c>
    </row>
    <row r="232" spans="1:5" x14ac:dyDescent="0.3">
      <c r="A232" s="23" t="s">
        <v>25</v>
      </c>
      <c r="B232" s="24">
        <f t="shared" ref="B232:E232" si="27">B160/$E160</f>
        <v>-9.6704695828766845</v>
      </c>
      <c r="C232" s="24">
        <f t="shared" si="27"/>
        <v>-56.910163113895429</v>
      </c>
      <c r="D232" s="24">
        <f t="shared" si="27"/>
        <v>453.71450899314556</v>
      </c>
      <c r="E232" s="29">
        <f t="shared" si="27"/>
        <v>1</v>
      </c>
    </row>
    <row r="233" spans="1:5" x14ac:dyDescent="0.3">
      <c r="A233" s="23" t="s">
        <v>26</v>
      </c>
      <c r="B233" s="24">
        <f t="shared" ref="B233:E233" si="28">B161/$E161</f>
        <v>-8.8638795191235573</v>
      </c>
      <c r="C233" s="24">
        <f t="shared" si="28"/>
        <v>-42.685857850184952</v>
      </c>
      <c r="D233" s="24">
        <f t="shared" si="28"/>
        <v>433.98151681697635</v>
      </c>
      <c r="E233" s="29">
        <f t="shared" si="28"/>
        <v>1</v>
      </c>
    </row>
    <row r="234" spans="1:5" x14ac:dyDescent="0.3">
      <c r="A234" s="23" t="s">
        <v>27</v>
      </c>
      <c r="B234" s="24">
        <f t="shared" ref="B234:E234" si="29">B162/$E162</f>
        <v>9.7588658841625904</v>
      </c>
      <c r="C234" s="24">
        <f t="shared" si="29"/>
        <v>-31.075811974288179</v>
      </c>
      <c r="D234" s="24">
        <f t="shared" si="29"/>
        <v>436.88734895064141</v>
      </c>
      <c r="E234" s="29">
        <f t="shared" si="29"/>
        <v>1</v>
      </c>
    </row>
    <row r="235" spans="1:5" x14ac:dyDescent="0.3">
      <c r="A235" s="23" t="s">
        <v>28</v>
      </c>
      <c r="B235" s="24">
        <f t="shared" ref="B235:E235" si="30">B163/$E163</f>
        <v>-21.675763971027006</v>
      </c>
      <c r="C235" s="24">
        <f t="shared" si="30"/>
        <v>11.420221045740886</v>
      </c>
      <c r="D235" s="24">
        <f t="shared" si="30"/>
        <v>447.52351177229372</v>
      </c>
      <c r="E235" s="29">
        <f t="shared" si="30"/>
        <v>1</v>
      </c>
    </row>
    <row r="236" spans="1:5" x14ac:dyDescent="0.3">
      <c r="A236" s="23" t="s">
        <v>29</v>
      </c>
      <c r="B236" s="24">
        <f t="shared" ref="B236:E236" si="31">B164/$E164</f>
        <v>-51.250952795098826</v>
      </c>
      <c r="C236" s="24">
        <f t="shared" si="31"/>
        <v>-6.5134730728931238</v>
      </c>
      <c r="D236" s="24">
        <f t="shared" si="31"/>
        <v>443.03495891020424</v>
      </c>
      <c r="E236" s="29">
        <f t="shared" si="31"/>
        <v>1</v>
      </c>
    </row>
    <row r="237" spans="1:5" x14ac:dyDescent="0.3">
      <c r="A237" s="23" t="s">
        <v>30</v>
      </c>
      <c r="B237" s="24">
        <f t="shared" ref="B237:E237" si="32">B165/$E165</f>
        <v>-50.590176999989751</v>
      </c>
      <c r="C237" s="24">
        <f t="shared" si="32"/>
        <v>-21.759662917713214</v>
      </c>
      <c r="D237" s="24">
        <f t="shared" si="32"/>
        <v>462.15240321497487</v>
      </c>
      <c r="E237" s="29">
        <f t="shared" si="32"/>
        <v>1</v>
      </c>
    </row>
    <row r="238" spans="1:5" x14ac:dyDescent="0.3">
      <c r="A238" s="23" t="s">
        <v>31</v>
      </c>
      <c r="B238" s="24">
        <f t="shared" ref="B238:E238" si="33">B166/$E166</f>
        <v>-38.705732375210509</v>
      </c>
      <c r="C238" s="24">
        <f t="shared" si="33"/>
        <v>-38.361567516376631</v>
      </c>
      <c r="D238" s="24">
        <f t="shared" si="33"/>
        <v>458.16710815224235</v>
      </c>
      <c r="E238" s="29">
        <f t="shared" si="33"/>
        <v>1</v>
      </c>
    </row>
    <row r="239" spans="1:5" x14ac:dyDescent="0.3">
      <c r="A239" s="23" t="s">
        <v>32</v>
      </c>
      <c r="B239" s="24">
        <f t="shared" ref="B239:E239" si="34">B167/$E167</f>
        <v>-38.945912655579164</v>
      </c>
      <c r="C239" s="24">
        <f t="shared" si="34"/>
        <v>-23.592994608112839</v>
      </c>
      <c r="D239" s="24">
        <f t="shared" si="34"/>
        <v>438.76019350142133</v>
      </c>
      <c r="E239" s="29">
        <f t="shared" si="34"/>
        <v>1</v>
      </c>
    </row>
    <row r="240" spans="1:5" x14ac:dyDescent="0.3">
      <c r="A240" s="23" t="s">
        <v>33</v>
      </c>
      <c r="B240" s="24">
        <f t="shared" ref="B240:E240" si="35">B168/$E168</f>
        <v>-27.751441999214265</v>
      </c>
      <c r="C240" s="24">
        <f t="shared" si="35"/>
        <v>-16.729821373914632</v>
      </c>
      <c r="D240" s="24">
        <f t="shared" si="35"/>
        <v>440.47794979076099</v>
      </c>
      <c r="E240" s="29">
        <f t="shared" si="35"/>
        <v>1</v>
      </c>
    </row>
    <row r="241" spans="1:5" x14ac:dyDescent="0.3">
      <c r="A241" s="23" t="s">
        <v>1</v>
      </c>
      <c r="B241" s="24">
        <f t="shared" ref="B241:E241" si="36">B169/$E169</f>
        <v>-27.89791726220793</v>
      </c>
      <c r="C241" s="24">
        <f t="shared" si="36"/>
        <v>-31.691369248865374</v>
      </c>
      <c r="D241" s="24">
        <f t="shared" si="36"/>
        <v>459.76829240583095</v>
      </c>
      <c r="E241" s="29">
        <f t="shared" si="36"/>
        <v>1</v>
      </c>
    </row>
    <row r="242" spans="1:5" x14ac:dyDescent="0.3">
      <c r="A242" s="23" t="s">
        <v>2</v>
      </c>
      <c r="B242" s="24">
        <f t="shared" ref="B242:E242" si="37">B170/$E170</f>
        <v>-18.87383380668221</v>
      </c>
      <c r="C242" s="24">
        <f t="shared" si="37"/>
        <v>4.0297325379143834</v>
      </c>
      <c r="D242" s="24">
        <f t="shared" si="37"/>
        <v>445.67377584367784</v>
      </c>
      <c r="E242" s="29">
        <f t="shared" si="37"/>
        <v>1</v>
      </c>
    </row>
    <row r="243" spans="1:5" x14ac:dyDescent="0.3">
      <c r="A243" s="23" t="s">
        <v>3</v>
      </c>
      <c r="B243" s="39">
        <f t="shared" ref="B243:E243" si="38">B171/$E171</f>
        <v>-31.787446220650342</v>
      </c>
      <c r="C243" s="39">
        <f t="shared" si="38"/>
        <v>-3.8330453843852923</v>
      </c>
      <c r="D243" s="39">
        <f t="shared" si="38"/>
        <v>443.70583247887822</v>
      </c>
      <c r="E243" s="40">
        <f t="shared" si="38"/>
        <v>1</v>
      </c>
    </row>
    <row r="245" spans="1:5" ht="15.6" x14ac:dyDescent="0.35">
      <c r="A245" s="45" t="s">
        <v>66</v>
      </c>
      <c r="B245" s="45"/>
      <c r="C245" s="45"/>
      <c r="D245" s="45"/>
      <c r="E245" s="45"/>
    </row>
    <row r="246" spans="1:5" ht="16.8" thickBot="1" x14ac:dyDescent="0.35">
      <c r="A246" s="23"/>
      <c r="B246" s="25" t="s">
        <v>63</v>
      </c>
      <c r="C246" s="25" t="s">
        <v>64</v>
      </c>
      <c r="D246" s="26" t="s">
        <v>65</v>
      </c>
      <c r="E246" s="26" t="s">
        <v>4</v>
      </c>
    </row>
    <row r="247" spans="1:5" x14ac:dyDescent="0.3">
      <c r="A247" s="23" t="s">
        <v>5</v>
      </c>
      <c r="B247" s="24">
        <f>B175/$E175</f>
        <v>14.95602625936867</v>
      </c>
      <c r="C247" s="24">
        <f t="shared" ref="C247:E247" si="39">C175/$E175</f>
        <v>-9.0828537974186276E-14</v>
      </c>
      <c r="D247" s="24">
        <f t="shared" si="39"/>
        <v>467.37582060527041</v>
      </c>
      <c r="E247" s="29">
        <f t="shared" si="39"/>
        <v>1</v>
      </c>
    </row>
    <row r="248" spans="1:5" x14ac:dyDescent="0.3">
      <c r="A248" s="23" t="s">
        <v>6</v>
      </c>
      <c r="B248" s="24">
        <f t="shared" ref="B248:E248" si="40">B176/$E176</f>
        <v>10.488850271078846</v>
      </c>
      <c r="C248" s="24">
        <f t="shared" si="40"/>
        <v>-4.5377948453145054</v>
      </c>
      <c r="D248" s="24">
        <f t="shared" si="40"/>
        <v>443.52944354367145</v>
      </c>
      <c r="E248" s="29">
        <f t="shared" si="40"/>
        <v>1</v>
      </c>
    </row>
    <row r="249" spans="1:5" x14ac:dyDescent="0.3">
      <c r="A249" s="23" t="s">
        <v>7</v>
      </c>
      <c r="B249" s="24">
        <f t="shared" ref="B249:E249" si="41">B177/$E177</f>
        <v>-12.003591064497501</v>
      </c>
      <c r="C249" s="24">
        <f t="shared" si="41"/>
        <v>-18.15618243173288</v>
      </c>
      <c r="D249" s="24">
        <f t="shared" si="41"/>
        <v>440.12095156350841</v>
      </c>
      <c r="E249" s="29">
        <f t="shared" si="41"/>
        <v>1</v>
      </c>
    </row>
    <row r="250" spans="1:5" x14ac:dyDescent="0.3">
      <c r="A250" s="23" t="s">
        <v>8</v>
      </c>
      <c r="B250" s="24">
        <f t="shared" ref="B250:E250" si="42">B178/$E178</f>
        <v>7.2451221987024255</v>
      </c>
      <c r="C250" s="24">
        <f t="shared" si="42"/>
        <v>-18.72723662830316</v>
      </c>
      <c r="D250" s="24">
        <f t="shared" si="42"/>
        <v>439.97802468344292</v>
      </c>
      <c r="E250" s="29">
        <f t="shared" si="42"/>
        <v>1</v>
      </c>
    </row>
    <row r="251" spans="1:5" x14ac:dyDescent="0.3">
      <c r="A251" s="23" t="s">
        <v>9</v>
      </c>
      <c r="B251" s="24">
        <f t="shared" ref="B251:E251" si="43">B179/$E179</f>
        <v>15.553536911646059</v>
      </c>
      <c r="C251" s="24">
        <f t="shared" si="43"/>
        <v>60.195041825311243</v>
      </c>
      <c r="D251" s="24">
        <f t="shared" si="43"/>
        <v>364.95969005401162</v>
      </c>
      <c r="E251" s="29">
        <f t="shared" si="43"/>
        <v>1</v>
      </c>
    </row>
    <row r="252" spans="1:5" x14ac:dyDescent="0.3">
      <c r="A252" s="23" t="s">
        <v>10</v>
      </c>
      <c r="B252" s="24">
        <f t="shared" ref="B252:E252" si="44">B180/$E180</f>
        <v>21.643128108821983</v>
      </c>
      <c r="C252" s="24">
        <f t="shared" si="44"/>
        <v>15.252150239916457</v>
      </c>
      <c r="D252" s="24">
        <f t="shared" si="44"/>
        <v>410.79800104667481</v>
      </c>
      <c r="E252" s="29">
        <f t="shared" si="44"/>
        <v>1</v>
      </c>
    </row>
    <row r="253" spans="1:5" x14ac:dyDescent="0.3">
      <c r="A253" s="23" t="s">
        <v>11</v>
      </c>
      <c r="B253" s="24">
        <f t="shared" ref="B253:E253" si="45">B181/$E181</f>
        <v>26.423901303804506</v>
      </c>
      <c r="C253" s="24">
        <f t="shared" si="45"/>
        <v>17.401057754803333</v>
      </c>
      <c r="D253" s="24">
        <f t="shared" si="45"/>
        <v>397.65336089190089</v>
      </c>
      <c r="E253" s="29">
        <f t="shared" si="45"/>
        <v>1</v>
      </c>
    </row>
    <row r="254" spans="1:5" x14ac:dyDescent="0.3">
      <c r="A254" s="23" t="s">
        <v>12</v>
      </c>
      <c r="B254" s="24">
        <f t="shared" ref="B254:E254" si="46">B182/$E182</f>
        <v>7.5322406270861118</v>
      </c>
      <c r="C254" s="24">
        <f t="shared" si="46"/>
        <v>-49.709578910364613</v>
      </c>
      <c r="D254" s="24">
        <f t="shared" si="46"/>
        <v>432.22357765181408</v>
      </c>
      <c r="E254" s="29">
        <f t="shared" si="46"/>
        <v>1</v>
      </c>
    </row>
    <row r="255" spans="1:5" x14ac:dyDescent="0.3">
      <c r="A255" s="23" t="s">
        <v>13</v>
      </c>
      <c r="B255" s="24">
        <f t="shared" ref="B255:E255" si="47">B183/$E183</f>
        <v>13.020646414273424</v>
      </c>
      <c r="C255" s="24">
        <f t="shared" si="47"/>
        <v>51.177261940060703</v>
      </c>
      <c r="D255" s="24">
        <f t="shared" si="47"/>
        <v>406.89520044604393</v>
      </c>
      <c r="E255" s="29">
        <f t="shared" si="47"/>
        <v>1</v>
      </c>
    </row>
    <row r="256" spans="1:5" x14ac:dyDescent="0.3">
      <c r="A256" s="23" t="s">
        <v>14</v>
      </c>
      <c r="B256" s="24">
        <f t="shared" ref="B256:E256" si="48">B184/$E184</f>
        <v>5.0665036381540487</v>
      </c>
      <c r="C256" s="24">
        <f t="shared" si="48"/>
        <v>46.478750793208278</v>
      </c>
      <c r="D256" s="24">
        <f t="shared" si="48"/>
        <v>405.60959458209322</v>
      </c>
      <c r="E256" s="29">
        <f t="shared" si="48"/>
        <v>1</v>
      </c>
    </row>
    <row r="257" spans="1:5" x14ac:dyDescent="0.3">
      <c r="A257" s="23" t="s">
        <v>15</v>
      </c>
      <c r="B257" s="24">
        <f t="shared" ref="B257:E257" si="49">B185/$E185</f>
        <v>14.853225364099069</v>
      </c>
      <c r="C257" s="24">
        <f t="shared" si="49"/>
        <v>33.154314237110135</v>
      </c>
      <c r="D257" s="24">
        <f t="shared" si="49"/>
        <v>401.96376439568746</v>
      </c>
      <c r="E257" s="29">
        <f t="shared" si="49"/>
        <v>1</v>
      </c>
    </row>
    <row r="258" spans="1:5" x14ac:dyDescent="0.3">
      <c r="A258" s="23" t="s">
        <v>16</v>
      </c>
      <c r="B258" s="24">
        <f t="shared" ref="B258:E258" si="50">B186/$E186</f>
        <v>13.436237386909799</v>
      </c>
      <c r="C258" s="24">
        <f t="shared" si="50"/>
        <v>73.138925353969782</v>
      </c>
      <c r="D258" s="24">
        <f t="shared" si="50"/>
        <v>352.54279900896194</v>
      </c>
      <c r="E258" s="29">
        <f t="shared" si="50"/>
        <v>1</v>
      </c>
    </row>
    <row r="259" spans="1:5" x14ac:dyDescent="0.3">
      <c r="A259" s="23" t="s">
        <v>17</v>
      </c>
      <c r="B259" s="24">
        <f t="shared" ref="B259:E259" si="51">B187/$E187</f>
        <v>22.079132890848463</v>
      </c>
      <c r="C259" s="24">
        <f t="shared" si="51"/>
        <v>78.193129218444042</v>
      </c>
      <c r="D259" s="24">
        <f t="shared" si="51"/>
        <v>354.06791382272928</v>
      </c>
      <c r="E259" s="29">
        <f t="shared" si="51"/>
        <v>1</v>
      </c>
    </row>
    <row r="260" spans="1:5" x14ac:dyDescent="0.3">
      <c r="A260" s="23" t="s">
        <v>18</v>
      </c>
      <c r="B260" s="24">
        <f t="shared" ref="B260:E260" si="52">B188/$E188</f>
        <v>22.834753296959512</v>
      </c>
      <c r="C260" s="24">
        <f t="shared" si="52"/>
        <v>37.910577851132089</v>
      </c>
      <c r="D260" s="24">
        <f t="shared" si="52"/>
        <v>403.26517248041199</v>
      </c>
      <c r="E260" s="29">
        <f t="shared" si="52"/>
        <v>1</v>
      </c>
    </row>
    <row r="261" spans="1:5" x14ac:dyDescent="0.3">
      <c r="A261" s="23" t="s">
        <v>4</v>
      </c>
      <c r="B261" s="24">
        <f t="shared" ref="B261:E261" si="53">B189/$E189</f>
        <v>36.108638920240359</v>
      </c>
      <c r="C261" s="24">
        <f t="shared" si="53"/>
        <v>19.966973883733662</v>
      </c>
      <c r="D261" s="24">
        <f t="shared" si="53"/>
        <v>398.3554464502098</v>
      </c>
      <c r="E261" s="29">
        <f t="shared" si="53"/>
        <v>1</v>
      </c>
    </row>
    <row r="262" spans="1:5" x14ac:dyDescent="0.3">
      <c r="A262" s="23" t="s">
        <v>19</v>
      </c>
      <c r="B262" s="24">
        <f t="shared" ref="B262:E262" si="54">B190/$E190</f>
        <v>36.450390703481467</v>
      </c>
      <c r="C262" s="24">
        <f t="shared" si="54"/>
        <v>59.115996053322654</v>
      </c>
      <c r="D262" s="24">
        <f t="shared" si="54"/>
        <v>348.31135568330706</v>
      </c>
      <c r="E262" s="29">
        <f t="shared" si="54"/>
        <v>1</v>
      </c>
    </row>
    <row r="263" spans="1:5" x14ac:dyDescent="0.3">
      <c r="A263" s="23" t="s">
        <v>20</v>
      </c>
      <c r="B263" s="24">
        <f t="shared" ref="B263:E263" si="55">B191/$E191</f>
        <v>27.764521274069562</v>
      </c>
      <c r="C263" s="24">
        <f t="shared" si="55"/>
        <v>53.971196197529977</v>
      </c>
      <c r="D263" s="24">
        <f t="shared" si="55"/>
        <v>346.75890337146234</v>
      </c>
      <c r="E263" s="29">
        <f t="shared" si="55"/>
        <v>1</v>
      </c>
    </row>
    <row r="264" spans="1:5" x14ac:dyDescent="0.3">
      <c r="A264" s="23" t="s">
        <v>21</v>
      </c>
      <c r="B264" s="24">
        <f t="shared" ref="B264:E264" si="56">B192/$E192</f>
        <v>28.090484840444518</v>
      </c>
      <c r="C264" s="24">
        <f t="shared" si="56"/>
        <v>15.132035785932214</v>
      </c>
      <c r="D264" s="24">
        <f t="shared" si="56"/>
        <v>397.03251146589332</v>
      </c>
      <c r="E264" s="29">
        <f t="shared" si="56"/>
        <v>1</v>
      </c>
    </row>
    <row r="265" spans="1:5" x14ac:dyDescent="0.3">
      <c r="A265" s="23" t="s">
        <v>22</v>
      </c>
      <c r="B265" s="24">
        <f t="shared" ref="B265:E265" si="57">B193/$E193</f>
        <v>38.162581663783307</v>
      </c>
      <c r="C265" s="24">
        <f t="shared" si="57"/>
        <v>1.4190664313758306</v>
      </c>
      <c r="D265" s="24">
        <f t="shared" si="57"/>
        <v>393.2803709976933</v>
      </c>
      <c r="E265" s="29">
        <f t="shared" si="57"/>
        <v>1</v>
      </c>
    </row>
    <row r="266" spans="1:5" x14ac:dyDescent="0.3">
      <c r="A266" s="23" t="s">
        <v>23</v>
      </c>
      <c r="B266" s="24">
        <f t="shared" ref="B266:E266" si="58">B194/$E194</f>
        <v>46.208285088176503</v>
      </c>
      <c r="C266" s="24">
        <f t="shared" si="58"/>
        <v>6.3142985336874267</v>
      </c>
      <c r="D266" s="24">
        <f t="shared" si="58"/>
        <v>394.61980361782179</v>
      </c>
      <c r="E266" s="29">
        <f t="shared" si="58"/>
        <v>1</v>
      </c>
    </row>
    <row r="267" spans="1:5" x14ac:dyDescent="0.3">
      <c r="A267" s="23" t="s">
        <v>24</v>
      </c>
      <c r="B267" s="24">
        <f t="shared" ref="B267:E267" si="59">B195/$E195</f>
        <v>44.732552692330096</v>
      </c>
      <c r="C267" s="24">
        <f t="shared" si="59"/>
        <v>-41.152500835743545</v>
      </c>
      <c r="D267" s="24">
        <f t="shared" si="59"/>
        <v>457.49714328694705</v>
      </c>
      <c r="E267" s="29">
        <f t="shared" si="59"/>
        <v>1</v>
      </c>
    </row>
    <row r="268" spans="1:5" x14ac:dyDescent="0.3">
      <c r="A268" s="23" t="s">
        <v>25</v>
      </c>
      <c r="B268" s="24">
        <f t="shared" ref="B268:E268" si="60">B196/$E196</f>
        <v>19.367258992684633</v>
      </c>
      <c r="C268" s="24">
        <f t="shared" si="60"/>
        <v>-56.910163113895429</v>
      </c>
      <c r="D268" s="24">
        <f t="shared" si="60"/>
        <v>453.71450899314556</v>
      </c>
      <c r="E268" s="29">
        <f t="shared" si="60"/>
        <v>1</v>
      </c>
    </row>
    <row r="269" spans="1:5" x14ac:dyDescent="0.3">
      <c r="A269" s="23" t="s">
        <v>26</v>
      </c>
      <c r="B269" s="24">
        <f t="shared" ref="B269:E269" si="61">B197/$E197</f>
        <v>18.910937557162928</v>
      </c>
      <c r="C269" s="24">
        <f t="shared" si="61"/>
        <v>-42.685857850184952</v>
      </c>
      <c r="D269" s="24">
        <f t="shared" si="61"/>
        <v>433.98151681697635</v>
      </c>
      <c r="E269" s="29">
        <f t="shared" si="61"/>
        <v>1</v>
      </c>
    </row>
    <row r="270" spans="1:5" x14ac:dyDescent="0.3">
      <c r="A270" s="23" t="s">
        <v>27</v>
      </c>
      <c r="B270" s="24">
        <f t="shared" ref="B270:E270" si="62">B198/$E198</f>
        <v>37.719656217003646</v>
      </c>
      <c r="C270" s="24">
        <f t="shared" si="62"/>
        <v>-31.075811974288179</v>
      </c>
      <c r="D270" s="24">
        <f t="shared" si="62"/>
        <v>436.88734895064141</v>
      </c>
      <c r="E270" s="29">
        <f t="shared" si="62"/>
        <v>1</v>
      </c>
    </row>
    <row r="271" spans="1:5" x14ac:dyDescent="0.3">
      <c r="A271" s="23" t="s">
        <v>28</v>
      </c>
      <c r="B271" s="24">
        <f t="shared" ref="B271:E271" si="63">B199/$E199</f>
        <v>6.965740782399795</v>
      </c>
      <c r="C271" s="24">
        <f t="shared" si="63"/>
        <v>11.420221045740886</v>
      </c>
      <c r="D271" s="24">
        <f t="shared" si="63"/>
        <v>447.52351177229372</v>
      </c>
      <c r="E271" s="29">
        <f t="shared" si="63"/>
        <v>1</v>
      </c>
    </row>
    <row r="272" spans="1:5" x14ac:dyDescent="0.3">
      <c r="A272" s="23" t="s">
        <v>29</v>
      </c>
      <c r="B272" s="24">
        <f t="shared" ref="B272:E272" si="64">B200/$E200</f>
        <v>-22.896715424845752</v>
      </c>
      <c r="C272" s="24">
        <f t="shared" si="64"/>
        <v>-6.5134730728931238</v>
      </c>
      <c r="D272" s="24">
        <f t="shared" si="64"/>
        <v>443.03495891020424</v>
      </c>
      <c r="E272" s="29">
        <f t="shared" si="64"/>
        <v>1</v>
      </c>
    </row>
    <row r="273" spans="1:5" x14ac:dyDescent="0.3">
      <c r="A273" s="23" t="s">
        <v>30</v>
      </c>
      <c r="B273" s="24">
        <f t="shared" ref="B273:E273" si="65">B201/$E201</f>
        <v>-21.012423194231353</v>
      </c>
      <c r="C273" s="24">
        <f t="shared" si="65"/>
        <v>-21.759662917713214</v>
      </c>
      <c r="D273" s="24">
        <f>D201/$E201</f>
        <v>462.15240321497487</v>
      </c>
      <c r="E273" s="29">
        <f t="shared" si="65"/>
        <v>1</v>
      </c>
    </row>
    <row r="274" spans="1:5" x14ac:dyDescent="0.3">
      <c r="A274" s="23" t="s">
        <v>31</v>
      </c>
      <c r="B274" s="24">
        <f t="shared" ref="B274:E274" si="66">B202/$E202</f>
        <v>-9.3830374534669954</v>
      </c>
      <c r="C274" s="24">
        <f t="shared" si="66"/>
        <v>-38.361567516376631</v>
      </c>
      <c r="D274" s="24">
        <f t="shared" si="66"/>
        <v>458.16710815224235</v>
      </c>
      <c r="E274" s="29">
        <f t="shared" si="66"/>
        <v>1</v>
      </c>
    </row>
    <row r="275" spans="1:5" x14ac:dyDescent="0.3">
      <c r="A275" s="23" t="s">
        <v>32</v>
      </c>
      <c r="B275" s="24">
        <f t="shared" ref="B275:E275" si="67">B203/$E203</f>
        <v>-10.865260271488198</v>
      </c>
      <c r="C275" s="24">
        <f t="shared" si="67"/>
        <v>-23.592994608112839</v>
      </c>
      <c r="D275" s="24">
        <f t="shared" si="67"/>
        <v>438.76019350142133</v>
      </c>
      <c r="E275" s="29">
        <f t="shared" si="67"/>
        <v>1</v>
      </c>
    </row>
    <row r="276" spans="1:5" x14ac:dyDescent="0.3">
      <c r="A276" s="23" t="s">
        <v>33</v>
      </c>
      <c r="B276" s="24">
        <f t="shared" ref="B276:E276" si="68">B204/$E204</f>
        <v>0.43914678739443791</v>
      </c>
      <c r="C276" s="24">
        <f t="shared" si="68"/>
        <v>-16.729821373914632</v>
      </c>
      <c r="D276" s="24">
        <f t="shared" si="68"/>
        <v>440.47794979076099</v>
      </c>
      <c r="E276" s="29">
        <f t="shared" si="68"/>
        <v>1</v>
      </c>
    </row>
    <row r="277" spans="1:5" x14ac:dyDescent="0.3">
      <c r="A277" s="23" t="s">
        <v>1</v>
      </c>
      <c r="B277" s="24">
        <f t="shared" ref="B277:E277" si="69">B205/$E205</f>
        <v>1.5272534517652496</v>
      </c>
      <c r="C277" s="24">
        <f t="shared" si="69"/>
        <v>-31.691369248865374</v>
      </c>
      <c r="D277" s="24">
        <f t="shared" si="69"/>
        <v>459.76829240583095</v>
      </c>
      <c r="E277" s="29">
        <f t="shared" si="69"/>
        <v>1</v>
      </c>
    </row>
    <row r="278" spans="1:5" x14ac:dyDescent="0.3">
      <c r="A278" s="23" t="s">
        <v>2</v>
      </c>
      <c r="B278" s="24">
        <f t="shared" ref="B278:E278" si="70">B206/$E206</f>
        <v>9.6492878473131718</v>
      </c>
      <c r="C278" s="24">
        <f t="shared" si="70"/>
        <v>4.0297325379143834</v>
      </c>
      <c r="D278" s="24">
        <f t="shared" si="70"/>
        <v>445.67377584367784</v>
      </c>
      <c r="E278" s="29">
        <f t="shared" si="70"/>
        <v>1</v>
      </c>
    </row>
    <row r="279" spans="1:5" x14ac:dyDescent="0.3">
      <c r="A279" s="23" t="s">
        <v>3</v>
      </c>
      <c r="B279" s="39">
        <f t="shared" ref="B279:E279" si="71">B207/$E207</f>
        <v>-3.3902729420021371</v>
      </c>
      <c r="C279" s="39">
        <f t="shared" si="71"/>
        <v>-3.8330453843852923</v>
      </c>
      <c r="D279" s="39">
        <f t="shared" si="71"/>
        <v>443.70583247887822</v>
      </c>
      <c r="E279" s="40">
        <f t="shared" si="71"/>
        <v>1</v>
      </c>
    </row>
  </sheetData>
  <mergeCells count="17">
    <mergeCell ref="A245:E245"/>
    <mergeCell ref="A121:E121"/>
    <mergeCell ref="A126:A129"/>
    <mergeCell ref="A131:A134"/>
    <mergeCell ref="A137:E137"/>
    <mergeCell ref="A173:E173"/>
    <mergeCell ref="A209:E209"/>
    <mergeCell ref="A65:A68"/>
    <mergeCell ref="A70:A73"/>
    <mergeCell ref="A75:A78"/>
    <mergeCell ref="A85:E85"/>
    <mergeCell ref="A80:A83"/>
    <mergeCell ref="A39:D39"/>
    <mergeCell ref="A46:D46"/>
    <mergeCell ref="A52:D52"/>
    <mergeCell ref="A58:E58"/>
    <mergeCell ref="A60:A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" sqref="D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Jason</cp:lastModifiedBy>
  <dcterms:created xsi:type="dcterms:W3CDTF">2018-03-16T19:31:12Z</dcterms:created>
  <dcterms:modified xsi:type="dcterms:W3CDTF">2018-04-03T17:13:31Z</dcterms:modified>
</cp:coreProperties>
</file>